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31D4BC2A-6C2D-FA4A-84B4-BAC4678F37F7}" xr6:coauthVersionLast="47" xr6:coauthVersionMax="47" xr10:uidLastSave="{00000000-0000-0000-0000-000000000000}"/>
  <bookViews>
    <workbookView xWindow="0" yWindow="184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9" i="1" l="1"/>
  <c r="R298" i="1" s="1"/>
  <c r="R297" i="1"/>
  <c r="R296" i="1" s="1"/>
  <c r="R283" i="1"/>
  <c r="R313" i="1"/>
  <c r="R312" i="1" s="1"/>
  <c r="R311" i="1"/>
  <c r="R310" i="1" s="1"/>
  <c r="R309" i="1"/>
  <c r="R308" i="1" s="1"/>
  <c r="R303" i="1"/>
  <c r="R302" i="1" s="1"/>
  <c r="R301" i="1"/>
  <c r="R300" i="1" s="1"/>
  <c r="R295" i="1"/>
  <c r="R294" i="1" s="1"/>
  <c r="R293" i="1"/>
  <c r="R292" i="1" s="1"/>
  <c r="R291" i="1"/>
  <c r="R290" i="1" s="1"/>
  <c r="R289" i="1"/>
  <c r="R288" i="1" s="1"/>
  <c r="R287" i="1"/>
  <c r="R286" i="1" s="1"/>
  <c r="R285" i="1"/>
  <c r="R284" i="1" s="1"/>
  <c r="R282" i="1"/>
  <c r="R281" i="1" s="1"/>
  <c r="R179" i="1"/>
  <c r="R178" i="1" s="1"/>
  <c r="S295" i="1"/>
  <c r="S294" i="1"/>
  <c r="Q178" i="1"/>
  <c r="F312" i="1"/>
  <c r="F310" i="1"/>
  <c r="F308" i="1"/>
  <c r="F302" i="1"/>
  <c r="F300" i="1"/>
  <c r="F298" i="1"/>
  <c r="F296" i="1"/>
  <c r="F294" i="1"/>
  <c r="F290" i="1"/>
  <c r="F288" i="1"/>
  <c r="F286" i="1"/>
  <c r="F284" i="1"/>
  <c r="F281" i="1"/>
  <c r="F178" i="1"/>
  <c r="Q162" i="1"/>
  <c r="F162" i="1"/>
  <c r="Q160" i="1"/>
  <c r="F160" i="1"/>
  <c r="Q146" i="1"/>
  <c r="F146" i="1"/>
  <c r="S312" i="1"/>
  <c r="S310" i="1"/>
  <c r="S308" i="1"/>
  <c r="S302" i="1"/>
  <c r="S300" i="1"/>
  <c r="S298" i="1"/>
  <c r="S296" i="1"/>
  <c r="S292" i="1"/>
  <c r="S290" i="1"/>
  <c r="S288" i="1"/>
  <c r="S286" i="1"/>
  <c r="S284" i="1"/>
  <c r="S281" i="1"/>
  <c r="S178" i="1"/>
  <c r="S162" i="1"/>
  <c r="S160" i="1"/>
  <c r="S146" i="1"/>
  <c r="S101" i="1"/>
  <c r="S102" i="1"/>
  <c r="Q101" i="1"/>
  <c r="F101" i="1"/>
  <c r="S293" i="1"/>
  <c r="AG312" i="1"/>
  <c r="AH312" i="1"/>
  <c r="AX312" i="1"/>
  <c r="AG310" i="1"/>
  <c r="AH310" i="1"/>
  <c r="AX310" i="1"/>
  <c r="AG308" i="1"/>
  <c r="AH308" i="1"/>
  <c r="AX308" i="1"/>
  <c r="AG302" i="1"/>
  <c r="AH302" i="1"/>
  <c r="AX302" i="1"/>
  <c r="AG300" i="1"/>
  <c r="AH300" i="1"/>
  <c r="AX300" i="1"/>
  <c r="AG298" i="1"/>
  <c r="AH298" i="1"/>
  <c r="AX298" i="1"/>
  <c r="AG296" i="1"/>
  <c r="AH296" i="1"/>
  <c r="AX296" i="1"/>
  <c r="AG294" i="1"/>
  <c r="AH294" i="1"/>
  <c r="AX294" i="1"/>
  <c r="AG290" i="1"/>
  <c r="AH290" i="1"/>
  <c r="AX290" i="1"/>
  <c r="AG288" i="1"/>
  <c r="AH288" i="1"/>
  <c r="AX288" i="1"/>
  <c r="AG286" i="1"/>
  <c r="AH286" i="1"/>
  <c r="AX286" i="1"/>
  <c r="AG284" i="1"/>
  <c r="AH284" i="1"/>
  <c r="AX284" i="1"/>
  <c r="AG281" i="1"/>
  <c r="AH281" i="1"/>
  <c r="AX281" i="1"/>
  <c r="AG178" i="1"/>
  <c r="AH178" i="1"/>
  <c r="AX178" i="1"/>
  <c r="AG162" i="1"/>
  <c r="AH162" i="1"/>
  <c r="AX162" i="1"/>
  <c r="AG160" i="1"/>
  <c r="AH160" i="1"/>
  <c r="AX160" i="1"/>
  <c r="AG146" i="1"/>
  <c r="AH146" i="1"/>
  <c r="AX146" i="1"/>
  <c r="F292" i="1"/>
  <c r="Q102" i="1"/>
  <c r="R102" i="1" s="1"/>
  <c r="R101" i="1" s="1"/>
  <c r="S313" i="1"/>
  <c r="S311" i="1"/>
  <c r="S309" i="1"/>
  <c r="S303" i="1"/>
  <c r="S301" i="1"/>
  <c r="S299" i="1"/>
  <c r="S297" i="1"/>
  <c r="S291" i="1"/>
  <c r="S289" i="1"/>
  <c r="S287" i="1"/>
  <c r="S285" i="1"/>
  <c r="S283" i="1"/>
  <c r="S282" i="1"/>
  <c r="S179" i="1"/>
  <c r="S163" i="1"/>
  <c r="S161" i="1"/>
  <c r="S147" i="1"/>
  <c r="S353" i="1"/>
  <c r="S352" i="1"/>
  <c r="S349" i="1"/>
  <c r="S348" i="1"/>
  <c r="R362" i="1"/>
  <c r="R361" i="1"/>
  <c r="R360" i="1"/>
  <c r="R353" i="1"/>
  <c r="R352" i="1"/>
  <c r="R351" i="1"/>
  <c r="R350" i="1"/>
  <c r="R349" i="1"/>
  <c r="R348" i="1"/>
  <c r="Q183" i="1"/>
  <c r="R183" i="1" s="1"/>
  <c r="Q182" i="1"/>
  <c r="R182" i="1" s="1"/>
  <c r="Q181" i="1"/>
  <c r="R181" i="1" s="1"/>
  <c r="Q179" i="1"/>
  <c r="Q175" i="1"/>
  <c r="R175" i="1" s="1"/>
  <c r="Q174" i="1"/>
  <c r="R174" i="1" s="1"/>
  <c r="Q168" i="1"/>
  <c r="R168" i="1" s="1"/>
  <c r="Q167" i="1"/>
  <c r="R167" i="1" s="1"/>
  <c r="Q166" i="1"/>
  <c r="R166" i="1" s="1"/>
  <c r="Q165" i="1"/>
  <c r="R165" i="1" s="1"/>
  <c r="Q163" i="1"/>
  <c r="R163" i="1" s="1"/>
  <c r="R162" i="1" s="1"/>
  <c r="Q161" i="1"/>
  <c r="R161" i="1" s="1"/>
  <c r="R160" i="1" s="1"/>
  <c r="Q159" i="1"/>
  <c r="R159" i="1" s="1"/>
  <c r="Q157" i="1"/>
  <c r="R157" i="1" s="1"/>
  <c r="Q155" i="1"/>
  <c r="R155" i="1" s="1"/>
  <c r="Q153" i="1"/>
  <c r="R153" i="1" s="1"/>
  <c r="Q151" i="1"/>
  <c r="R151" i="1" s="1"/>
  <c r="Q149" i="1"/>
  <c r="R149" i="1" s="1"/>
  <c r="Q147" i="1"/>
  <c r="R147" i="1" s="1"/>
  <c r="R146" i="1" s="1"/>
  <c r="Q145" i="1"/>
  <c r="R145" i="1" s="1"/>
  <c r="Q144" i="1"/>
  <c r="R144" i="1" s="1"/>
  <c r="Q143" i="1"/>
  <c r="R143" i="1" s="1"/>
  <c r="Q142" i="1"/>
  <c r="R142" i="1" s="1"/>
  <c r="Q140" i="1"/>
  <c r="R140" i="1" s="1"/>
  <c r="Q138" i="1"/>
  <c r="R138" i="1" s="1"/>
  <c r="Q137" i="1"/>
  <c r="R137" i="1" s="1"/>
  <c r="Q136" i="1"/>
  <c r="R136" i="1" s="1"/>
  <c r="Q134" i="1"/>
  <c r="R134" i="1" s="1"/>
  <c r="Q132" i="1"/>
  <c r="R132" i="1" s="1"/>
  <c r="Q131" i="1"/>
  <c r="R131" i="1" s="1"/>
  <c r="Q130" i="1"/>
  <c r="R130" i="1" s="1"/>
  <c r="Q129" i="1"/>
  <c r="R129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0" i="1"/>
  <c r="R120" i="1" s="1"/>
  <c r="Q119" i="1"/>
  <c r="R119" i="1" s="1"/>
  <c r="Q118" i="1"/>
  <c r="R118" i="1" s="1"/>
  <c r="Q117" i="1"/>
  <c r="R117" i="1" s="1"/>
  <c r="Q115" i="1"/>
  <c r="R115" i="1" s="1"/>
  <c r="Q113" i="1"/>
  <c r="R113" i="1" s="1"/>
  <c r="Q112" i="1"/>
  <c r="R112" i="1" s="1"/>
  <c r="Q110" i="1"/>
  <c r="R110" i="1" s="1"/>
  <c r="Q108" i="1"/>
  <c r="R108" i="1" s="1"/>
  <c r="Q106" i="1"/>
  <c r="R106" i="1" s="1"/>
  <c r="Q105" i="1"/>
  <c r="R105" i="1" s="1"/>
  <c r="Q103" i="1"/>
  <c r="R103" i="1" s="1"/>
  <c r="Q100" i="1"/>
  <c r="R100" i="1" s="1"/>
  <c r="Q99" i="1"/>
  <c r="R99" i="1" s="1"/>
  <c r="Q98" i="1"/>
  <c r="R98" i="1" s="1"/>
  <c r="AL115" i="1"/>
  <c r="E115" i="1" s="1"/>
  <c r="AX140" i="1"/>
  <c r="AL140" i="1"/>
  <c r="E140" i="1" s="1"/>
  <c r="F140" i="1" s="1"/>
  <c r="AK140" i="1"/>
  <c r="AH140" i="1"/>
  <c r="AG140" i="1"/>
  <c r="AX139" i="1"/>
  <c r="AL139" i="1"/>
  <c r="AK139" i="1"/>
  <c r="AH139" i="1"/>
  <c r="AG139" i="1"/>
  <c r="F139" i="1"/>
  <c r="AX351" i="1"/>
  <c r="AL351" i="1"/>
  <c r="AH351" i="1"/>
  <c r="AG351" i="1"/>
  <c r="F351" i="1"/>
  <c r="AX346" i="1"/>
  <c r="AH346" i="1"/>
  <c r="F346" i="1"/>
  <c r="AX347" i="1"/>
  <c r="AH347" i="1"/>
  <c r="AG347" i="1"/>
  <c r="F347" i="1"/>
  <c r="AX333" i="1"/>
  <c r="AH333" i="1"/>
  <c r="F333" i="1"/>
  <c r="AG252" i="1"/>
  <c r="AG253" i="1"/>
  <c r="AG254" i="1"/>
  <c r="AG255" i="1"/>
  <c r="AX255" i="1"/>
  <c r="F255" i="1"/>
  <c r="AX264" i="1"/>
  <c r="AH264" i="1"/>
  <c r="AG264" i="1"/>
  <c r="F264" i="1"/>
  <c r="F257" i="1"/>
  <c r="AG257" i="1"/>
  <c r="AH257" i="1"/>
  <c r="AX257" i="1"/>
  <c r="F263" i="1"/>
  <c r="F262" i="1"/>
  <c r="F261" i="1"/>
  <c r="F260" i="1"/>
  <c r="F259" i="1"/>
  <c r="F258" i="1"/>
  <c r="AG258" i="1"/>
  <c r="AH258" i="1"/>
  <c r="AX258" i="1"/>
  <c r="AG259" i="1"/>
  <c r="AH259" i="1"/>
  <c r="AX259" i="1"/>
  <c r="AG260" i="1"/>
  <c r="AH260" i="1"/>
  <c r="AX260" i="1"/>
  <c r="AG261" i="1"/>
  <c r="AH261" i="1"/>
  <c r="AX261" i="1"/>
  <c r="AG262" i="1"/>
  <c r="AH262" i="1"/>
  <c r="AX262" i="1"/>
  <c r="AG263" i="1"/>
  <c r="AH263" i="1"/>
  <c r="AX263" i="1"/>
  <c r="AX316" i="1"/>
  <c r="AK316" i="1"/>
  <c r="AH316" i="1"/>
  <c r="AG316" i="1"/>
  <c r="F316" i="1"/>
  <c r="AX315" i="1"/>
  <c r="AK315" i="1"/>
  <c r="AH315" i="1"/>
  <c r="AG315" i="1"/>
  <c r="F315" i="1"/>
  <c r="AK402" i="1"/>
  <c r="AK314" i="1"/>
  <c r="AK306" i="1"/>
  <c r="AK305" i="1"/>
  <c r="AK304" i="1"/>
  <c r="AK183" i="1"/>
  <c r="AK182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5" i="1"/>
  <c r="AK144" i="1"/>
  <c r="AK143" i="1"/>
  <c r="AK142" i="1"/>
  <c r="AK141" i="1"/>
  <c r="AK138" i="1"/>
  <c r="AK137" i="1"/>
  <c r="AK136" i="1"/>
  <c r="AK135" i="1"/>
  <c r="AK134" i="1"/>
  <c r="AK133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2" i="1"/>
  <c r="AK111" i="1"/>
  <c r="AK110" i="1"/>
  <c r="AK109" i="1"/>
  <c r="AX314" i="1"/>
  <c r="AH314" i="1"/>
  <c r="AG314" i="1"/>
  <c r="F314" i="1"/>
  <c r="AL114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65" i="1"/>
  <c r="AG365" i="1"/>
  <c r="AH365" i="1"/>
  <c r="AX365" i="1"/>
  <c r="F370" i="1"/>
  <c r="AG370" i="1"/>
  <c r="AH370" i="1"/>
  <c r="AX370" i="1"/>
  <c r="F272" i="1"/>
  <c r="AX273" i="1"/>
  <c r="AH273" i="1"/>
  <c r="AG273" i="1"/>
  <c r="F273" i="1"/>
  <c r="AX177" i="1"/>
  <c r="AH177" i="1"/>
  <c r="AG177" i="1"/>
  <c r="F177" i="1"/>
  <c r="AX181" i="1"/>
  <c r="AL181" i="1"/>
  <c r="AH181" i="1"/>
  <c r="AG181" i="1"/>
  <c r="J181" i="1"/>
  <c r="F181" i="1"/>
  <c r="AX180" i="1"/>
  <c r="AL180" i="1"/>
  <c r="AH180" i="1"/>
  <c r="AG180" i="1"/>
  <c r="J180" i="1"/>
  <c r="F180" i="1"/>
  <c r="AX179" i="1"/>
  <c r="AP179" i="1"/>
  <c r="AL179" i="1" s="1"/>
  <c r="AH179" i="1"/>
  <c r="AG179" i="1"/>
  <c r="F179" i="1"/>
  <c r="AX89" i="1"/>
  <c r="AH89" i="1"/>
  <c r="AG89" i="1"/>
  <c r="F89" i="1"/>
  <c r="AX364" i="1"/>
  <c r="AH364" i="1"/>
  <c r="AG364" i="1"/>
  <c r="F364" i="1"/>
  <c r="F369" i="1"/>
  <c r="AG369" i="1"/>
  <c r="AH369" i="1"/>
  <c r="AX369" i="1"/>
  <c r="AX269" i="1"/>
  <c r="AH269" i="1"/>
  <c r="AG269" i="1"/>
  <c r="F269" i="1"/>
  <c r="F270" i="1"/>
  <c r="AG270" i="1"/>
  <c r="AH270" i="1"/>
  <c r="AX270" i="1"/>
  <c r="AX367" i="1"/>
  <c r="AH367" i="1"/>
  <c r="AG367" i="1"/>
  <c r="F367" i="1"/>
  <c r="F372" i="1"/>
  <c r="AG372" i="1"/>
  <c r="AH372" i="1"/>
  <c r="AX372" i="1"/>
  <c r="F368" i="1"/>
  <c r="AG368" i="1"/>
  <c r="AH368" i="1"/>
  <c r="AX368" i="1"/>
  <c r="F373" i="1"/>
  <c r="AG373" i="1"/>
  <c r="AH373" i="1"/>
  <c r="AX373" i="1"/>
  <c r="AL350" i="1"/>
  <c r="AH350" i="1"/>
  <c r="AG350" i="1"/>
  <c r="F350" i="1"/>
  <c r="AX350" i="1"/>
  <c r="AX374" i="1"/>
  <c r="AH374" i="1"/>
  <c r="F374" i="1"/>
  <c r="AX366" i="1"/>
  <c r="AH366" i="1"/>
  <c r="AG366" i="1"/>
  <c r="F366" i="1"/>
  <c r="AX371" i="1"/>
  <c r="AH371" i="1"/>
  <c r="AG371" i="1"/>
  <c r="F371" i="1"/>
  <c r="F267" i="1"/>
  <c r="AG267" i="1"/>
  <c r="AH267" i="1"/>
  <c r="AX267" i="1"/>
  <c r="F268" i="1"/>
  <c r="AG268" i="1"/>
  <c r="AH268" i="1"/>
  <c r="AX268" i="1"/>
  <c r="AX176" i="1"/>
  <c r="AL176" i="1"/>
  <c r="AH176" i="1"/>
  <c r="AG176" i="1"/>
  <c r="F176" i="1"/>
  <c r="AX172" i="1"/>
  <c r="AL172" i="1"/>
  <c r="AH172" i="1"/>
  <c r="AG172" i="1"/>
  <c r="F172" i="1"/>
  <c r="AX171" i="1"/>
  <c r="AL171" i="1"/>
  <c r="AH171" i="1"/>
  <c r="AG171" i="1"/>
  <c r="F171" i="1"/>
  <c r="AX170" i="1"/>
  <c r="AL170" i="1"/>
  <c r="AH170" i="1"/>
  <c r="AG170" i="1"/>
  <c r="F170" i="1"/>
  <c r="AX169" i="1"/>
  <c r="AL169" i="1"/>
  <c r="AH169" i="1"/>
  <c r="AG169" i="1"/>
  <c r="F169" i="1"/>
  <c r="AL304" i="1"/>
  <c r="AL305" i="1"/>
  <c r="AL306" i="1"/>
  <c r="F305" i="1"/>
  <c r="AG305" i="1"/>
  <c r="AH305" i="1"/>
  <c r="AX305" i="1"/>
  <c r="F304" i="1"/>
  <c r="AG304" i="1"/>
  <c r="AH304" i="1"/>
  <c r="AX304" i="1"/>
  <c r="AX306" i="1"/>
  <c r="AH306" i="1"/>
  <c r="AG306" i="1"/>
  <c r="F306" i="1"/>
  <c r="AX388" i="1"/>
  <c r="AH388" i="1"/>
  <c r="AG388" i="1"/>
  <c r="F388" i="1"/>
  <c r="AX391" i="1"/>
  <c r="AH391" i="1"/>
  <c r="AG391" i="1"/>
  <c r="F391" i="1"/>
  <c r="F107" i="1"/>
  <c r="AG107" i="1"/>
  <c r="AH107" i="1"/>
  <c r="AX107" i="1"/>
  <c r="AX307" i="1"/>
  <c r="AL307" i="1"/>
  <c r="F307" i="1"/>
  <c r="AG307" i="1"/>
  <c r="AH307" i="1"/>
  <c r="AX399" i="1"/>
  <c r="AH399" i="1"/>
  <c r="AG399" i="1"/>
  <c r="AX398" i="1"/>
  <c r="AH398" i="1"/>
  <c r="AG398" i="1"/>
  <c r="AX324" i="1"/>
  <c r="AH324" i="1"/>
  <c r="AG324" i="1"/>
  <c r="F324" i="1"/>
  <c r="AX358" i="1"/>
  <c r="AH358" i="1"/>
  <c r="F358" i="1"/>
  <c r="AX354" i="1"/>
  <c r="AH354" i="1"/>
  <c r="F354" i="1"/>
  <c r="F355" i="1"/>
  <c r="AG355" i="1"/>
  <c r="AH355" i="1"/>
  <c r="AL355" i="1"/>
  <c r="AX355" i="1"/>
  <c r="F356" i="1"/>
  <c r="AG356" i="1"/>
  <c r="AH356" i="1"/>
  <c r="AL356" i="1"/>
  <c r="AX356" i="1"/>
  <c r="F359" i="1"/>
  <c r="AG359" i="1"/>
  <c r="AH359" i="1"/>
  <c r="AP359" i="1"/>
  <c r="AL359" i="1" s="1"/>
  <c r="AX359" i="1"/>
  <c r="F363" i="1"/>
  <c r="AG363" i="1"/>
  <c r="AH363" i="1"/>
  <c r="AL363" i="1"/>
  <c r="AX363" i="1"/>
  <c r="F352" i="1"/>
  <c r="AG352" i="1"/>
  <c r="AH352" i="1"/>
  <c r="AL352" i="1"/>
  <c r="AX352" i="1"/>
  <c r="F231" i="1"/>
  <c r="AX202" i="1"/>
  <c r="AH202" i="1"/>
  <c r="AG202" i="1"/>
  <c r="F202" i="1"/>
  <c r="AG231" i="1"/>
  <c r="AH231" i="1"/>
  <c r="AX231" i="1"/>
  <c r="AX361" i="1"/>
  <c r="AP361" i="1"/>
  <c r="AL361" i="1" s="1"/>
  <c r="AH361" i="1"/>
  <c r="AG361" i="1"/>
  <c r="F361" i="1"/>
  <c r="AX175" i="1"/>
  <c r="AL175" i="1"/>
  <c r="AH175" i="1"/>
  <c r="AG175" i="1"/>
  <c r="E175" i="1" l="1"/>
  <c r="F175" i="1" s="1"/>
  <c r="AL173" i="1"/>
  <c r="AL174" i="1"/>
  <c r="E174" i="1" s="1"/>
  <c r="F174" i="1" s="1"/>
  <c r="AL166" i="1"/>
  <c r="AL167" i="1"/>
  <c r="E167" i="1" s="1"/>
  <c r="F167" i="1" s="1"/>
  <c r="AL168" i="1"/>
  <c r="AH168" i="1"/>
  <c r="AG168" i="1"/>
  <c r="AH167" i="1"/>
  <c r="AG167" i="1"/>
  <c r="AH166" i="1"/>
  <c r="AG166" i="1"/>
  <c r="AX165" i="1"/>
  <c r="AL165" i="1"/>
  <c r="AH165" i="1"/>
  <c r="AG165" i="1"/>
  <c r="AX164" i="1"/>
  <c r="AL164" i="1"/>
  <c r="AH164" i="1"/>
  <c r="AG164" i="1"/>
  <c r="F164" i="1"/>
  <c r="AX166" i="1"/>
  <c r="AX167" i="1"/>
  <c r="AX168" i="1"/>
  <c r="F173" i="1"/>
  <c r="AG173" i="1"/>
  <c r="AH173" i="1"/>
  <c r="AX173" i="1"/>
  <c r="AG174" i="1"/>
  <c r="AH174" i="1"/>
  <c r="AX174" i="1"/>
  <c r="F147" i="1"/>
  <c r="AP147" i="1"/>
  <c r="AL147" i="1" s="1"/>
  <c r="AX163" i="1"/>
  <c r="AP163" i="1"/>
  <c r="AL163" i="1" s="1"/>
  <c r="AH163" i="1"/>
  <c r="AG163" i="1"/>
  <c r="F163" i="1"/>
  <c r="AX147" i="1"/>
  <c r="AH147" i="1"/>
  <c r="AG147" i="1"/>
  <c r="F133" i="1"/>
  <c r="AG133" i="1"/>
  <c r="AH133" i="1"/>
  <c r="AL133" i="1"/>
  <c r="AX133" i="1"/>
  <c r="AX134" i="1"/>
  <c r="AL134" i="1"/>
  <c r="AH134" i="1"/>
  <c r="AG134" i="1"/>
  <c r="AX400" i="1"/>
  <c r="AH400" i="1"/>
  <c r="AG400" i="1"/>
  <c r="AX329" i="1"/>
  <c r="AH329" i="1"/>
  <c r="AG329" i="1"/>
  <c r="F329" i="1"/>
  <c r="AX318" i="1"/>
  <c r="AH318" i="1"/>
  <c r="AG318" i="1"/>
  <c r="F318" i="1"/>
  <c r="F319" i="1"/>
  <c r="AG319" i="1"/>
  <c r="AH319" i="1"/>
  <c r="AX319" i="1"/>
  <c r="F320" i="1"/>
  <c r="AG320" i="1"/>
  <c r="AH320" i="1"/>
  <c r="AX320" i="1"/>
  <c r="F321" i="1"/>
  <c r="AG321" i="1"/>
  <c r="AH321" i="1"/>
  <c r="AX321" i="1"/>
  <c r="F322" i="1"/>
  <c r="AG322" i="1"/>
  <c r="AH322" i="1"/>
  <c r="AX322" i="1"/>
  <c r="F323" i="1"/>
  <c r="AG323" i="1"/>
  <c r="AH323" i="1"/>
  <c r="AX323" i="1"/>
  <c r="F325" i="1"/>
  <c r="AG325" i="1"/>
  <c r="AH325" i="1"/>
  <c r="AX325" i="1"/>
  <c r="F326" i="1"/>
  <c r="AG326" i="1"/>
  <c r="AH326" i="1"/>
  <c r="AX326" i="1"/>
  <c r="F327" i="1"/>
  <c r="AG327" i="1"/>
  <c r="AH327" i="1"/>
  <c r="AX327" i="1"/>
  <c r="F328" i="1"/>
  <c r="AG328" i="1"/>
  <c r="AH328" i="1"/>
  <c r="AX328" i="1"/>
  <c r="F330" i="1"/>
  <c r="AG330" i="1"/>
  <c r="AH330" i="1"/>
  <c r="AX330" i="1"/>
  <c r="F331" i="1"/>
  <c r="AG331" i="1"/>
  <c r="AH331" i="1"/>
  <c r="AX331" i="1"/>
  <c r="F332" i="1"/>
  <c r="AG332" i="1"/>
  <c r="AH332" i="1"/>
  <c r="AX332" i="1"/>
  <c r="AX36" i="1"/>
  <c r="AH36" i="1"/>
  <c r="AG36" i="1"/>
  <c r="F36" i="1"/>
  <c r="AX183" i="1"/>
  <c r="AH183" i="1"/>
  <c r="AG183" i="1"/>
  <c r="F183" i="1"/>
  <c r="AL112" i="1"/>
  <c r="AL111" i="1"/>
  <c r="AL110" i="1"/>
  <c r="E110" i="1" s="1"/>
  <c r="F110" i="1" s="1"/>
  <c r="AL109" i="1"/>
  <c r="AL131" i="1"/>
  <c r="E131" i="1" s="1"/>
  <c r="F131" i="1" s="1"/>
  <c r="AL130" i="1"/>
  <c r="E130" i="1" s="1"/>
  <c r="F130" i="1" s="1"/>
  <c r="AL129" i="1"/>
  <c r="AL128" i="1"/>
  <c r="AL127" i="1"/>
  <c r="AL126" i="1"/>
  <c r="AL125" i="1"/>
  <c r="AL124" i="1"/>
  <c r="AL123" i="1"/>
  <c r="AL122" i="1"/>
  <c r="AL121" i="1"/>
  <c r="AL120" i="1"/>
  <c r="E120" i="1" s="1"/>
  <c r="F120" i="1" s="1"/>
  <c r="AL119" i="1"/>
  <c r="E119" i="1" s="1"/>
  <c r="AL118" i="1"/>
  <c r="E118" i="1" s="1"/>
  <c r="F118" i="1" s="1"/>
  <c r="AL117" i="1"/>
  <c r="AL116" i="1"/>
  <c r="AL141" i="1"/>
  <c r="AL142" i="1"/>
  <c r="AL143" i="1"/>
  <c r="AL144" i="1"/>
  <c r="AL145" i="1"/>
  <c r="AL148" i="1"/>
  <c r="AL149" i="1"/>
  <c r="E149" i="1" s="1"/>
  <c r="F149" i="1" s="1"/>
  <c r="AL150" i="1"/>
  <c r="AL151" i="1"/>
  <c r="E151" i="1" s="1"/>
  <c r="F151" i="1" s="1"/>
  <c r="AL152" i="1"/>
  <c r="AL153" i="1"/>
  <c r="AL154" i="1"/>
  <c r="AL155" i="1"/>
  <c r="AL156" i="1"/>
  <c r="AL157" i="1"/>
  <c r="AL158" i="1"/>
  <c r="AL159" i="1"/>
  <c r="AL136" i="1"/>
  <c r="AL137" i="1"/>
  <c r="E137" i="1" s="1"/>
  <c r="F137" i="1" s="1"/>
  <c r="AL138" i="1"/>
  <c r="E138" i="1" s="1"/>
  <c r="F138" i="1" s="1"/>
  <c r="AL135" i="1"/>
  <c r="F402" i="1"/>
  <c r="AG402" i="1"/>
  <c r="AH402" i="1"/>
  <c r="AX402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2" i="1"/>
  <c r="AH103" i="1"/>
  <c r="AH104" i="1"/>
  <c r="AH105" i="1"/>
  <c r="AH106" i="1"/>
  <c r="AH182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5" i="1"/>
  <c r="AH136" i="1"/>
  <c r="AH137" i="1"/>
  <c r="AH138" i="1"/>
  <c r="AH141" i="1"/>
  <c r="AH142" i="1"/>
  <c r="AH143" i="1"/>
  <c r="AH144" i="1"/>
  <c r="AH145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1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186" i="1"/>
  <c r="AH185" i="1"/>
  <c r="AH184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3" i="1"/>
  <c r="AH204" i="1"/>
  <c r="AH205" i="1"/>
  <c r="AH206" i="1"/>
  <c r="AH207" i="1"/>
  <c r="AH208" i="1"/>
  <c r="AH209" i="1"/>
  <c r="AH210" i="1"/>
  <c r="AH211" i="1"/>
  <c r="AH212" i="1"/>
  <c r="AH215" i="1"/>
  <c r="AH214" i="1"/>
  <c r="AH213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2" i="1"/>
  <c r="AH233" i="1"/>
  <c r="AH234" i="1"/>
  <c r="AH235" i="1"/>
  <c r="AH236" i="1"/>
  <c r="AH237" i="1"/>
  <c r="AH238" i="1"/>
  <c r="AH239" i="1"/>
  <c r="AH240" i="1"/>
  <c r="AH241" i="1"/>
  <c r="AH243" i="1"/>
  <c r="AH242" i="1"/>
  <c r="AH244" i="1"/>
  <c r="AH247" i="1"/>
  <c r="AH246" i="1"/>
  <c r="AH245" i="1"/>
  <c r="AH250" i="1"/>
  <c r="AH249" i="1"/>
  <c r="AH248" i="1"/>
  <c r="AH251" i="1"/>
  <c r="AH266" i="1"/>
  <c r="AH282" i="1"/>
  <c r="AH283" i="1"/>
  <c r="AH285" i="1"/>
  <c r="AH287" i="1"/>
  <c r="AH289" i="1"/>
  <c r="AH291" i="1"/>
  <c r="AH293" i="1"/>
  <c r="AH295" i="1"/>
  <c r="AH297" i="1"/>
  <c r="AH299" i="1"/>
  <c r="AH301" i="1"/>
  <c r="AH303" i="1"/>
  <c r="AH309" i="1"/>
  <c r="AH311" i="1"/>
  <c r="AH313" i="1"/>
  <c r="AH317" i="1"/>
  <c r="AH274" i="1"/>
  <c r="AH275" i="1"/>
  <c r="AH276" i="1"/>
  <c r="AH277" i="1"/>
  <c r="AH271" i="1"/>
  <c r="AH278" i="1"/>
  <c r="AH279" i="1"/>
  <c r="AH280" i="1"/>
  <c r="AH348" i="1"/>
  <c r="AH349" i="1"/>
  <c r="AH353" i="1"/>
  <c r="AH357" i="1"/>
  <c r="AH362" i="1"/>
  <c r="AH360" i="1"/>
  <c r="AH376" i="1"/>
  <c r="AH375" i="1"/>
  <c r="AH377" i="1"/>
  <c r="AH379" i="1"/>
  <c r="AH378" i="1"/>
  <c r="AH380" i="1"/>
  <c r="AH381" i="1"/>
  <c r="AH382" i="1"/>
  <c r="AH383" i="1"/>
  <c r="AH384" i="1"/>
  <c r="AH385" i="1"/>
  <c r="AH386" i="1"/>
  <c r="AH387" i="1"/>
  <c r="AH389" i="1"/>
  <c r="AH390" i="1"/>
  <c r="AH392" i="1"/>
  <c r="AH393" i="1"/>
  <c r="AH394" i="1"/>
  <c r="AH395" i="1"/>
  <c r="AH396" i="1"/>
  <c r="AH397" i="1"/>
  <c r="AH401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F271" i="1"/>
  <c r="AG271" i="1"/>
  <c r="AX271" i="1"/>
  <c r="F60" i="1"/>
  <c r="AG60" i="1"/>
  <c r="AX60" i="1"/>
  <c r="F35" i="1"/>
  <c r="AG35" i="1"/>
  <c r="AX35" i="1"/>
  <c r="F182" i="1"/>
  <c r="AG182" i="1"/>
  <c r="AX182" i="1"/>
  <c r="F85" i="1"/>
  <c r="AG85" i="1"/>
  <c r="AX85" i="1"/>
  <c r="F80" i="1"/>
  <c r="AG80" i="1"/>
  <c r="AX80" i="1"/>
  <c r="F216" i="1"/>
  <c r="AG216" i="1"/>
  <c r="AX216" i="1"/>
  <c r="F187" i="1"/>
  <c r="AG187" i="1"/>
  <c r="AX187" i="1"/>
  <c r="F90" i="1"/>
  <c r="AG90" i="1"/>
  <c r="AX90" i="1"/>
  <c r="AX397" i="1"/>
  <c r="F394" i="1"/>
  <c r="AG394" i="1"/>
  <c r="AX394" i="1"/>
  <c r="F395" i="1"/>
  <c r="AG395" i="1"/>
  <c r="AX395" i="1"/>
  <c r="AX251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87" i="1"/>
  <c r="AX389" i="1"/>
  <c r="AX390" i="1"/>
  <c r="AX393" i="1"/>
  <c r="AX104" i="1"/>
  <c r="AX396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5" i="1"/>
  <c r="AX136" i="1"/>
  <c r="AX137" i="1"/>
  <c r="AX138" i="1"/>
  <c r="AX141" i="1"/>
  <c r="AX142" i="1"/>
  <c r="AX143" i="1"/>
  <c r="AX144" i="1"/>
  <c r="AX145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186" i="1"/>
  <c r="AX185" i="1"/>
  <c r="AX184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3" i="1"/>
  <c r="AX204" i="1"/>
  <c r="AX205" i="1"/>
  <c r="AX206" i="1"/>
  <c r="AX207" i="1"/>
  <c r="AX208" i="1"/>
  <c r="AX209" i="1"/>
  <c r="AX210" i="1"/>
  <c r="AX211" i="1"/>
  <c r="AX212" i="1"/>
  <c r="AX215" i="1"/>
  <c r="AX214" i="1"/>
  <c r="AX213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2" i="1"/>
  <c r="AX233" i="1"/>
  <c r="AX234" i="1"/>
  <c r="AX235" i="1"/>
  <c r="AX236" i="1"/>
  <c r="AX237" i="1"/>
  <c r="AX238" i="1"/>
  <c r="AX239" i="1"/>
  <c r="AX240" i="1"/>
  <c r="AX241" i="1"/>
  <c r="AX243" i="1"/>
  <c r="AX242" i="1"/>
  <c r="AX247" i="1"/>
  <c r="AX246" i="1"/>
  <c r="AX245" i="1"/>
  <c r="AX250" i="1"/>
  <c r="AX249" i="1"/>
  <c r="AX248" i="1"/>
  <c r="AX252" i="1"/>
  <c r="AX253" i="1"/>
  <c r="AX254" i="1"/>
  <c r="AX256" i="1"/>
  <c r="AX266" i="1"/>
  <c r="AX362" i="1"/>
  <c r="AX360" i="1"/>
  <c r="AX348" i="1"/>
  <c r="AX349" i="1"/>
  <c r="AX353" i="1"/>
  <c r="AX357" i="1"/>
  <c r="AX392" i="1"/>
  <c r="AX401" i="1"/>
  <c r="AX376" i="1"/>
  <c r="AX379" i="1"/>
  <c r="AX98" i="1"/>
  <c r="AX317" i="1"/>
  <c r="AX274" i="1"/>
  <c r="AX275" i="1"/>
  <c r="AX276" i="1"/>
  <c r="AX277" i="1"/>
  <c r="AX278" i="1"/>
  <c r="AX279" i="1"/>
  <c r="AX280" i="1"/>
  <c r="AX99" i="1"/>
  <c r="AX100" i="1"/>
  <c r="AX103" i="1"/>
  <c r="AX105" i="1"/>
  <c r="AX106" i="1"/>
  <c r="AX283" i="1"/>
  <c r="AX301" i="1"/>
  <c r="AX303" i="1"/>
  <c r="AX289" i="1"/>
  <c r="AX291" i="1"/>
  <c r="AX293" i="1"/>
  <c r="AX375" i="1"/>
  <c r="AX377" i="1"/>
  <c r="AX295" i="1"/>
  <c r="AX378" i="1"/>
  <c r="AX380" i="1"/>
  <c r="AX381" i="1"/>
  <c r="AX382" i="1"/>
  <c r="AX383" i="1"/>
  <c r="AX384" i="1"/>
  <c r="AX385" i="1"/>
  <c r="AX386" i="1"/>
  <c r="AX297" i="1"/>
  <c r="AX299" i="1"/>
  <c r="AX161" i="1"/>
  <c r="AX282" i="1"/>
  <c r="AX285" i="1"/>
  <c r="AX287" i="1"/>
  <c r="AX311" i="1"/>
  <c r="AX313" i="1"/>
  <c r="AX309" i="1"/>
  <c r="AX102" i="1"/>
  <c r="AX244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L9" i="1"/>
  <c r="AL7" i="1"/>
  <c r="F104" i="1"/>
  <c r="AG104" i="1"/>
  <c r="AG112" i="1"/>
  <c r="AG111" i="1"/>
  <c r="F111" i="1"/>
  <c r="F387" i="1"/>
  <c r="AG387" i="1"/>
  <c r="F389" i="1"/>
  <c r="AG389" i="1"/>
  <c r="F390" i="1"/>
  <c r="AG390" i="1"/>
  <c r="AL349" i="1"/>
  <c r="AL353" i="1"/>
  <c r="AL357" i="1"/>
  <c r="AL348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186" i="1"/>
  <c r="F185" i="1"/>
  <c r="F184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206" i="1"/>
  <c r="F212" i="1"/>
  <c r="F208" i="1"/>
  <c r="F209" i="1"/>
  <c r="F210" i="1"/>
  <c r="F211" i="1"/>
  <c r="F207" i="1"/>
  <c r="F215" i="1"/>
  <c r="F214" i="1"/>
  <c r="F213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2" i="1"/>
  <c r="F233" i="1"/>
  <c r="F234" i="1"/>
  <c r="F235" i="1"/>
  <c r="F236" i="1"/>
  <c r="F237" i="1"/>
  <c r="F241" i="1"/>
  <c r="F239" i="1"/>
  <c r="F240" i="1"/>
  <c r="F238" i="1"/>
  <c r="F244" i="1"/>
  <c r="F243" i="1"/>
  <c r="F242" i="1"/>
  <c r="F247" i="1"/>
  <c r="F246" i="1"/>
  <c r="F245" i="1"/>
  <c r="F250" i="1"/>
  <c r="F249" i="1"/>
  <c r="F248" i="1"/>
  <c r="F251" i="1"/>
  <c r="F252" i="1"/>
  <c r="F253" i="1"/>
  <c r="F254" i="1"/>
  <c r="F256" i="1"/>
  <c r="F266" i="1"/>
  <c r="F283" i="1"/>
  <c r="F285" i="1"/>
  <c r="F287" i="1"/>
  <c r="F289" i="1"/>
  <c r="F291" i="1"/>
  <c r="F293" i="1"/>
  <c r="F295" i="1"/>
  <c r="F297" i="1"/>
  <c r="F299" i="1"/>
  <c r="F301" i="1"/>
  <c r="F303" i="1"/>
  <c r="F282" i="1"/>
  <c r="F309" i="1"/>
  <c r="F311" i="1"/>
  <c r="F313" i="1"/>
  <c r="F317" i="1"/>
  <c r="F274" i="1"/>
  <c r="F275" i="1"/>
  <c r="F276" i="1"/>
  <c r="F277" i="1"/>
  <c r="F278" i="1"/>
  <c r="F279" i="1"/>
  <c r="F280" i="1"/>
  <c r="F265" i="1"/>
  <c r="F348" i="1"/>
  <c r="F349" i="1"/>
  <c r="F353" i="1"/>
  <c r="F357" i="1"/>
  <c r="F362" i="1"/>
  <c r="F360" i="1"/>
  <c r="F376" i="1"/>
  <c r="F375" i="1"/>
  <c r="F377" i="1"/>
  <c r="F379" i="1"/>
  <c r="F378" i="1"/>
  <c r="F380" i="1"/>
  <c r="F381" i="1"/>
  <c r="F382" i="1"/>
  <c r="F383" i="1"/>
  <c r="F384" i="1"/>
  <c r="F385" i="1"/>
  <c r="F386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AG392" i="1"/>
  <c r="AP303" i="1"/>
  <c r="AL303" i="1" s="1"/>
  <c r="AP301" i="1"/>
  <c r="AL301" i="1" s="1"/>
  <c r="AP297" i="1"/>
  <c r="AL297" i="1" s="1"/>
  <c r="AP295" i="1"/>
  <c r="AL295" i="1" s="1"/>
  <c r="AP293" i="1"/>
  <c r="AL293" i="1" s="1"/>
  <c r="AP105" i="1"/>
  <c r="AL105" i="1" s="1"/>
  <c r="AP106" i="1"/>
  <c r="AL106" i="1" s="1"/>
  <c r="AP103" i="1"/>
  <c r="AL103" i="1" s="1"/>
  <c r="AP100" i="1"/>
  <c r="AL100" i="1" s="1"/>
  <c r="AP99" i="1"/>
  <c r="AL99" i="1" s="1"/>
  <c r="AP98" i="1"/>
  <c r="AL98" i="1" s="1"/>
  <c r="AP360" i="1"/>
  <c r="AL360" i="1" s="1"/>
  <c r="AP362" i="1"/>
  <c r="AL362" i="1" s="1"/>
  <c r="AG236" i="1"/>
  <c r="AG237" i="1"/>
  <c r="AG239" i="1"/>
  <c r="AG240" i="1"/>
  <c r="AP102" i="1"/>
  <c r="AL102" i="1" s="1"/>
  <c r="AG211" i="1"/>
  <c r="AP309" i="1"/>
  <c r="AL309" i="1" s="1"/>
  <c r="AP313" i="1"/>
  <c r="AL313" i="1" s="1"/>
  <c r="AP311" i="1"/>
  <c r="AL311" i="1" s="1"/>
  <c r="AP287" i="1"/>
  <c r="AL287" i="1" s="1"/>
  <c r="AP285" i="1"/>
  <c r="AL285" i="1" s="1"/>
  <c r="AP282" i="1"/>
  <c r="AL282" i="1" s="1"/>
  <c r="AP161" i="1"/>
  <c r="AL161" i="1" s="1"/>
  <c r="AP299" i="1"/>
  <c r="AL299" i="1" s="1"/>
  <c r="AP283" i="1"/>
  <c r="AL283" i="1" s="1"/>
  <c r="AG212" i="1"/>
  <c r="AG209" i="1"/>
  <c r="AG210" i="1"/>
  <c r="AG190" i="1"/>
  <c r="AG189" i="1"/>
  <c r="AG188" i="1"/>
  <c r="AG219" i="1"/>
  <c r="AG218" i="1"/>
  <c r="AG217" i="1"/>
  <c r="AG378" i="1"/>
  <c r="AG375" i="1"/>
  <c r="AG362" i="1"/>
  <c r="AG404" i="1"/>
  <c r="AG403" i="1"/>
  <c r="AG401" i="1"/>
  <c r="AG397" i="1"/>
  <c r="AG396" i="1"/>
  <c r="AG393" i="1"/>
  <c r="AG220" i="1"/>
  <c r="AG214" i="1"/>
  <c r="AG186" i="1"/>
  <c r="AG185" i="1"/>
  <c r="AG192" i="1"/>
  <c r="AG221" i="1"/>
  <c r="AG222" i="1"/>
  <c r="AG223" i="1"/>
  <c r="AG406" i="1"/>
  <c r="AG408" i="1"/>
  <c r="AG409" i="1"/>
  <c r="AG410" i="1"/>
  <c r="AG407" i="1"/>
  <c r="AG405" i="1"/>
  <c r="AG193" i="1"/>
  <c r="AG194" i="1"/>
  <c r="AG287" i="1"/>
  <c r="AG285" i="1"/>
  <c r="AG283" i="1"/>
  <c r="AG132" i="1"/>
  <c r="AG92" i="1"/>
  <c r="AG91" i="1"/>
  <c r="AG110" i="1"/>
  <c r="AG115" i="1"/>
  <c r="AG114" i="1"/>
  <c r="AG109" i="1"/>
  <c r="AG342" i="1"/>
  <c r="AG343" i="1"/>
  <c r="AG344" i="1"/>
  <c r="AG345" i="1"/>
  <c r="AG411" i="1"/>
  <c r="AG412" i="1"/>
  <c r="AG413" i="1"/>
  <c r="AG414" i="1"/>
  <c r="AG415" i="1"/>
  <c r="AG416" i="1"/>
  <c r="AG256" i="1"/>
  <c r="AG443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2" i="1"/>
  <c r="AG433" i="1"/>
  <c r="AG434" i="1"/>
  <c r="AG435" i="1"/>
  <c r="AG436" i="1"/>
  <c r="AG437" i="1"/>
  <c r="AG438" i="1"/>
  <c r="AG439" i="1"/>
  <c r="AG440" i="1"/>
  <c r="AG441" i="1"/>
  <c r="AG442" i="1"/>
  <c r="AG431" i="1"/>
  <c r="AG338" i="1"/>
  <c r="AG339" i="1"/>
  <c r="AG340" i="1"/>
  <c r="AG341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386" i="1"/>
  <c r="AG385" i="1"/>
  <c r="AG384" i="1"/>
  <c r="AG383" i="1"/>
  <c r="AG382" i="1"/>
  <c r="AG381" i="1"/>
  <c r="AG379" i="1"/>
  <c r="AG376" i="1"/>
  <c r="AG360" i="1"/>
  <c r="AG357" i="1"/>
  <c r="AG353" i="1"/>
  <c r="AG349" i="1"/>
  <c r="AG348" i="1"/>
  <c r="AG279" i="1"/>
  <c r="AG278" i="1"/>
  <c r="AG277" i="1"/>
  <c r="AG276" i="1"/>
  <c r="AG275" i="1"/>
  <c r="AG274" i="1"/>
  <c r="AG251" i="1"/>
  <c r="AG249" i="1"/>
  <c r="AG250" i="1"/>
  <c r="AG248" i="1"/>
  <c r="AG246" i="1"/>
  <c r="AG247" i="1"/>
  <c r="AG245" i="1"/>
  <c r="AG243" i="1"/>
  <c r="AG244" i="1"/>
  <c r="AG242" i="1"/>
  <c r="AG238" i="1"/>
  <c r="AG235" i="1"/>
  <c r="AG234" i="1"/>
  <c r="AG233" i="1"/>
  <c r="AG232" i="1"/>
  <c r="AG230" i="1"/>
  <c r="AG229" i="1"/>
  <c r="AG228" i="1"/>
  <c r="AG227" i="1"/>
  <c r="AG226" i="1"/>
  <c r="AG225" i="1"/>
  <c r="AG224" i="1"/>
  <c r="AG213" i="1"/>
  <c r="AG207" i="1"/>
  <c r="AG206" i="1"/>
  <c r="AG205" i="1"/>
  <c r="AG204" i="1"/>
  <c r="AG203" i="1"/>
  <c r="AG201" i="1"/>
  <c r="AG200" i="1"/>
  <c r="AG199" i="1"/>
  <c r="AG198" i="1"/>
  <c r="AG197" i="1"/>
  <c r="AG196" i="1"/>
  <c r="AG195" i="1"/>
  <c r="AG191" i="1"/>
  <c r="AG184" i="1"/>
  <c r="AG313" i="1"/>
  <c r="AG311" i="1"/>
  <c r="AG309" i="1"/>
  <c r="AG282" i="1"/>
  <c r="AG303" i="1"/>
  <c r="AG301" i="1"/>
  <c r="AG161" i="1"/>
  <c r="AG299" i="1"/>
  <c r="AG297" i="1"/>
  <c r="AG295" i="1"/>
  <c r="AG293" i="1"/>
  <c r="AG291" i="1"/>
  <c r="AG289" i="1"/>
  <c r="AG337" i="1"/>
  <c r="AG336" i="1"/>
  <c r="AG335" i="1"/>
  <c r="AG334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5" i="1"/>
  <c r="AG144" i="1"/>
  <c r="AG143" i="1"/>
  <c r="AG142" i="1"/>
  <c r="AG141" i="1"/>
  <c r="AG138" i="1"/>
  <c r="AG137" i="1"/>
  <c r="AG136" i="1"/>
  <c r="AG135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3" i="1"/>
  <c r="AG108" i="1"/>
  <c r="AG106" i="1"/>
  <c r="AG105" i="1"/>
  <c r="AG103" i="1"/>
  <c r="AG102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P289" i="1"/>
  <c r="AL289" i="1" s="1"/>
  <c r="AP291" i="1"/>
  <c r="AL291" i="1" s="1"/>
</calcChain>
</file>

<file path=xl/sharedStrings.xml><?xml version="1.0" encoding="utf-8"?>
<sst xmlns="http://schemas.openxmlformats.org/spreadsheetml/2006/main" count="5605" uniqueCount="1207">
  <si>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</si>
  <si>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</si>
  <si>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</si>
  <si>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</si>
  <si>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</si>
  <si>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</si>
  <si>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</si>
  <si>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</si>
  <si>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</si>
  <si>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</si>
  <si>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</si>
  <si>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</si>
  <si>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</si>
  <si>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</si>
  <si>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</si>
  <si>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</si>
  <si>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</si>
  <si>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</si>
  <si>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</si>
  <si>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</si>
  <si>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</si>
  <si>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</si>
  <si>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</si>
  <si>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</si>
  <si>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</si>
  <si>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</si>
  <si>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</si>
  <si>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</si>
  <si>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</si>
  <si>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</si>
  <si>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</si>
  <si>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</si>
  <si>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</si>
  <si>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</si>
  <si>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</si>
  <si>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</si>
  <si>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</si>
  <si>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</si>
  <si>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</si>
  <si>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</si>
  <si>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</si>
  <si>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</si>
  <si>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</si>
  <si>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</si>
  <si>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</si>
  <si>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</si>
  <si>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</si>
  <si>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</si>
  <si>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</si>
  <si>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</si>
  <si>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</si>
  <si>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</si>
  <si>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</si>
  <si>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</si>
  <si>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</si>
  <si>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</si>
  <si>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</si>
  <si>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</si>
  <si>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</si>
  <si>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</si>
  <si>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</si>
  <si>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</si>
  <si>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</si>
  <si>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</si>
  <si>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</si>
  <si>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</si>
  <si>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</si>
  <si>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</si>
  <si>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</si>
  <si>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</si>
  <si>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</si>
  <si>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</si>
  <si>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</si>
  <si>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</si>
  <si>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</si>
  <si>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</si>
  <si>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</si>
  <si>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</si>
  <si>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</si>
  <si>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</si>
  <si>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</si>
  <si>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</si>
  <si>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</si>
  <si>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</si>
  <si>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</si>
  <si>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</si>
  <si>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</si>
  <si>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</si>
  <si>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</si>
  <si>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</si>
  <si>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</si>
  <si>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</si>
  <si>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</si>
  <si>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</si>
  <si>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</si>
  <si>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</si>
  <si>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</si>
  <si>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</si>
  <si>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</si>
  <si>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</si>
  <si>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</si>
  <si>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</si>
  <si>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</si>
  <si>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</si>
  <si>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</si>
  <si>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</si>
  <si>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</si>
  <si>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</si>
  <si>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</si>
  <si>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</si>
  <si>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</si>
  <si>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</si>
  <si>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</si>
  <si>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</si>
  <si>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</si>
  <si>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</si>
  <si>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</si>
  <si>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</si>
  <si>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</si>
  <si>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</si>
  <si>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</si>
  <si>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</si>
  <si>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</si>
  <si>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</si>
  <si>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</si>
  <si>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</si>
  <si>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</si>
  <si>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</si>
  <si>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</si>
  <si>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</si>
  <si>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</si>
  <si>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</si>
  <si>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</si>
  <si>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</si>
  <si>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</si>
  <si>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</si>
  <si>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</si>
  <si>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</si>
  <si>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</si>
  <si>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</si>
  <si>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</si>
  <si>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</si>
  <si>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</si>
  <si>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</si>
  <si>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</si>
  <si>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</si>
  <si>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</si>
  <si>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</si>
  <si>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</si>
  <si>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</si>
  <si>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</si>
  <si>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</si>
  <si>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</si>
  <si>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</si>
  <si>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</si>
  <si>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</si>
  <si>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</si>
  <si>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</si>
  <si>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</si>
  <si>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</si>
  <si>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</si>
  <si>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</si>
  <si>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</si>
  <si>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</si>
  <si>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</si>
  <si>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</si>
  <si>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</si>
  <si>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</si>
  <si>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</si>
  <si>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</si>
  <si>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</si>
  <si>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</si>
  <si>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</si>
  <si>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</si>
  <si>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</si>
  <si>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</si>
  <si>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</si>
  <si>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</si>
  <si>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</si>
  <si>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</si>
  <si>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</si>
  <si>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</si>
  <si>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</si>
  <si>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</si>
  <si>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</si>
  <si>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</si>
  <si>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</si>
  <si>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</si>
  <si>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</si>
  <si>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</si>
  <si>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</si>
  <si>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</si>
  <si>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</si>
  <si>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</si>
  <si>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</si>
  <si>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</si>
  <si>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</si>
  <si>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</si>
  <si>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</si>
  <si>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</si>
  <si>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</si>
  <si>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</si>
  <si>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</si>
  <si>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</si>
  <si>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</si>
  <si>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</si>
  <si>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</si>
  <si>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</si>
  <si>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</si>
  <si>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</si>
  <si>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</si>
  <si>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</si>
  <si>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</si>
  <si>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</si>
  <si>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</si>
  <si>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</si>
  <si>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</si>
  <si>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</si>
  <si>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</si>
  <si>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</si>
  <si>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</si>
  <si>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</si>
  <si>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</si>
  <si>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</si>
  <si>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</si>
  <si>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</si>
  <si>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</si>
  <si>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</si>
  <si>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</si>
  <si>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</si>
  <si>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</si>
  <si>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</si>
  <si>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</si>
  <si>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</si>
  <si>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</si>
  <si>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</si>
  <si>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</si>
  <si>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</si>
  <si>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</si>
  <si>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</si>
  <si>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</si>
  <si>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</si>
  <si>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</si>
  <si>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</si>
  <si>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</si>
  <si>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kitchen_coffee_machine_current_consumption</t>
  </si>
  <si>
    <t>TPLink</t>
  </si>
  <si>
    <t>UniFi</t>
  </si>
  <si>
    <t>Google</t>
  </si>
  <si>
    <t>mm</t>
  </si>
  <si>
    <t>kitchen_coffee_machine_today_s_consumption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</si>
  <si>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</si>
  <si>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</si>
  <si>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</si>
  <si>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</si>
  <si>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</si>
  <si>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</si>
  <si>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</si>
  <si>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</si>
  <si>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</si>
  <si>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</si>
  <si>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</si>
  <si>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</si>
  <si>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</si>
  <si>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</si>
  <si>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</si>
  <si>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</si>
  <si>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</si>
  <si>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</si>
  <si>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</si>
  <si>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</si>
  <si>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</si>
  <si>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</si>
  <si>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</si>
  <si>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</si>
  <si>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</si>
  <si>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</si>
  <si>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</si>
  <si>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</si>
  <si>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</si>
  <si>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</si>
  <si>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</si>
  <si>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</si>
  <si>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</si>
  <si>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</si>
  <si>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</si>
  <si>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</si>
  <si>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</si>
  <si>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</si>
  <si>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</si>
  <si>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</si>
  <si>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</si>
  <si>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</si>
  <si>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</si>
  <si>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</si>
  <si>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</si>
  <si>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</si>
  <si>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</si>
  <si>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</si>
  <si>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</si>
  <si>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</si>
  <si>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</si>
  <si>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</si>
  <si>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</si>
  <si>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</si>
  <si>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</si>
  <si>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</si>
  <si>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</si>
  <si>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</si>
  <si>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</si>
  <si>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</si>
  <si>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</si>
  <si>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</si>
  <si>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</si>
  <si>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</si>
  <si>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</si>
  <si>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</si>
  <si>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</si>
  <si>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</si>
  <si>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</si>
  <si>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</si>
  <si>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</si>
  <si>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</si>
  <si>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</si>
  <si>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</si>
  <si>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</si>
  <si>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</si>
  <si>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</si>
  <si>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</si>
  <si>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</si>
  <si>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</si>
  <si>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</si>
  <si>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</si>
  <si>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</si>
  <si>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</si>
  <si>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</si>
  <si>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</si>
  <si>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</si>
  <si>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</si>
  <si>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</si>
  <si>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</si>
  <si>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</si>
  <si>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</si>
  <si>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</si>
  <si>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</si>
  <si>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</si>
  <si>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</si>
  <si>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</si>
  <si>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</si>
  <si>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</si>
  <si>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</si>
  <si>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</si>
  <si>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</si>
  <si>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</si>
  <si>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</si>
  <si>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</si>
  <si>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</si>
  <si>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</si>
  <si>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</si>
  <si>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</si>
  <si>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</si>
  <si>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</si>
  <si>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</si>
  <si>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</si>
  <si>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</si>
  <si>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</si>
  <si>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</si>
  <si>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</si>
  <si>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</si>
  <si>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</si>
  <si>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</si>
  <si>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</si>
  <si>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</si>
  <si>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</si>
  <si>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</si>
  <si>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</si>
  <si>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</si>
  <si>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</si>
  <si>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</si>
  <si>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</si>
  <si>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</si>
  <si>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</si>
  <si>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</si>
  <si>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</si>
  <si>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</si>
  <si>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</si>
  <si>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</si>
  <si>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</si>
  <si>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</si>
  <si>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</si>
  <si>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</si>
  <si>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</si>
  <si>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</si>
  <si>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</si>
  <si>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</si>
  <si>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</si>
  <si>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</si>
  <si>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</si>
  <si>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</si>
  <si>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</si>
  <si>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</si>
  <si>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</si>
  <si>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</si>
  <si>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</si>
  <si>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</si>
  <si>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</si>
  <si>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</si>
  <si>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</si>
  <si>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</si>
  <si>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</si>
  <si>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</si>
  <si>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</si>
  <si>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</si>
  <si>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</si>
  <si>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</si>
  <si>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</si>
  <si>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</si>
  <si>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</si>
  <si>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</si>
  <si>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</si>
  <si>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</si>
  <si>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</si>
  <si>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</si>
  <si>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</si>
  <si>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</si>
  <si>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</si>
  <si>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</si>
  <si>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</si>
  <si>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</si>
  <si>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</si>
  <si>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</si>
  <si>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</si>
  <si>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</si>
  <si>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</si>
  <si>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</si>
  <si>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</si>
  <si>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</si>
  <si>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</si>
  <si>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</si>
  <si>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</si>
  <si>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</si>
  <si>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</si>
  <si>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</si>
  <si>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</si>
  <si>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</si>
  <si>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</si>
  <si>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</si>
  <si>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</si>
  <si>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</si>
  <si>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</si>
  <si>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</si>
  <si>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</si>
  <si>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</si>
  <si>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</si>
  <si>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</si>
  <si>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</si>
  <si>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</si>
  <si>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</si>
  <si>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</si>
  <si>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</si>
  <si>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</si>
  <si>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</si>
  <si>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</si>
  <si>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</si>
  <si>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</si>
  <si>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</si>
  <si>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</si>
  <si>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</si>
  <si>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</si>
  <si>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</si>
  <si>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</si>
  <si>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</si>
  <si>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</si>
  <si>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</si>
  <si>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</si>
  <si>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</si>
  <si>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</si>
  <si>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</si>
  <si>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</si>
  <si>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</si>
  <si>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</si>
  <si>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</si>
  <si>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</si>
  <si>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</si>
  <si>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</si>
  <si>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</si>
  <si>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</si>
  <si>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</si>
  <si>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</si>
  <si>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</si>
  <si>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</si>
  <si>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</si>
  <si>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</si>
  <si>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</si>
  <si>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</si>
  <si>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</si>
  <si>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</si>
  <si>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</si>
  <si>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</si>
  <si>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</si>
  <si>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</si>
  <si>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</si>
  <si>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</si>
  <si>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</si>
  <si>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</si>
  <si>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</si>
  <si>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</si>
  <si>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</si>
  <si>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</si>
  <si>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</si>
  <si>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</si>
  <si>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</si>
  <si>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</si>
  <si>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</si>
  <si>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</si>
  <si>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</si>
  <si>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</si>
  <si>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</si>
  <si>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</si>
  <si>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</si>
  <si>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</si>
  <si>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</si>
  <si>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</si>
  <si>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</si>
  <si>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</si>
  <si>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</si>
  <si>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</si>
  <si>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</si>
  <si>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</si>
  <si>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</si>
  <si>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</si>
  <si>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</si>
  <si>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</si>
  <si>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</si>
  <si>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</si>
  <si>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</si>
  <si>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</si>
  <si>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</si>
  <si>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</si>
  <si>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</si>
  <si>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</si>
  <si>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</si>
  <si>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</si>
  <si>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</si>
  <si>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</si>
  <si>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</si>
  <si>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</si>
  <si>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</si>
  <si>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</si>
  <si>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</si>
  <si>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</si>
  <si>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</si>
  <si>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</si>
  <si>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</si>
  <si>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</si>
  <si>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</si>
  <si>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</si>
  <si>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</si>
  <si>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</si>
  <si>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</si>
  <si>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</si>
  <si>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</si>
  <si>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</si>
  <si>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</si>
  <si>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</si>
  <si>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</si>
  <si>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</si>
  <si>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</si>
  <si>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</si>
  <si>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</si>
  <si>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</si>
  <si>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</si>
  <si>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</si>
  <si>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</si>
  <si>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</si>
  <si>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</si>
  <si>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</si>
  <si>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</si>
  <si>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</si>
  <si>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</si>
  <si>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</si>
  <si>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</si>
  <si>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</si>
  <si>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</si>
  <si>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</si>
  <si>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</si>
  <si>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</si>
  <si>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</si>
  <si>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</si>
  <si>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</si>
  <si>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</si>
  <si>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</si>
  <si>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</si>
  <si>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</si>
  <si>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</si>
  <si>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</si>
  <si>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</si>
  <si>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</si>
  <si>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</si>
  <si>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</si>
  <si>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</si>
  <si>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</si>
  <si>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</si>
  <si>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</si>
  <si>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</si>
  <si>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</si>
  <si>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</si>
  <si>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</si>
  <si>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</si>
  <si>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</si>
  <si>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</si>
  <si>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</si>
  <si>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</si>
  <si>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</si>
  <si>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</si>
  <si>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</si>
  <si>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</si>
  <si>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</si>
  <si>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</si>
  <si>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</si>
  <si>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</si>
  <si>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</si>
  <si>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</si>
  <si>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</si>
  <si>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</si>
  <si>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</si>
  <si>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</si>
  <si>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</si>
  <si>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</si>
  <si>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</si>
  <si>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</si>
  <si>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</si>
  <si>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</si>
  <si>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</si>
  <si>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</si>
  <si>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</si>
  <si>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</si>
  <si>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</si>
  <si>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</si>
  <si>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</si>
  <si>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</si>
  <si>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</si>
  <si>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</si>
  <si>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</si>
  <si>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</si>
  <si>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</si>
  <si>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</si>
  <si>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</si>
  <si>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</si>
  <si>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</si>
  <si>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</si>
  <si>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</si>
  <si>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</si>
  <si>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</si>
  <si>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</si>
  <si>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</si>
  <si>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</si>
  <si>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</si>
  <si>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</si>
  <si>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</si>
  <si>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</si>
  <si>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</si>
  <si>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</si>
  <si>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</si>
  <si>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</si>
  <si>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</si>
  <si>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</si>
  <si>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</si>
  <si>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</si>
  <si>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</si>
  <si>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</si>
  <si>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</si>
  <si>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</si>
  <si>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</si>
  <si>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</si>
  <si>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</si>
  <si>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</si>
  <si>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</si>
  <si>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</si>
  <si>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</si>
  <si>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</si>
  <si>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</si>
  <si>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</si>
  <si>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</si>
  <si>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</si>
  <si>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</si>
  <si>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</si>
  <si>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</si>
  <si>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</si>
  <si>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</si>
  <si>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</si>
  <si>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</si>
  <si>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</si>
  <si>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</si>
  <si>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</si>
  <si>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</si>
  <si>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</si>
  <si>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</si>
  <si>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</si>
  <si>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</si>
  <si>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</si>
  <si>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</si>
  <si>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</si>
  <si>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</si>
  <si>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</si>
  <si>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</si>
  <si>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</si>
  <si>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</si>
  <si>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</si>
  <si>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</si>
  <si>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</si>
  <si>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</si>
  <si>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</si>
  <si>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</si>
  <si>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</si>
  <si>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</si>
  <si>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</si>
  <si>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</si>
  <si>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</si>
  <si>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</si>
  <si>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</si>
  <si>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</si>
  <si>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</si>
  <si>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</si>
  <si>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</si>
  <si>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</si>
  <si>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</si>
  <si>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</si>
  <si>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</si>
  <si>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</si>
  <si>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</si>
  <si>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</si>
  <si>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</si>
  <si>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</si>
  <si>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</si>
  <si>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</si>
  <si>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</si>
  <si>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</si>
  <si>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</si>
  <si>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</si>
  <si>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</si>
  <si>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</si>
  <si>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</si>
  <si>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</si>
  <si>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</si>
  <si>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</si>
  <si>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</si>
  <si>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</si>
  <si>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</si>
  <si>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</si>
  <si>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</si>
  <si>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</si>
  <si>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</si>
  <si>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</si>
  <si>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</si>
  <si>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</si>
  <si>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</si>
  <si>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</si>
  <si>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</si>
  <si>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</si>
  <si>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</si>
  <si>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</si>
  <si>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</si>
  <si>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</si>
  <si>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</si>
  <si>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</si>
  <si>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</si>
  <si>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</si>
  <si>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</si>
  <si>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</si>
  <si>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</si>
  <si>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</si>
  <si>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</si>
  <si>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</si>
  <si>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</si>
  <si>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</si>
  <si>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</si>
  <si>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</si>
  <si>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</si>
  <si>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</si>
  <si>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</si>
  <si>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</si>
  <si>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</si>
  <si>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</si>
  <si>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</si>
  <si>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</si>
  <si>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</si>
  <si>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</si>
  <si>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</si>
  <si>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</si>
  <si>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</si>
  <si>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</si>
  <si>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</si>
  <si>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</si>
  <si>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</si>
  <si>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</si>
  <si>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</si>
  <si>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</si>
  <si>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</si>
  <si>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</si>
  <si>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</si>
  <si>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</si>
  <si>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</si>
  <si>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</si>
  <si>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</si>
  <si>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</si>
  <si>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</si>
  <si>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</si>
  <si>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</si>
  <si>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</si>
  <si>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</si>
  <si>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</si>
  <si>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</si>
  <si>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</si>
  <si>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</si>
  <si>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</si>
  <si>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</si>
  <si>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</si>
  <si>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</si>
  <si>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</si>
  <si>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</si>
  <si>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</si>
  <si>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</si>
  <si>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</si>
  <si>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</si>
  <si>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</si>
  <si>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</si>
  <si>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</si>
  <si>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</si>
  <si>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</si>
  <si>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</si>
  <si>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</si>
  <si>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</si>
  <si>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</si>
  <si>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</si>
  <si>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</si>
  <si>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</si>
  <si>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</si>
  <si>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</si>
  <si>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</si>
  <si>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</si>
  <si>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</si>
  <si>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</si>
  <si>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</si>
  <si>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</si>
  <si>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</si>
  <si>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</si>
  <si>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</si>
  <si>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</si>
  <si>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</si>
  <si>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</si>
  <si>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</si>
  <si>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</si>
  <si>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</si>
  <si>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</si>
  <si>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</si>
  <si>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</si>
  <si>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</si>
  <si>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</si>
  <si>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</si>
  <si>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</si>
  <si>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</si>
  <si>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</si>
  <si>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</si>
  <si>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</si>
  <si>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</si>
  <si>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</si>
  <si>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</si>
  <si>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</si>
  <si>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</si>
  <si>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</si>
  <si>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</si>
  <si>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</si>
  <si>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</si>
  <si>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</si>
  <si>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</si>
  <si>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</si>
  <si>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</si>
  <si>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</si>
  <si>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</si>
  <si>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</si>
  <si>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</si>
  <si>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</si>
  <si>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</si>
  <si>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</si>
  <si>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</si>
  <si>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</si>
  <si>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</si>
  <si>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</si>
  <si>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</si>
  <si>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</si>
  <si>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</si>
  <si>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</si>
  <si>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</si>
  <si>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</si>
  <si>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</si>
  <si>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</si>
  <si>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</si>
  <si>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</si>
  <si>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</si>
  <si>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</si>
  <si>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</si>
  <si>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</si>
  <si>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</si>
  <si>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</si>
  <si>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</si>
  <si>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</si>
  <si>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</si>
  <si>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</si>
  <si>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</si>
  <si>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</si>
  <si>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</si>
  <si>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</si>
  <si>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</si>
  <si>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</si>
  <si>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</si>
  <si>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</si>
  <si>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</si>
  <si>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</si>
  <si>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</si>
  <si>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</si>
  <si>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</si>
  <si>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</si>
  <si>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</si>
  <si>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</si>
  <si>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</si>
  <si>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</si>
  <si>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</si>
  <si>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</si>
  <si>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</si>
  <si>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</si>
  <si>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</si>
  <si>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</si>
  <si>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</si>
  <si>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</si>
  <si>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</si>
  <si>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</si>
  <si>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</si>
  <si>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</si>
  <si>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</si>
  <si>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</si>
  <si>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</si>
  <si>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</si>
  <si>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</si>
  <si>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</si>
  <si>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</si>
  <si>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</si>
  <si>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</si>
  <si>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</si>
  <si>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</si>
  <si>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</si>
  <si>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</si>
  <si>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</si>
  <si>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</si>
  <si>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</si>
  <si>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</si>
  <si>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</si>
  <si>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</si>
  <si>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</si>
  <si>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</si>
  <si>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</si>
  <si>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</si>
  <si>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</si>
  <si>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</si>
  <si>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</si>
  <si>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</si>
  <si>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</si>
  <si>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</si>
  <si>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</si>
  <si>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</si>
  <si>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</si>
  <si>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</si>
  <si>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</si>
  <si>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</si>
  <si>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</si>
  <si>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</si>
  <si>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</si>
  <si>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</si>
  <si>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</si>
  <si>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</si>
  <si>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</si>
  <si>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</si>
  <si>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</si>
  <si>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</si>
  <si>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</si>
  <si>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</si>
  <si>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</si>
  <si>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</si>
  <si>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</si>
  <si>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</si>
  <si>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</si>
  <si>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</si>
  <si>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</si>
  <si>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</si>
  <si>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</si>
  <si>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</si>
  <si>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</si>
  <si>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</si>
  <si>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</si>
  <si>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</si>
  <si>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</si>
  <si>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</si>
  <si>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</si>
  <si>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</si>
  <si>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</si>
  <si>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</si>
  <si>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</si>
  <si>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</si>
  <si>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</si>
  <si>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</si>
  <si>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</si>
  <si>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</si>
  <si>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</si>
  <si>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</si>
  <si>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</si>
  <si>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</si>
  <si>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</si>
  <si>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</si>
  <si>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</si>
  <si>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</si>
  <si>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</si>
  <si>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</si>
  <si>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</si>
  <si>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</si>
  <si>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</si>
  <si>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</si>
  <si>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</si>
  <si>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</si>
  <si>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</si>
  <si>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</si>
  <si>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</si>
  <si>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</si>
  <si>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</si>
  <si>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</si>
  <si>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</si>
  <si>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</si>
  <si>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</si>
  <si>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</si>
  <si>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</si>
  <si>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</si>
  <si>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</si>
  <si>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</si>
  <si>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</si>
  <si>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</si>
  <si>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</si>
  <si>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</si>
  <si>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</si>
  <si>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</si>
  <si>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</si>
  <si>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</si>
  <si>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</si>
  <si>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</si>
  <si>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</si>
  <si>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</si>
  <si>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</si>
  <si>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</si>
  <si>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</si>
  <si>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</si>
  <si>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</si>
  <si>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</si>
  <si>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</si>
  <si>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</si>
  <si>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</si>
  <si>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</si>
  <si>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</si>
  <si>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</si>
  <si>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</si>
  <si>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</si>
  <si>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</si>
  <si>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</si>
  <si>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</si>
  <si>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</si>
  <si>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</si>
  <si>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</si>
  <si>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</si>
  <si>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</si>
  <si>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</si>
  <si>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</si>
  <si>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</si>
  <si>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</si>
  <si>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</si>
  <si>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</si>
  <si>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</si>
  <si>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</si>
  <si>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</si>
  <si>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</si>
  <si>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</si>
  <si>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</si>
  <si>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</si>
  <si>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</si>
  <si>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</si>
  <si>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</si>
  <si>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</si>
  <si>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</si>
  <si>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</si>
  <si>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</si>
  <si>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</si>
  <si>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</si>
  <si>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</si>
  <si>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</si>
  <si>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</si>
  <si>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</si>
  <si>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</si>
  <si>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</si>
  <si>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</si>
  <si>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</si>
  <si>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</si>
  <si>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</si>
  <si>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</si>
  <si>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</si>
  <si>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</si>
  <si>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</si>
  <si>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</si>
  <si>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</si>
  <si>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</si>
  <si>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</si>
  <si>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</si>
  <si>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</si>
  <si>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</si>
  <si>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</si>
  <si>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</si>
  <si>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</si>
  <si>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</si>
  <si>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</si>
  <si>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</si>
  <si>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</si>
  <si>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</si>
  <si>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</si>
  <si>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</si>
  <si>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</si>
  <si>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</si>
  <si>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</si>
  <si>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</si>
  <si>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</si>
  <si>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</si>
  <si>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</si>
  <si>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</si>
  <si>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</si>
  <si>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</si>
  <si>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</si>
  <si>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</si>
  <si>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</si>
  <si>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</si>
  <si>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</si>
  <si>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</si>
  <si>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</si>
  <si>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</si>
  <si>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</si>
  <si>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</si>
  <si>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</si>
  <si>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</si>
  <si>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</si>
  <si>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</si>
  <si>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</si>
  <si>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</si>
  <si>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</si>
  <si>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</si>
  <si>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</si>
  <si>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</si>
  <si>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</si>
  <si>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</si>
  <si>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</si>
  <si>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</si>
  <si>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</si>
  <si>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</si>
  <si>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</si>
  <si>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</si>
  <si>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</si>
  <si>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</si>
  <si>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</si>
  <si>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</si>
  <si>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</si>
  <si>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</si>
  <si>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</si>
  <si>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</si>
  <si>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</si>
  <si>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</si>
  <si>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</si>
  <si>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</si>
  <si>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</si>
  <si>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</si>
  <si>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deck_festoons_power</t>
  </si>
  <si>
    <t>landing_festoons_power</t>
  </si>
  <si>
    <t>lounge_tv_outlet_power</t>
  </si>
  <si>
    <t>bathroom_rails_power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</si>
  <si>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</si>
  <si>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</si>
  <si>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</si>
  <si>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</si>
  <si>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</si>
  <si>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</si>
  <si>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</si>
  <si>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</si>
  <si>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</si>
  <si>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</si>
  <si>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</si>
  <si>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</si>
  <si>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deck_festoons_energy_daily</t>
  </si>
  <si>
    <t>landing_festoons_energy_daily</t>
  </si>
  <si>
    <t>lounge_tv_outlet_energy_daily</t>
  </si>
  <si>
    <t>bathroom_rails_energy_daily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</si>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</sst>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1" applyNumberFormat="1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/>
    <xf numFmtId="0" fontId="7" fillId="0" borderId="1" xfId="0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29" totalsRowShown="0" headerRowDxfId="52" dataDxfId="50" headerRowBorderDxfId="51">
  <autoFilter ref="A3:AX729" xr:uid="{00000000-0009-0000-0100-000002000000}"/>
  <sortState xmlns:xlrd2="http://schemas.microsoft.com/office/spreadsheetml/2017/richdata2" ref="A4:AX729">
    <sortCondition ref="A3:A729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29"/>
  <sheetViews>
    <sheetView tabSelected="1" zoomScale="122" zoomScaleNormal="122" workbookViewId="0">
      <selection activeCell="M2" sqref="M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2.83203125" style="8" bestFit="1" customWidth="1"/>
    <col min="16" max="16" width="21.83203125" style="8" bestFit="1" customWidth="1"/>
    <col min="17" max="17" width="22.5" style="8" bestFit="1" customWidth="1"/>
    <col min="18" max="18" width="26" style="8" bestFit="1" customWidth="1"/>
    <col min="19" max="19" width="30.83203125" style="8" customWidth="1"/>
    <col min="20" max="20" width="33.33203125" style="9" bestFit="1" customWidth="1"/>
    <col min="21" max="21" width="39.83203125" style="8" customWidth="1"/>
    <col min="22" max="22" width="32.1640625" style="8" customWidth="1"/>
    <col min="23" max="23" width="25" style="8" customWidth="1"/>
    <col min="24" max="24" width="25.1640625" style="8" bestFit="1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18.33203125" style="8" bestFit="1" customWidth="1"/>
    <col min="31" max="31" width="18.33203125" style="8" customWidth="1"/>
    <col min="32" max="32" width="18.33203125" style="8" bestFit="1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302</v>
      </c>
      <c r="B1" s="17" t="s">
        <v>302</v>
      </c>
      <c r="C1" s="17" t="s">
        <v>302</v>
      </c>
      <c r="D1" s="17" t="s">
        <v>302</v>
      </c>
      <c r="E1" s="17" t="s">
        <v>302</v>
      </c>
      <c r="F1" s="17" t="s">
        <v>417</v>
      </c>
      <c r="G1" s="17" t="s">
        <v>302</v>
      </c>
      <c r="H1" s="17" t="s">
        <v>302</v>
      </c>
      <c r="I1" s="17" t="s">
        <v>302</v>
      </c>
      <c r="J1" s="17" t="s">
        <v>682</v>
      </c>
      <c r="K1" s="17" t="s">
        <v>303</v>
      </c>
      <c r="L1" s="17" t="s">
        <v>303</v>
      </c>
      <c r="M1" s="17" t="s">
        <v>303</v>
      </c>
      <c r="N1" s="17" t="s">
        <v>304</v>
      </c>
      <c r="O1" s="20" t="s">
        <v>1134</v>
      </c>
      <c r="P1" s="20" t="s">
        <v>1134</v>
      </c>
      <c r="Q1" s="20" t="s">
        <v>1134</v>
      </c>
      <c r="R1" s="20" t="s">
        <v>1134</v>
      </c>
      <c r="S1" s="20" t="s">
        <v>1135</v>
      </c>
      <c r="T1" s="20" t="s">
        <v>303</v>
      </c>
      <c r="U1" s="21" t="s">
        <v>303</v>
      </c>
      <c r="V1" s="22" t="s">
        <v>703</v>
      </c>
      <c r="W1" s="22" t="s">
        <v>703</v>
      </c>
      <c r="X1" s="22" t="s">
        <v>703</v>
      </c>
      <c r="Y1" s="22" t="s">
        <v>785</v>
      </c>
      <c r="Z1" s="22" t="s">
        <v>195</v>
      </c>
      <c r="AA1" s="22" t="s">
        <v>196</v>
      </c>
      <c r="AB1" s="43" t="s">
        <v>197</v>
      </c>
      <c r="AC1" s="43" t="s">
        <v>1050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656</v>
      </c>
      <c r="AM1" s="22" t="s">
        <v>656</v>
      </c>
      <c r="AN1" s="22" t="s">
        <v>656</v>
      </c>
      <c r="AO1" s="22" t="s">
        <v>656</v>
      </c>
      <c r="AP1" s="22" t="s">
        <v>656</v>
      </c>
      <c r="AQ1" s="22" t="s">
        <v>656</v>
      </c>
      <c r="AR1" s="22" t="s">
        <v>1046</v>
      </c>
      <c r="AS1" s="22" t="s">
        <v>656</v>
      </c>
      <c r="AT1" s="22" t="s">
        <v>1042</v>
      </c>
      <c r="AU1" s="22" t="s">
        <v>656</v>
      </c>
      <c r="AV1" s="22" t="s">
        <v>1051</v>
      </c>
      <c r="AW1" s="22" t="s">
        <v>1051</v>
      </c>
      <c r="AX1" s="22" t="s">
        <v>1043</v>
      </c>
    </row>
    <row r="2" spans="1:50" s="1" customFormat="1" ht="52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687</v>
      </c>
      <c r="K2" s="18" t="s">
        <v>1039</v>
      </c>
      <c r="L2" s="18" t="s">
        <v>1040</v>
      </c>
      <c r="M2" s="18" t="s">
        <v>680</v>
      </c>
      <c r="N2" s="18" t="s">
        <v>681</v>
      </c>
      <c r="O2" s="19" t="s">
        <v>1136</v>
      </c>
      <c r="P2" s="19" t="s">
        <v>1137</v>
      </c>
      <c r="Q2" s="19" t="s">
        <v>1137</v>
      </c>
      <c r="R2" s="19" t="s">
        <v>1138</v>
      </c>
      <c r="S2" s="19" t="s">
        <v>1139</v>
      </c>
      <c r="T2" s="19" t="s">
        <v>683</v>
      </c>
      <c r="U2" s="23" t="s">
        <v>377</v>
      </c>
      <c r="V2" s="23" t="s">
        <v>713</v>
      </c>
      <c r="W2" s="23" t="s">
        <v>714</v>
      </c>
      <c r="X2" s="28" t="s">
        <v>704</v>
      </c>
      <c r="Y2" s="23" t="s">
        <v>786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755</v>
      </c>
      <c r="AK2" s="27" t="s">
        <v>170</v>
      </c>
      <c r="AL2" s="25" t="s">
        <v>421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1047</v>
      </c>
      <c r="AS2" s="25" t="s">
        <v>1044</v>
      </c>
      <c r="AT2" s="25" t="s">
        <v>1041</v>
      </c>
      <c r="AU2" s="25" t="s">
        <v>420</v>
      </c>
      <c r="AV2" s="25" t="s">
        <v>1054</v>
      </c>
      <c r="AW2" s="27" t="s">
        <v>1055</v>
      </c>
      <c r="AX2" s="27" t="s">
        <v>1045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684</v>
      </c>
      <c r="K3" s="2" t="s">
        <v>1022</v>
      </c>
      <c r="L3" s="2" t="s">
        <v>1023</v>
      </c>
      <c r="M3" s="2" t="s">
        <v>677</v>
      </c>
      <c r="N3" s="2" t="s">
        <v>678</v>
      </c>
      <c r="O3" s="3" t="s">
        <v>1140</v>
      </c>
      <c r="P3" s="3" t="s">
        <v>1141</v>
      </c>
      <c r="Q3" s="50" t="s">
        <v>1142</v>
      </c>
      <c r="R3" s="50" t="s">
        <v>1143</v>
      </c>
      <c r="S3" s="3" t="s">
        <v>1132</v>
      </c>
      <c r="T3" s="3" t="s">
        <v>679</v>
      </c>
      <c r="U3" s="4" t="s">
        <v>375</v>
      </c>
      <c r="V3" s="4" t="s">
        <v>781</v>
      </c>
      <c r="W3" s="4" t="s">
        <v>782</v>
      </c>
      <c r="X3" s="4" t="s">
        <v>783</v>
      </c>
      <c r="Y3" s="4" t="s">
        <v>784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1048</v>
      </c>
      <c r="AS3" s="5" t="s">
        <v>525</v>
      </c>
      <c r="AT3" s="5" t="s">
        <v>418</v>
      </c>
      <c r="AU3" s="5" t="s">
        <v>419</v>
      </c>
      <c r="AV3" s="5" t="s">
        <v>1053</v>
      </c>
      <c r="AW3" s="5" t="s">
        <v>1052</v>
      </c>
      <c r="AX3" s="6" t="s">
        <v>458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695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389</v>
      </c>
      <c r="AD4" s="8"/>
      <c r="AE4" s="10"/>
      <c r="AF4" s="8"/>
      <c r="AG4" s="8" t="str">
        <f>IF(ISBLANK(AF4),  "", _xlfn.CONCAT("haas/entity/sensor/", LOWER(C4), "/", E4, "/config"))</f>
        <v/>
      </c>
      <c r="AH4" s="8" t="str">
        <f>IF(ISBLANK(AF4),  "", _xlfn.CONCAT(LOWER(C4), "/", E4))</f>
        <v/>
      </c>
      <c r="AI4" s="8"/>
      <c r="AJ4" s="8"/>
      <c r="AK4" s="35" t="s">
        <v>1063</v>
      </c>
      <c r="AL4" s="8" t="s">
        <v>475</v>
      </c>
      <c r="AM4" s="10">
        <v>3.15</v>
      </c>
      <c r="AN4" s="8" t="s">
        <v>449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378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634</v>
      </c>
      <c r="U5" s="10" t="s">
        <v>388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389</v>
      </c>
      <c r="AD5" s="8">
        <v>300</v>
      </c>
      <c r="AE5" s="10" t="s">
        <v>34</v>
      </c>
      <c r="AF5" s="8" t="s">
        <v>91</v>
      </c>
      <c r="AG5" s="8" t="str">
        <f>IF(ISBLANK(AF5),  "", _xlfn.CONCAT("haas/entity/sensor/", LOWER(C5), "/", E5, "/config"))</f>
        <v>haas/entity/sensor/weewx/compensation_sensor_roof_temperature/config</v>
      </c>
      <c r="AH5" s="8" t="str">
        <f>IF(ISBLANK(AF5),  "", _xlfn.CONCAT(LOWER(C5), "/", E5))</f>
        <v>weewx/compensation_sensor_roof_temperature</v>
      </c>
      <c r="AI5" s="8" t="s">
        <v>348</v>
      </c>
      <c r="AJ5" s="8">
        <v>1</v>
      </c>
      <c r="AK5" s="35" t="s">
        <v>1063</v>
      </c>
      <c r="AL5" s="8" t="s">
        <v>475</v>
      </c>
      <c r="AM5" s="10">
        <v>3.15</v>
      </c>
      <c r="AN5" s="8" t="s">
        <v>449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>IF(AND(ISBLANK(AT5), ISBLANK(AU5)), "", _xlfn.CONCAT("[", IF(ISBLANK(AT5), "", _xlfn.CONCAT("[""mac"", """, AT5, """]")), IF(ISBLANK(AU5), "", _xlfn.CONCAT(", [""ip"", """, AU5, """]")), "]"))</f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908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1115</v>
      </c>
      <c r="T6" s="8"/>
      <c r="U6" s="10"/>
      <c r="V6" s="10"/>
      <c r="W6" s="10"/>
      <c r="X6" s="10"/>
      <c r="Y6" s="10"/>
      <c r="Z6" s="8"/>
      <c r="AC6" s="8" t="s">
        <v>389</v>
      </c>
      <c r="AE6" s="10"/>
      <c r="AG6" s="8" t="str">
        <f>IF(ISBLANK(AF6),  "", _xlfn.CONCAT("haas/entity/sensor/", LOWER(C6), "/", E6, "/config"))</f>
        <v/>
      </c>
      <c r="AH6" s="8" t="str">
        <f>IF(ISBLANK(AF6),  "", _xlfn.CONCAT(LOWER(C6), "/", E6))</f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608</v>
      </c>
      <c r="AN6" s="8" t="s">
        <v>610</v>
      </c>
      <c r="AO6" s="8" t="s">
        <v>606</v>
      </c>
      <c r="AP6" s="8" t="s">
        <v>128</v>
      </c>
      <c r="AQ6" s="8" t="s">
        <v>130</v>
      </c>
      <c r="AU6" s="8"/>
      <c r="AV6" s="8"/>
      <c r="AX6" s="8" t="str">
        <f>IF(AND(ISBLANK(AT6), ISBLANK(AU6)), "", _xlfn.CONCAT("[", IF(ISBLANK(AT6), "", _xlfn.CONCAT("[""mac"", """, AT6, """]")), IF(ISBLANK(AU6), "", _xlfn.CONCAT(", [""ip"", """, AU6, """]")), "]"))</f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909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634</v>
      </c>
      <c r="U7" s="10" t="s">
        <v>388</v>
      </c>
      <c r="V7" s="10"/>
      <c r="W7" s="10"/>
      <c r="X7" s="10"/>
      <c r="Y7" s="10"/>
      <c r="Z7" s="8"/>
      <c r="AC7" s="8" t="s">
        <v>389</v>
      </c>
      <c r="AE7" s="10"/>
      <c r="AG7" s="8" t="str">
        <f>IF(ISBLANK(AF7),  "", _xlfn.CONCAT("haas/entity/sensor/", LOWER(C7), "/", E7, "/config"))</f>
        <v/>
      </c>
      <c r="AH7" s="8" t="str">
        <f>IF(ISBLANK(AF7),  "", _xlfn.CONCAT(LOWER(C7), "/", E7))</f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608</v>
      </c>
      <c r="AN7" s="8" t="s">
        <v>610</v>
      </c>
      <c r="AO7" s="8" t="s">
        <v>606</v>
      </c>
      <c r="AP7" s="8" t="s">
        <v>128</v>
      </c>
      <c r="AQ7" s="8" t="s">
        <v>130</v>
      </c>
      <c r="AS7" s="8" t="s">
        <v>533</v>
      </c>
      <c r="AT7" s="11" t="s">
        <v>616</v>
      </c>
      <c r="AU7" s="8"/>
      <c r="AV7" s="8"/>
      <c r="AX7" s="8" t="str">
        <f>IF(AND(ISBLANK(AT7), ISBLANK(AU7)), "", _xlfn.CONCAT("[", IF(ISBLANK(AT7), "", _xlfn.CONCAT("[""mac"", """, AT7, """]")), IF(ISBLANK(AU7), "", _xlfn.CONCAT(", [""ip"", """, AU7, """]")), "]"))</f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910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1115</v>
      </c>
      <c r="T8" s="8"/>
      <c r="U8" s="10"/>
      <c r="V8" s="10"/>
      <c r="W8" s="10"/>
      <c r="X8" s="10"/>
      <c r="Y8" s="10"/>
      <c r="Z8" s="8"/>
      <c r="AC8" s="8" t="s">
        <v>389</v>
      </c>
      <c r="AE8" s="10"/>
      <c r="AG8" s="8" t="str">
        <f>IF(ISBLANK(AF8),  "", _xlfn.CONCAT("haas/entity/sensor/", LOWER(C8), "/", E8, "/config"))</f>
        <v/>
      </c>
      <c r="AH8" s="8" t="str">
        <f>IF(ISBLANK(AF8),  "", _xlfn.CONCAT(LOWER(C8), "/", E8))</f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608</v>
      </c>
      <c r="AN8" s="8" t="s">
        <v>610</v>
      </c>
      <c r="AO8" s="8" t="s">
        <v>606</v>
      </c>
      <c r="AP8" s="8" t="s">
        <v>128</v>
      </c>
      <c r="AQ8" s="8" t="s">
        <v>127</v>
      </c>
      <c r="AU8" s="8"/>
      <c r="AV8" s="8"/>
      <c r="AX8" s="8" t="str">
        <f>IF(AND(ISBLANK(AT8), ISBLANK(AU8)), "", _xlfn.CONCAT("[", IF(ISBLANK(AT8), "", _xlfn.CONCAT("[""mac"", """, AT8, """]")), IF(ISBLANK(AU8), "", _xlfn.CONCAT(", [""ip"", """, AU8, """]")), "]"))</f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911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634</v>
      </c>
      <c r="U9" s="10" t="s">
        <v>388</v>
      </c>
      <c r="V9" s="10"/>
      <c r="W9" s="10"/>
      <c r="X9" s="10"/>
      <c r="Y9" s="10"/>
      <c r="Z9" s="8"/>
      <c r="AC9" s="8" t="s">
        <v>389</v>
      </c>
      <c r="AE9" s="10"/>
      <c r="AG9" s="8" t="str">
        <f>IF(ISBLANK(AF9),  "", _xlfn.CONCAT("haas/entity/sensor/", LOWER(C9), "/", E9, "/config"))</f>
        <v/>
      </c>
      <c r="AH9" s="8" t="str">
        <f>IF(ISBLANK(AF9),  "", _xlfn.CONCAT(LOWER(C9), "/", E9))</f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608</v>
      </c>
      <c r="AN9" s="8" t="s">
        <v>610</v>
      </c>
      <c r="AO9" s="8" t="s">
        <v>606</v>
      </c>
      <c r="AP9" s="8" t="s">
        <v>128</v>
      </c>
      <c r="AQ9" s="8" t="s">
        <v>127</v>
      </c>
      <c r="AS9" s="8" t="s">
        <v>533</v>
      </c>
      <c r="AT9" s="8" t="s">
        <v>615</v>
      </c>
      <c r="AU9" s="8"/>
      <c r="AV9" s="8"/>
      <c r="AX9" s="8" t="str">
        <f>IF(AND(ISBLANK(AT9), ISBLANK(AU9)), "", _xlfn.CONCAT("[", IF(ISBLANK(AT9), "", _xlfn.CONCAT("[""mac"", """, AT9, """]")), IF(ISBLANK(AU9), "", _xlfn.CONCAT(", [""ip"", """, AU9, """]")), "]"))</f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912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389</v>
      </c>
      <c r="AE10" s="10"/>
      <c r="AG10" s="8" t="str">
        <f>IF(ISBLANK(AF10),  "", _xlfn.CONCAT("haas/entity/sensor/", LOWER(C10), "/", E10, "/config"))</f>
        <v/>
      </c>
      <c r="AH10" s="8" t="str">
        <f>IF(ISBLANK(AF10),  "", _xlfn.CONCAT(LOWER(C10), "/", E10))</f>
        <v/>
      </c>
      <c r="AK10" s="36"/>
      <c r="AL10" s="8" t="s">
        <v>691</v>
      </c>
      <c r="AM10" s="10" t="s">
        <v>609</v>
      </c>
      <c r="AN10" s="8" t="s">
        <v>610</v>
      </c>
      <c r="AO10" s="8" t="s">
        <v>607</v>
      </c>
      <c r="AP10" s="8" t="s">
        <v>128</v>
      </c>
      <c r="AQ10" s="8" t="str">
        <f>G10</f>
        <v>Lounge</v>
      </c>
      <c r="AU10" s="8"/>
      <c r="AV10" s="8"/>
      <c r="AX10" s="8" t="str">
        <f>IF(AND(ISBLANK(AT10), ISBLANK(AU10)), "", _xlfn.CONCAT("[", IF(ISBLANK(AT10), "", _xlfn.CONCAT("[""mac"", """, AT10, """]")), IF(ISBLANK(AU10), "", _xlfn.CONCAT(", [""ip"", """, AU10, """]")), "]"))</f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913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634</v>
      </c>
      <c r="U11" s="10" t="s">
        <v>388</v>
      </c>
      <c r="V11" s="10"/>
      <c r="W11" s="10"/>
      <c r="X11" s="10"/>
      <c r="Y11" s="10"/>
      <c r="Z11" s="8"/>
      <c r="AC11" s="8" t="s">
        <v>389</v>
      </c>
      <c r="AE11" s="10"/>
      <c r="AG11" s="8" t="str">
        <f>IF(ISBLANK(AF11),  "", _xlfn.CONCAT("haas/entity/sensor/", LOWER(C11), "/", E11, "/config"))</f>
        <v/>
      </c>
      <c r="AH11" s="8" t="str">
        <f>IF(ISBLANK(AF11),  "", _xlfn.CONCAT(LOWER(C11), "/", E11))</f>
        <v/>
      </c>
      <c r="AK11" s="36"/>
      <c r="AL11" s="8" t="s">
        <v>691</v>
      </c>
      <c r="AM11" s="10" t="s">
        <v>609</v>
      </c>
      <c r="AN11" s="8" t="s">
        <v>610</v>
      </c>
      <c r="AO11" s="8" t="s">
        <v>607</v>
      </c>
      <c r="AP11" s="8" t="s">
        <v>128</v>
      </c>
      <c r="AQ11" s="8" t="str">
        <f>G11</f>
        <v>Lounge</v>
      </c>
      <c r="AU11" s="8"/>
      <c r="AV11" s="8"/>
      <c r="AX11" s="8" t="str">
        <f>IF(AND(ISBLANK(AT11), ISBLANK(AU11)), "", _xlfn.CONCAT("[", IF(ISBLANK(AT11), "", _xlfn.CONCAT("[""mac"", """, AT11, """]")), IF(ISBLANK(AU11), "", _xlfn.CONCAT(", [""ip"", """, AU11, """]")), "]"))</f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914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389</v>
      </c>
      <c r="AE12" s="10"/>
      <c r="AG12" s="8" t="str">
        <f>IF(ISBLANK(AF12),  "", _xlfn.CONCAT("haas/entity/sensor/", LOWER(C12), "/", E12, "/config"))</f>
        <v/>
      </c>
      <c r="AH12" s="8" t="str">
        <f>IF(ISBLANK(AF12),  "", _xlfn.CONCAT(LOWER(C12), "/", E12))</f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608</v>
      </c>
      <c r="AN12" s="8" t="s">
        <v>610</v>
      </c>
      <c r="AO12" s="8" t="s">
        <v>606</v>
      </c>
      <c r="AP12" s="8" t="s">
        <v>128</v>
      </c>
      <c r="AQ12" s="8" t="str">
        <f>G12</f>
        <v>Parents</v>
      </c>
      <c r="AU12" s="8"/>
      <c r="AV12" s="8"/>
      <c r="AX12" s="8" t="str">
        <f>IF(AND(ISBLANK(AT12), ISBLANK(AU12)), "", _xlfn.CONCAT("[", IF(ISBLANK(AT12), "", _xlfn.CONCAT("[""mac"", """, AT12, """]")), IF(ISBLANK(AU12), "", _xlfn.CONCAT(", [""ip"", """, AU12, """]")), "]"))</f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915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634</v>
      </c>
      <c r="U13" s="10" t="s">
        <v>388</v>
      </c>
      <c r="V13" s="10"/>
      <c r="W13" s="10"/>
      <c r="X13" s="10"/>
      <c r="Y13" s="10"/>
      <c r="Z13" s="8"/>
      <c r="AC13" s="8" t="s">
        <v>389</v>
      </c>
      <c r="AE13" s="10"/>
      <c r="AG13" s="8" t="str">
        <f>IF(ISBLANK(AF13),  "", _xlfn.CONCAT("haas/entity/sensor/", LOWER(C13), "/", E13, "/config"))</f>
        <v/>
      </c>
      <c r="AH13" s="8" t="str">
        <f>IF(ISBLANK(AF13),  "", _xlfn.CONCAT(LOWER(C13), "/", E13))</f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608</v>
      </c>
      <c r="AN13" s="8" t="s">
        <v>610</v>
      </c>
      <c r="AO13" s="8" t="s">
        <v>606</v>
      </c>
      <c r="AP13" s="8" t="s">
        <v>128</v>
      </c>
      <c r="AQ13" s="8" t="str">
        <f>G13</f>
        <v>Parents</v>
      </c>
      <c r="AS13" s="8" t="s">
        <v>533</v>
      </c>
      <c r="AT13" s="8" t="s">
        <v>611</v>
      </c>
      <c r="AU13" s="8"/>
      <c r="AV13" s="8"/>
      <c r="AX13" s="8" t="str">
        <f>IF(AND(ISBLANK(AT13), ISBLANK(AU13)), "", _xlfn.CONCAT("[", IF(ISBLANK(AT13), "", _xlfn.CONCAT("[""mac"", """, AT13, """]")), IF(ISBLANK(AU13), "", _xlfn.CONCAT(", [""ip"", """, AU13, """]")), "]"))</f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867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389</v>
      </c>
      <c r="AE14" s="10"/>
      <c r="AG14" s="8" t="str">
        <f>IF(ISBLANK(AF14),  "", _xlfn.CONCAT("haas/entity/sensor/", LOWER(C14), "/", E14, "/config"))</f>
        <v/>
      </c>
      <c r="AH14" s="8" t="str">
        <f>IF(ISBLANK(AF14),  "", _xlfn.CONCAT(LOWER(C14), "/", E14))</f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609</v>
      </c>
      <c r="AN14" s="8" t="s">
        <v>610</v>
      </c>
      <c r="AO14" s="8" t="s">
        <v>607</v>
      </c>
      <c r="AP14" s="8" t="s">
        <v>128</v>
      </c>
      <c r="AQ14" s="8" t="str">
        <f>G14</f>
        <v>Office</v>
      </c>
      <c r="AU14" s="8"/>
      <c r="AV14" s="8"/>
      <c r="AX14" s="8" t="str">
        <f>IF(AND(ISBLANK(AT14), ISBLANK(AU14)), "", _xlfn.CONCAT("[", IF(ISBLANK(AT14), "", _xlfn.CONCAT("[""mac"", """, AT14, """]")), IF(ISBLANK(AU14), "", _xlfn.CONCAT(", [""ip"", """, AU14, """]")), "]"))</f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868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634</v>
      </c>
      <c r="U15" s="10" t="s">
        <v>388</v>
      </c>
      <c r="V15" s="10"/>
      <c r="W15" s="10"/>
      <c r="X15" s="10"/>
      <c r="Y15" s="10"/>
      <c r="Z15" s="8"/>
      <c r="AC15" s="8" t="s">
        <v>389</v>
      </c>
      <c r="AE15" s="10"/>
      <c r="AG15" s="8" t="str">
        <f>IF(ISBLANK(AF15),  "", _xlfn.CONCAT("haas/entity/sensor/", LOWER(C15), "/", E15, "/config"))</f>
        <v/>
      </c>
      <c r="AH15" s="8" t="str">
        <f>IF(ISBLANK(AF15),  "", _xlfn.CONCAT(LOWER(C15), "/", E15))</f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609</v>
      </c>
      <c r="AN15" s="8" t="s">
        <v>610</v>
      </c>
      <c r="AO15" s="8" t="s">
        <v>607</v>
      </c>
      <c r="AP15" s="8" t="s">
        <v>128</v>
      </c>
      <c r="AQ15" s="8" t="str">
        <f>G15</f>
        <v>Office</v>
      </c>
      <c r="AS15" s="8" t="s">
        <v>533</v>
      </c>
      <c r="AT15" s="8" t="s">
        <v>612</v>
      </c>
      <c r="AU15" s="8"/>
      <c r="AV15" s="8"/>
      <c r="AX15" s="8" t="str">
        <f>IF(AND(ISBLANK(AT15), ISBLANK(AU15)), "", _xlfn.CONCAT("[", IF(ISBLANK(AT15), "", _xlfn.CONCAT("[""mac"", """, AT15, """]")), IF(ISBLANK(AU15), "", _xlfn.CONCAT(", [""ip"", """, AU15, """]")), "]"))</f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869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389</v>
      </c>
      <c r="AE16" s="10"/>
      <c r="AG16" s="8" t="str">
        <f>IF(ISBLANK(AF16),  "", _xlfn.CONCAT("haas/entity/sensor/", LOWER(C16), "/", E16, "/config"))</f>
        <v/>
      </c>
      <c r="AH16" s="8" t="str">
        <f>IF(ISBLANK(AF16),  "", _xlfn.CONCAT(LOWER(C16), "/", E16))</f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609</v>
      </c>
      <c r="AN16" s="8" t="s">
        <v>610</v>
      </c>
      <c r="AO16" s="8" t="s">
        <v>607</v>
      </c>
      <c r="AP16" s="8" t="s">
        <v>128</v>
      </c>
      <c r="AQ16" s="8" t="str">
        <f>G16</f>
        <v>Kitchen</v>
      </c>
      <c r="AU16" s="8"/>
      <c r="AV16" s="8"/>
      <c r="AX16" s="8" t="str">
        <f>IF(AND(ISBLANK(AT16), ISBLANK(AU16)), "", _xlfn.CONCAT("[", IF(ISBLANK(AT16), "", _xlfn.CONCAT("[""mac"", """, AT16, """]")), IF(ISBLANK(AU16), "", _xlfn.CONCAT(", [""ip"", """, AU16, """]")), "]"))</f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870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634</v>
      </c>
      <c r="U17" s="10" t="s">
        <v>388</v>
      </c>
      <c r="V17" s="10"/>
      <c r="W17" s="10"/>
      <c r="X17" s="10"/>
      <c r="Y17" s="10"/>
      <c r="Z17" s="8"/>
      <c r="AC17" s="8" t="s">
        <v>389</v>
      </c>
      <c r="AE17" s="10"/>
      <c r="AG17" s="8" t="str">
        <f>IF(ISBLANK(AF17),  "", _xlfn.CONCAT("haas/entity/sensor/", LOWER(C17), "/", E17, "/config"))</f>
        <v/>
      </c>
      <c r="AH17" s="8" t="str">
        <f>IF(ISBLANK(AF17),  "", _xlfn.CONCAT(LOWER(C17), "/", E17))</f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609</v>
      </c>
      <c r="AN17" s="8" t="s">
        <v>610</v>
      </c>
      <c r="AO17" s="8" t="s">
        <v>607</v>
      </c>
      <c r="AP17" s="8" t="s">
        <v>128</v>
      </c>
      <c r="AQ17" s="8" t="str">
        <f>G17</f>
        <v>Kitchen</v>
      </c>
      <c r="AS17" s="8" t="s">
        <v>533</v>
      </c>
      <c r="AT17" s="8" t="s">
        <v>614</v>
      </c>
      <c r="AU17" s="8"/>
      <c r="AV17" s="8"/>
      <c r="AX17" s="8" t="str">
        <f>IF(AND(ISBLANK(AT17), ISBLANK(AU17)), "", _xlfn.CONCAT("[", IF(ISBLANK(AT17), "", _xlfn.CONCAT("[""mac"", """, AT17, """]")), IF(ISBLANK(AU17), "", _xlfn.CONCAT(", [""ip"", """, AU17, """]")), "]"))</f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871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389</v>
      </c>
      <c r="AE18" s="10"/>
      <c r="AG18" s="8" t="str">
        <f>IF(ISBLANK(AF18),  "", _xlfn.CONCAT("haas/entity/sensor/", LOWER(C18), "/", E18, "/config"))</f>
        <v/>
      </c>
      <c r="AH18" s="8" t="str">
        <f>IF(ISBLANK(AF18),  "", _xlfn.CONCAT(LOWER(C18), "/", E18))</f>
        <v/>
      </c>
      <c r="AK18" s="36"/>
      <c r="AL18" s="8" t="s">
        <v>692</v>
      </c>
      <c r="AM18" s="10" t="s">
        <v>609</v>
      </c>
      <c r="AN18" s="8" t="s">
        <v>610</v>
      </c>
      <c r="AO18" s="8" t="s">
        <v>607</v>
      </c>
      <c r="AP18" s="8" t="s">
        <v>128</v>
      </c>
      <c r="AQ18" s="8" t="str">
        <f>G18</f>
        <v>Pantry</v>
      </c>
      <c r="AU18" s="8"/>
      <c r="AV18" s="8"/>
      <c r="AX18" s="8" t="str">
        <f>IF(AND(ISBLANK(AT18), ISBLANK(AU18)), "", _xlfn.CONCAT("[", IF(ISBLANK(AT18), "", _xlfn.CONCAT("[""mac"", """, AT18, """]")), IF(ISBLANK(AU18), "", _xlfn.CONCAT(", [""ip"", """, AU18, """]")), "]"))</f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872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634</v>
      </c>
      <c r="U19" s="10" t="s">
        <v>388</v>
      </c>
      <c r="V19" s="10"/>
      <c r="W19" s="10"/>
      <c r="X19" s="10"/>
      <c r="Y19" s="10"/>
      <c r="Z19" s="8"/>
      <c r="AC19" s="8" t="s">
        <v>389</v>
      </c>
      <c r="AE19" s="10"/>
      <c r="AG19" s="8" t="str">
        <f>IF(ISBLANK(AF19),  "", _xlfn.CONCAT("haas/entity/sensor/", LOWER(C19), "/", E19, "/config"))</f>
        <v/>
      </c>
      <c r="AH19" s="8" t="str">
        <f>IF(ISBLANK(AF19),  "", _xlfn.CONCAT(LOWER(C19), "/", E19))</f>
        <v/>
      </c>
      <c r="AK19" s="36"/>
      <c r="AL19" s="8" t="s">
        <v>692</v>
      </c>
      <c r="AM19" s="10" t="s">
        <v>609</v>
      </c>
      <c r="AN19" s="8" t="s">
        <v>610</v>
      </c>
      <c r="AO19" s="8" t="s">
        <v>607</v>
      </c>
      <c r="AP19" s="8" t="s">
        <v>128</v>
      </c>
      <c r="AQ19" s="8" t="str">
        <f>G19</f>
        <v>Pantry</v>
      </c>
      <c r="AU19" s="8"/>
      <c r="AV19" s="8"/>
      <c r="AX19" s="8" t="str">
        <f>IF(AND(ISBLANK(AT19), ISBLANK(AU19)), "", _xlfn.CONCAT("[", IF(ISBLANK(AT19), "", _xlfn.CONCAT("[""mac"", """, AT19, """]")), IF(ISBLANK(AU19), "", _xlfn.CONCAT(", [""ip"", """, AU19, """]")), "]"))</f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873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389</v>
      </c>
      <c r="AE20" s="10"/>
      <c r="AG20" s="8" t="str">
        <f>IF(ISBLANK(AF20),  "", _xlfn.CONCAT("haas/entity/sensor/", LOWER(C20), "/", E20, "/config"))</f>
        <v/>
      </c>
      <c r="AH20" s="8" t="str">
        <f>IF(ISBLANK(AF20),  "", _xlfn.CONCAT(LOWER(C20), "/", E20))</f>
        <v/>
      </c>
      <c r="AK20" s="36"/>
      <c r="AL20" s="8" t="s">
        <v>693</v>
      </c>
      <c r="AM20" s="10" t="s">
        <v>609</v>
      </c>
      <c r="AN20" s="8" t="s">
        <v>610</v>
      </c>
      <c r="AO20" s="8" t="s">
        <v>607</v>
      </c>
      <c r="AP20" s="8" t="s">
        <v>128</v>
      </c>
      <c r="AQ20" s="8" t="str">
        <f>G20</f>
        <v>Dining</v>
      </c>
      <c r="AU20" s="8"/>
      <c r="AV20" s="8"/>
      <c r="AX20" s="8" t="str">
        <f>IF(AND(ISBLANK(AT20), ISBLANK(AU20)), "", _xlfn.CONCAT("[", IF(ISBLANK(AT20), "", _xlfn.CONCAT("[""mac"", """, AT20, """]")), IF(ISBLANK(AU20), "", _xlfn.CONCAT(", [""ip"", """, AU20, """]")), "]"))</f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874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634</v>
      </c>
      <c r="U21" s="10" t="s">
        <v>388</v>
      </c>
      <c r="V21" s="10"/>
      <c r="W21" s="10"/>
      <c r="X21" s="10"/>
      <c r="Y21" s="10"/>
      <c r="Z21" s="8"/>
      <c r="AC21" s="8" t="s">
        <v>389</v>
      </c>
      <c r="AE21" s="10"/>
      <c r="AG21" s="8" t="str">
        <f>IF(ISBLANK(AF21),  "", _xlfn.CONCAT("haas/entity/sensor/", LOWER(C21), "/", E21, "/config"))</f>
        <v/>
      </c>
      <c r="AH21" s="8" t="str">
        <f>IF(ISBLANK(AF21),  "", _xlfn.CONCAT(LOWER(C21), "/", E21))</f>
        <v/>
      </c>
      <c r="AK21" s="36"/>
      <c r="AL21" s="8" t="s">
        <v>693</v>
      </c>
      <c r="AM21" s="10" t="s">
        <v>609</v>
      </c>
      <c r="AN21" s="8" t="s">
        <v>610</v>
      </c>
      <c r="AO21" s="8" t="s">
        <v>607</v>
      </c>
      <c r="AP21" s="8" t="s">
        <v>128</v>
      </c>
      <c r="AQ21" s="8" t="str">
        <f>G21</f>
        <v>Dining</v>
      </c>
      <c r="AU21" s="8"/>
      <c r="AV21" s="8"/>
      <c r="AX21" s="8" t="str">
        <f>IF(AND(ISBLANK(AT21), ISBLANK(AU21)), "", _xlfn.CONCAT("[", IF(ISBLANK(AT21), "", _xlfn.CONCAT("[""mac"", """, AT21, """]")), IF(ISBLANK(AU21), "", _xlfn.CONCAT(", [""ip"", """, AU21, """]")), "]"))</f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875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389</v>
      </c>
      <c r="AE22" s="10"/>
      <c r="AG22" s="8" t="str">
        <f>IF(ISBLANK(AF22),  "", _xlfn.CONCAT("haas/entity/sensor/", LOWER(C22), "/", E22, "/config"))</f>
        <v/>
      </c>
      <c r="AH22" s="8" t="str">
        <f>IF(ISBLANK(AF22),  "", _xlfn.CONCAT(LOWER(C22), "/", E22))</f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608</v>
      </c>
      <c r="AN22" s="8" t="s">
        <v>610</v>
      </c>
      <c r="AO22" s="8" t="s">
        <v>606</v>
      </c>
      <c r="AP22" s="8" t="s">
        <v>128</v>
      </c>
      <c r="AQ22" s="8" t="str">
        <f>G22</f>
        <v>Laundry</v>
      </c>
      <c r="AU22" s="8"/>
      <c r="AV22" s="8"/>
      <c r="AX22" s="8" t="str">
        <f>IF(AND(ISBLANK(AT22), ISBLANK(AU22)), "", _xlfn.CONCAT("[", IF(ISBLANK(AT22), "", _xlfn.CONCAT("[""mac"", """, AT22, """]")), IF(ISBLANK(AU22), "", _xlfn.CONCAT(", [""ip"", """, AU22, """]")), "]"))</f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876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634</v>
      </c>
      <c r="U23" s="10" t="s">
        <v>388</v>
      </c>
      <c r="V23" s="10"/>
      <c r="W23" s="10"/>
      <c r="X23" s="10"/>
      <c r="Y23" s="10"/>
      <c r="Z23" s="8"/>
      <c r="AC23" s="8" t="s">
        <v>389</v>
      </c>
      <c r="AE23" s="10"/>
      <c r="AG23" s="8" t="str">
        <f>IF(ISBLANK(AF23),  "", _xlfn.CONCAT("haas/entity/sensor/", LOWER(C23), "/", E23, "/config"))</f>
        <v/>
      </c>
      <c r="AH23" s="8" t="str">
        <f>IF(ISBLANK(AF23),  "", _xlfn.CONCAT(LOWER(C23), "/", E23))</f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608</v>
      </c>
      <c r="AN23" s="8" t="s">
        <v>610</v>
      </c>
      <c r="AO23" s="8" t="s">
        <v>606</v>
      </c>
      <c r="AP23" s="8" t="s">
        <v>128</v>
      </c>
      <c r="AQ23" s="8" t="str">
        <f>G23</f>
        <v>Laundry</v>
      </c>
      <c r="AS23" s="8" t="s">
        <v>533</v>
      </c>
      <c r="AT23" s="11" t="s">
        <v>613</v>
      </c>
      <c r="AU23" s="8"/>
      <c r="AV23" s="8"/>
      <c r="AX23" s="8" t="str">
        <f>IF(AND(ISBLANK(AT23), ISBLANK(AU23)), "", _xlfn.CONCAT("[", IF(ISBLANK(AT23), "", _xlfn.CONCAT("[""mac"", """, AT23, """]")), IF(ISBLANK(AU23), "", _xlfn.CONCAT(", [""ip"", """, AU23, """]")), "]"))</f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877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389</v>
      </c>
      <c r="AE24" s="10"/>
      <c r="AG24" s="8" t="str">
        <f>IF(ISBLANK(AF24),  "", _xlfn.CONCAT("haas/entity/sensor/", LOWER(C24), "/", E24, "/config"))</f>
        <v/>
      </c>
      <c r="AH24" s="8" t="str">
        <f>IF(ISBLANK(AF24),  "", _xlfn.CONCAT(LOWER(C24), "/", E24))</f>
        <v/>
      </c>
      <c r="AK24" s="36"/>
      <c r="AL24" s="8" t="s">
        <v>694</v>
      </c>
      <c r="AM24" s="10" t="s">
        <v>609</v>
      </c>
      <c r="AN24" s="8" t="s">
        <v>610</v>
      </c>
      <c r="AO24" s="8" t="s">
        <v>607</v>
      </c>
      <c r="AP24" s="8" t="s">
        <v>128</v>
      </c>
      <c r="AQ24" s="8" t="str">
        <f>G24</f>
        <v>Basement</v>
      </c>
      <c r="AU24" s="8"/>
      <c r="AV24" s="8"/>
      <c r="AX24" s="8" t="str">
        <f>IF(AND(ISBLANK(AT24), ISBLANK(AU24)), "", _xlfn.CONCAT("[", IF(ISBLANK(AT24), "", _xlfn.CONCAT("[""mac"", """, AT24, """]")), IF(ISBLANK(AU24), "", _xlfn.CONCAT(", [""ip"", """, AU24, """]")), "]"))</f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878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634</v>
      </c>
      <c r="U25" s="10" t="s">
        <v>388</v>
      </c>
      <c r="V25" s="10"/>
      <c r="W25" s="10"/>
      <c r="X25" s="10"/>
      <c r="Y25" s="10"/>
      <c r="Z25" s="8"/>
      <c r="AC25" s="8" t="s">
        <v>389</v>
      </c>
      <c r="AE25" s="10"/>
      <c r="AG25" s="8" t="str">
        <f>IF(ISBLANK(AF25),  "", _xlfn.CONCAT("haas/entity/sensor/", LOWER(C25), "/", E25, "/config"))</f>
        <v/>
      </c>
      <c r="AH25" s="8" t="str">
        <f>IF(ISBLANK(AF25),  "", _xlfn.CONCAT(LOWER(C25), "/", E25))</f>
        <v/>
      </c>
      <c r="AK25" s="36"/>
      <c r="AL25" s="8" t="s">
        <v>694</v>
      </c>
      <c r="AM25" s="10" t="s">
        <v>609</v>
      </c>
      <c r="AN25" s="8" t="s">
        <v>610</v>
      </c>
      <c r="AO25" s="8" t="s">
        <v>607</v>
      </c>
      <c r="AP25" s="8" t="s">
        <v>128</v>
      </c>
      <c r="AQ25" s="8" t="str">
        <f>G25</f>
        <v>Basement</v>
      </c>
      <c r="AU25" s="8"/>
      <c r="AV25" s="8"/>
      <c r="AX25" s="8" t="str">
        <f>IF(AND(ISBLANK(AT25), ISBLANK(AU25)), "", _xlfn.CONCAT("[", IF(ISBLANK(AT25), "", _xlfn.CONCAT("[""mac"", """, AT25, """]")), IF(ISBLANK(AU25), "", _xlfn.CONCAT(", [""ip"", """, AU25, """]")), "]"))</f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696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389</v>
      </c>
      <c r="AE26" s="10"/>
      <c r="AG26" s="8" t="str">
        <f>IF(ISBLANK(AF26),  "", _xlfn.CONCAT("haas/entity/sensor/", LOWER(C26), "/", E26, "/config"))</f>
        <v/>
      </c>
      <c r="AH26" s="8" t="str">
        <f>IF(ISBLANK(AF26),  "", _xlfn.CONCAT(LOWER(C26), "/", E26))</f>
        <v/>
      </c>
      <c r="AK26" s="35" t="s">
        <v>1063</v>
      </c>
      <c r="AL26" s="8" t="s">
        <v>475</v>
      </c>
      <c r="AM26" s="10">
        <v>3.15</v>
      </c>
      <c r="AN26" s="8" t="s">
        <v>449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>IF(AND(ISBLANK(AT26), ISBLANK(AU26)), "", _xlfn.CONCAT("[", IF(ISBLANK(AT26), "", _xlfn.CONCAT("[""mac"", """, AT26, """]")), IF(ISBLANK(AU26), "", _xlfn.CONCAT(", [""ip"", """, AU26, """]")), "]"))</f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379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388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389</v>
      </c>
      <c r="AD27" s="8">
        <v>300</v>
      </c>
      <c r="AE27" s="10" t="s">
        <v>34</v>
      </c>
      <c r="AF27" s="8" t="s">
        <v>176</v>
      </c>
      <c r="AG27" s="8" t="str">
        <f>IF(ISBLANK(AF27),  "", _xlfn.CONCAT("haas/entity/sensor/", LOWER(C27), "/", E27, "/config"))</f>
        <v>haas/entity/sensor/weewx/compensation_sensor_rack_temperature/config</v>
      </c>
      <c r="AH27" s="8" t="str">
        <f>IF(ISBLANK(AF27),  "", _xlfn.CONCAT(LOWER(C27), "/", E27))</f>
        <v>weewx/compensation_sensor_rack_temperature</v>
      </c>
      <c r="AI27" s="8" t="s">
        <v>348</v>
      </c>
      <c r="AJ27" s="8">
        <v>1</v>
      </c>
      <c r="AK27" s="35" t="s">
        <v>1063</v>
      </c>
      <c r="AL27" s="8" t="s">
        <v>475</v>
      </c>
      <c r="AM27" s="10">
        <v>3.15</v>
      </c>
      <c r="AN27" s="8" t="s">
        <v>449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>IF(AND(ISBLANK(AT27), ISBLANK(AU27)), "", _xlfn.CONCAT("[", IF(ISBLANK(AT27), "", _xlfn.CONCAT("[""mac"", """, AT27, """]")), IF(ISBLANK(AU27), "", _xlfn.CONCAT(", [""ip"", """, AU27, """]")), "]"))</f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380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388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389</v>
      </c>
      <c r="AD28" s="8">
        <v>300</v>
      </c>
      <c r="AE28" s="10" t="s">
        <v>34</v>
      </c>
      <c r="AF28" s="8" t="s">
        <v>93</v>
      </c>
      <c r="AG28" s="8" t="str">
        <f>IF(ISBLANK(AF28),  "", _xlfn.CONCAT("haas/entity/sensor/", LOWER(C28), "/", E28, "/config"))</f>
        <v>haas/entity/sensor/weewx/compensation_sensor_roof_apparent_temperature/config</v>
      </c>
      <c r="AH28" s="8" t="str">
        <f>IF(ISBLANK(AF28),  "", _xlfn.CONCAT(LOWER(C28), "/", E28))</f>
        <v>weewx/compensation_sensor_roof_apparent_temperature</v>
      </c>
      <c r="AI28" s="8" t="s">
        <v>348</v>
      </c>
      <c r="AJ28" s="8">
        <v>1</v>
      </c>
      <c r="AK28" s="35" t="s">
        <v>1063</v>
      </c>
      <c r="AL28" s="8" t="s">
        <v>475</v>
      </c>
      <c r="AM28" s="10">
        <v>3.15</v>
      </c>
      <c r="AN28" s="8" t="s">
        <v>449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>IF(AND(ISBLANK(AT28), ISBLANK(AU28)), "", _xlfn.CONCAT("[", IF(ISBLANK(AT28), "", _xlfn.CONCAT("[""mac"", """, AT28, """]")), IF(ISBLANK(AU28), "", _xlfn.CONCAT(", [""ip"", """, AU28, """]")), "]"))</f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381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388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389</v>
      </c>
      <c r="AD29" s="8">
        <v>300</v>
      </c>
      <c r="AE29" s="10" t="s">
        <v>34</v>
      </c>
      <c r="AF29" s="8" t="s">
        <v>95</v>
      </c>
      <c r="AG29" s="8" t="str">
        <f>IF(ISBLANK(AF29),  "", _xlfn.CONCAT("haas/entity/sensor/", LOWER(C29), "/", E29, "/config"))</f>
        <v>haas/entity/sensor/weewx/compensation_sensor_roof_dew_point/config</v>
      </c>
      <c r="AH29" s="8" t="str">
        <f>IF(ISBLANK(AF29),  "", _xlfn.CONCAT(LOWER(C29), "/", E29))</f>
        <v>weewx/compensation_sensor_roof_dew_point</v>
      </c>
      <c r="AI29" s="8" t="s">
        <v>348</v>
      </c>
      <c r="AJ29" s="8">
        <v>1</v>
      </c>
      <c r="AK29" s="35" t="s">
        <v>1063</v>
      </c>
      <c r="AL29" s="8" t="s">
        <v>475</v>
      </c>
      <c r="AM29" s="10">
        <v>3.15</v>
      </c>
      <c r="AN29" s="8" t="s">
        <v>449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>IF(AND(ISBLANK(AT29), ISBLANK(AU29)), "", _xlfn.CONCAT("[", IF(ISBLANK(AT29), "", _xlfn.CONCAT("[""mac"", """, AT29, """]")), IF(ISBLANK(AU29), "", _xlfn.CONCAT(", [""ip"", """, AU29, """]")), "]"))</f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382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388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389</v>
      </c>
      <c r="AD30" s="8">
        <v>300</v>
      </c>
      <c r="AE30" s="10" t="s">
        <v>34</v>
      </c>
      <c r="AF30" s="8" t="s">
        <v>97</v>
      </c>
      <c r="AG30" s="8" t="str">
        <f>IF(ISBLANK(AF30),  "", _xlfn.CONCAT("haas/entity/sensor/", LOWER(C30), "/", E30, "/config"))</f>
        <v>haas/entity/sensor/weewx/compensation_sensor_roof_heat_index/config</v>
      </c>
      <c r="AH30" s="8" t="str">
        <f>IF(ISBLANK(AF30),  "", _xlfn.CONCAT(LOWER(C30), "/", E30))</f>
        <v>weewx/compensation_sensor_roof_heat_index</v>
      </c>
      <c r="AI30" s="8" t="s">
        <v>348</v>
      </c>
      <c r="AJ30" s="8">
        <v>1</v>
      </c>
      <c r="AK30" s="35" t="s">
        <v>1063</v>
      </c>
      <c r="AL30" s="8" t="s">
        <v>475</v>
      </c>
      <c r="AM30" s="10">
        <v>3.15</v>
      </c>
      <c r="AN30" s="8" t="s">
        <v>449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>IF(AND(ISBLANK(AT30), ISBLANK(AU30)), "", _xlfn.CONCAT("[", IF(ISBLANK(AT30), "", _xlfn.CONCAT("[""mac"", """, AT30, """]")), IF(ISBLANK(AU30), "", _xlfn.CONCAT(", [""ip"", """, AU30, """]")), "]"))</f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383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388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389</v>
      </c>
      <c r="AD31" s="8">
        <v>300</v>
      </c>
      <c r="AE31" s="10" t="s">
        <v>34</v>
      </c>
      <c r="AF31" s="8" t="s">
        <v>99</v>
      </c>
      <c r="AG31" s="8" t="str">
        <f>IF(ISBLANK(AF31),  "", _xlfn.CONCAT("haas/entity/sensor/", LOWER(C31), "/", E31, "/config"))</f>
        <v>haas/entity/sensor/weewx/compensation_sensor_roof_humidity_index/config</v>
      </c>
      <c r="AH31" s="8" t="str">
        <f>IF(ISBLANK(AF31),  "", _xlfn.CONCAT(LOWER(C31), "/", E31))</f>
        <v>weewx/compensation_sensor_roof_humidity_index</v>
      </c>
      <c r="AI31" s="8" t="s">
        <v>348</v>
      </c>
      <c r="AJ31" s="8">
        <v>1</v>
      </c>
      <c r="AK31" s="35" t="s">
        <v>1063</v>
      </c>
      <c r="AL31" s="8" t="s">
        <v>475</v>
      </c>
      <c r="AM31" s="10">
        <v>3.15</v>
      </c>
      <c r="AN31" s="8" t="s">
        <v>449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>IF(AND(ISBLANK(AT31), ISBLANK(AU31)), "", _xlfn.CONCAT("[", IF(ISBLANK(AT31), "", _xlfn.CONCAT("[""mac"", """, AT31, """]")), IF(ISBLANK(AU31), "", _xlfn.CONCAT(", [""ip"", """, AU31, """]")), "]"))</f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384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388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389</v>
      </c>
      <c r="AD32" s="8">
        <v>300</v>
      </c>
      <c r="AE32" s="10" t="s">
        <v>34</v>
      </c>
      <c r="AF32" s="8" t="s">
        <v>101</v>
      </c>
      <c r="AG32" s="8" t="str">
        <f>IF(ISBLANK(AF32),  "", _xlfn.CONCAT("haas/entity/sensor/", LOWER(C32), "/", E32, "/config"))</f>
        <v>haas/entity/sensor/weewx/compensation_sensor_rack_dew_point/config</v>
      </c>
      <c r="AH32" s="8" t="str">
        <f>IF(ISBLANK(AF32),  "", _xlfn.CONCAT(LOWER(C32), "/", E32))</f>
        <v>weewx/compensation_sensor_rack_dew_point</v>
      </c>
      <c r="AI32" s="8" t="s">
        <v>348</v>
      </c>
      <c r="AJ32" s="8">
        <v>1</v>
      </c>
      <c r="AK32" s="35" t="s">
        <v>1063</v>
      </c>
      <c r="AL32" s="8" t="s">
        <v>475</v>
      </c>
      <c r="AM32" s="10">
        <v>3.15</v>
      </c>
      <c r="AN32" s="8" t="s">
        <v>449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>IF(AND(ISBLANK(AT32), ISBLANK(AU32)), "", _xlfn.CONCAT("[", IF(ISBLANK(AT32), "", _xlfn.CONCAT("[""mac"", """, AT32, """]")), IF(ISBLANK(AU32), "", _xlfn.CONCAT(", [""ip"", """, AU32, """]")), "]"))</f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385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388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389</v>
      </c>
      <c r="AD33" s="8">
        <v>300</v>
      </c>
      <c r="AE33" s="10" t="s">
        <v>34</v>
      </c>
      <c r="AF33" s="8" t="s">
        <v>103</v>
      </c>
      <c r="AG33" s="8" t="str">
        <f>IF(ISBLANK(AF33),  "", _xlfn.CONCAT("haas/entity/sensor/", LOWER(C33), "/", E33, "/config"))</f>
        <v>haas/entity/sensor/weewx/compensation_sensor_roof_wind_chill_temperature/config</v>
      </c>
      <c r="AH33" s="8" t="str">
        <f>IF(ISBLANK(AF33),  "", _xlfn.CONCAT(LOWER(C33), "/", E33))</f>
        <v>weewx/compensation_sensor_roof_wind_chill_temperature</v>
      </c>
      <c r="AI33" s="8" t="s">
        <v>348</v>
      </c>
      <c r="AJ33" s="8">
        <v>1</v>
      </c>
      <c r="AK33" s="35" t="s">
        <v>1063</v>
      </c>
      <c r="AL33" s="8" t="s">
        <v>475</v>
      </c>
      <c r="AM33" s="10">
        <v>3.15</v>
      </c>
      <c r="AN33" s="8" t="s">
        <v>449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>IF(AND(ISBLANK(AT33), ISBLANK(AU33)), "", _xlfn.CONCAT("[", IF(ISBLANK(AT33), "", _xlfn.CONCAT("[""mac"", """, AT33, """]")), IF(ISBLANK(AU33), "", _xlfn.CONCAT(", [""ip"", """, AU33, """]")), "]"))</f>
        <v/>
      </c>
    </row>
    <row r="34" spans="1:50" ht="16" customHeight="1" x14ac:dyDescent="0.2">
      <c r="A34" s="30">
        <v>1030</v>
      </c>
      <c r="B34" s="8" t="s">
        <v>26</v>
      </c>
      <c r="C34" s="8" t="s">
        <v>638</v>
      </c>
      <c r="D34" s="8" t="s">
        <v>414</v>
      </c>
      <c r="E34" s="8" t="s">
        <v>413</v>
      </c>
      <c r="F34" s="8" t="str">
        <f>IF(ISBLANK(E34), "", Table2[[#This Row],[unique_id]])</f>
        <v>column_break</v>
      </c>
      <c r="G34" s="8" t="s">
        <v>410</v>
      </c>
      <c r="H34" s="8" t="s">
        <v>87</v>
      </c>
      <c r="I34" s="8" t="s">
        <v>30</v>
      </c>
      <c r="M34" s="8" t="s">
        <v>411</v>
      </c>
      <c r="N34" s="8" t="s">
        <v>412</v>
      </c>
      <c r="T34" s="8"/>
      <c r="U34" s="10"/>
      <c r="V34" s="10"/>
      <c r="W34" s="10"/>
      <c r="X34" s="10"/>
      <c r="Y34" s="10"/>
      <c r="Z34" s="8"/>
      <c r="AE34" s="10"/>
      <c r="AH34" s="8" t="str">
        <f>IF(ISBLANK(AF34),  "", _xlfn.CONCAT(LOWER(C34), "/", E34))</f>
        <v/>
      </c>
      <c r="AK34" s="36"/>
      <c r="AU34" s="8"/>
      <c r="AV34" s="8"/>
      <c r="AX34" s="8" t="str">
        <f>IF(AND(ISBLANK(AT34), ISBLANK(AU34)), "", _xlfn.CONCAT("[", IF(ISBLANK(AT34), "", _xlfn.CONCAT("[""mac"", """, AT34, """]")), IF(ISBLANK(AU34), "", _xlfn.CONCAT(", [""ip"", """, AU34, """]")), "]"))</f>
        <v/>
      </c>
    </row>
    <row r="35" spans="1:50" ht="16" customHeight="1" x14ac:dyDescent="0.2">
      <c r="A35" s="8">
        <v>1040</v>
      </c>
      <c r="B35" s="8" t="s">
        <v>26</v>
      </c>
      <c r="C35" s="8" t="s">
        <v>657</v>
      </c>
      <c r="D35" s="8" t="s">
        <v>27</v>
      </c>
      <c r="E35" s="8" t="s">
        <v>661</v>
      </c>
      <c r="F35" s="8" t="str">
        <f>IF(ISBLANK(E35), "", Table2[[#This Row],[unique_id]])</f>
        <v>lounge_air_purifier_pm25</v>
      </c>
      <c r="G35" s="8" t="s">
        <v>203</v>
      </c>
      <c r="H35" s="8" t="s">
        <v>660</v>
      </c>
      <c r="I35" s="8" t="s">
        <v>30</v>
      </c>
      <c r="M35" s="8" t="s">
        <v>90</v>
      </c>
      <c r="T35" s="8" t="s">
        <v>634</v>
      </c>
      <c r="U35" s="10"/>
      <c r="V35" s="10"/>
      <c r="W35" s="10"/>
      <c r="X35" s="10"/>
      <c r="Y35" s="10"/>
      <c r="Z35" s="8"/>
      <c r="AC35" s="8" t="s">
        <v>663</v>
      </c>
      <c r="AG35" s="8" t="str">
        <f>IF(ISBLANK(AF35),  "", _xlfn.CONCAT("haas/entity/sensor/", LOWER(C35), "/", E35, "/config"))</f>
        <v/>
      </c>
      <c r="AH35" s="8" t="str">
        <f>IF(ISBLANK(AF35),  "", _xlfn.CONCAT(LOWER(C35), "/", E35))</f>
        <v/>
      </c>
      <c r="AK35" s="37"/>
      <c r="AU35" s="8"/>
      <c r="AV35" s="8"/>
      <c r="AX35" s="8" t="str">
        <f>IF(AND(ISBLANK(AT35), ISBLANK(AU35)), "", _xlfn.CONCAT("[", IF(ISBLANK(AT35), "", _xlfn.CONCAT("[""mac"", """, AT35, """]")), IF(ISBLANK(AU35), "", _xlfn.CONCAT(", [""ip"", """, AU35, """]")), "]"))</f>
        <v/>
      </c>
    </row>
    <row r="36" spans="1:50" ht="16" customHeight="1" x14ac:dyDescent="0.2">
      <c r="A36" s="8">
        <v>1041</v>
      </c>
      <c r="B36" s="8" t="s">
        <v>26</v>
      </c>
      <c r="C36" s="8" t="s">
        <v>657</v>
      </c>
      <c r="D36" s="8" t="s">
        <v>27</v>
      </c>
      <c r="E36" s="8" t="s">
        <v>764</v>
      </c>
      <c r="F36" s="8" t="str">
        <f>IF(ISBLANK(E36), "", Table2[[#This Row],[unique_id]])</f>
        <v>dining_air_purifier_pm25</v>
      </c>
      <c r="G36" s="8" t="s">
        <v>202</v>
      </c>
      <c r="H36" s="8" t="s">
        <v>660</v>
      </c>
      <c r="I36" s="8" t="s">
        <v>30</v>
      </c>
      <c r="M36" s="8" t="s">
        <v>90</v>
      </c>
      <c r="T36" s="8" t="s">
        <v>634</v>
      </c>
      <c r="U36" s="10"/>
      <c r="V36" s="10"/>
      <c r="W36" s="10"/>
      <c r="X36" s="10"/>
      <c r="Y36" s="10"/>
      <c r="Z36" s="8"/>
      <c r="AC36" s="8" t="s">
        <v>663</v>
      </c>
      <c r="AG36" s="8" t="str">
        <f>IF(ISBLANK(AF36),  "", _xlfn.CONCAT("haas/entity/sensor/", LOWER(C36), "/", E36, "/config"))</f>
        <v/>
      </c>
      <c r="AH36" s="8" t="str">
        <f>IF(ISBLANK(AF36),  "", _xlfn.CONCAT(LOWER(C36), "/", E36))</f>
        <v/>
      </c>
      <c r="AK36" s="37"/>
      <c r="AU36" s="8"/>
      <c r="AV36" s="8"/>
      <c r="AX36" s="8" t="str">
        <f>IF(AND(ISBLANK(AT36), ISBLANK(AU36)), "", _xlfn.CONCAT("[", IF(ISBLANK(AT36), "", _xlfn.CONCAT("[""mac"", """, AT36, """]")), IF(ISBLANK(AU36), "", _xlfn.CONCAT(", [""ip"", """, AU36, """]")), "]"))</f>
        <v/>
      </c>
    </row>
    <row r="37" spans="1:50" ht="16" customHeight="1" x14ac:dyDescent="0.2">
      <c r="A37" s="8">
        <v>1042</v>
      </c>
      <c r="B37" s="8" t="s">
        <v>26</v>
      </c>
      <c r="C37" s="8" t="s">
        <v>638</v>
      </c>
      <c r="D37" s="8" t="s">
        <v>414</v>
      </c>
      <c r="E37" s="8" t="s">
        <v>413</v>
      </c>
      <c r="F37" s="8" t="str">
        <f>IF(ISBLANK(E37), "", Table2[[#This Row],[unique_id]])</f>
        <v>column_break</v>
      </c>
      <c r="G37" s="8" t="s">
        <v>410</v>
      </c>
      <c r="H37" s="8" t="s">
        <v>660</v>
      </c>
      <c r="I37" s="8" t="s">
        <v>30</v>
      </c>
      <c r="M37" s="8" t="s">
        <v>411</v>
      </c>
      <c r="N37" s="8" t="s">
        <v>412</v>
      </c>
      <c r="T37" s="8"/>
      <c r="U37" s="10"/>
      <c r="V37" s="10"/>
      <c r="W37" s="10"/>
      <c r="X37" s="10"/>
      <c r="Y37" s="10"/>
      <c r="Z37" s="8"/>
      <c r="AC37" s="8" t="s">
        <v>663</v>
      </c>
      <c r="AH37" s="8" t="str">
        <f>IF(ISBLANK(AF37),  "", _xlfn.CONCAT(LOWER(C37), "/", E37))</f>
        <v/>
      </c>
      <c r="AK37" s="37"/>
      <c r="AU37" s="8"/>
      <c r="AV37" s="8"/>
      <c r="AX37" s="8" t="str">
        <f>IF(AND(ISBLANK(AT37), ISBLANK(AU37)), "", _xlfn.CONCAT("[", IF(ISBLANK(AT37), "", _xlfn.CONCAT("[""mac"", """, AT37, """]")), IF(ISBLANK(AU37), "", _xlfn.CONCAT(", [""ip"", """, AU37, """]")), "]"))</f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386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634</v>
      </c>
      <c r="U38" s="10" t="s">
        <v>388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391</v>
      </c>
      <c r="AD38" s="8">
        <v>300</v>
      </c>
      <c r="AE38" s="10" t="s">
        <v>34</v>
      </c>
      <c r="AF38" s="8" t="s">
        <v>40</v>
      </c>
      <c r="AG38" s="8" t="str">
        <f>IF(ISBLANK(AF38),  "", _xlfn.CONCAT("haas/entity/sensor/", LOWER(C38), "/", E38, "/config"))</f>
        <v>haas/entity/sensor/weewx/compensation_sensor_roof_humidity/config</v>
      </c>
      <c r="AH38" s="8" t="str">
        <f>IF(ISBLANK(AF38),  "", _xlfn.CONCAT(LOWER(C38), "/", E38))</f>
        <v>weewx/compensation_sensor_roof_humidity</v>
      </c>
      <c r="AI38" s="8" t="s">
        <v>349</v>
      </c>
      <c r="AJ38" s="8">
        <v>1</v>
      </c>
      <c r="AK38" s="35" t="s">
        <v>1063</v>
      </c>
      <c r="AL38" s="8" t="s">
        <v>475</v>
      </c>
      <c r="AM38" s="10">
        <v>3.15</v>
      </c>
      <c r="AN38" s="8" t="s">
        <v>449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>IF(AND(ISBLANK(AT38), ISBLANK(AU38)), "", _xlfn.CONCAT("[", IF(ISBLANK(AT38), "", _xlfn.CONCAT("[""mac"", """, AT38, """]")), IF(ISBLANK(AU38), "", _xlfn.CONCAT(", [""ip"", """, AU38, """]")), "]"))</f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879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634</v>
      </c>
      <c r="U39" s="10" t="s">
        <v>388</v>
      </c>
      <c r="V39" s="10"/>
      <c r="W39" s="10"/>
      <c r="X39" s="10"/>
      <c r="Y39" s="10"/>
      <c r="Z39" s="8"/>
      <c r="AC39" s="8" t="s">
        <v>391</v>
      </c>
      <c r="AE39" s="10"/>
      <c r="AG39" s="8" t="str">
        <f>IF(ISBLANK(AF39),  "", _xlfn.CONCAT("haas/entity/sensor/", LOWER(C39), "/", E39, "/config"))</f>
        <v/>
      </c>
      <c r="AH39" s="8" t="str">
        <f>IF(ISBLANK(AF39),  "", _xlfn.CONCAT(LOWER(C39), "/", E39))</f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608</v>
      </c>
      <c r="AN39" s="8" t="s">
        <v>610</v>
      </c>
      <c r="AO39" s="8" t="s">
        <v>606</v>
      </c>
      <c r="AP39" s="8" t="s">
        <v>128</v>
      </c>
      <c r="AQ39" s="8" t="str">
        <f>G39</f>
        <v>Ada</v>
      </c>
      <c r="AU39" s="8"/>
      <c r="AV39" s="8"/>
      <c r="AX39" s="8" t="str">
        <f>IF(AND(ISBLANK(AT39), ISBLANK(AU39)), "", _xlfn.CONCAT("[", IF(ISBLANK(AT39), "", _xlfn.CONCAT("[""mac"", """, AT39, """]")), IF(ISBLANK(AU39), "", _xlfn.CONCAT(", [""ip"", """, AU39, """]")), "]"))</f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880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634</v>
      </c>
      <c r="U40" s="10" t="s">
        <v>388</v>
      </c>
      <c r="V40" s="10"/>
      <c r="W40" s="10"/>
      <c r="X40" s="10"/>
      <c r="Y40" s="10"/>
      <c r="Z40" s="8"/>
      <c r="AC40" s="8" t="s">
        <v>391</v>
      </c>
      <c r="AE40" s="10"/>
      <c r="AG40" s="8" t="str">
        <f>IF(ISBLANK(AF40),  "", _xlfn.CONCAT("haas/entity/sensor/", LOWER(C40), "/", E40, "/config"))</f>
        <v/>
      </c>
      <c r="AH40" s="8" t="str">
        <f>IF(ISBLANK(AF40),  "", _xlfn.CONCAT(LOWER(C40), "/", E40))</f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608</v>
      </c>
      <c r="AN40" s="8" t="s">
        <v>610</v>
      </c>
      <c r="AO40" s="8" t="s">
        <v>606</v>
      </c>
      <c r="AP40" s="8" t="s">
        <v>128</v>
      </c>
      <c r="AQ40" s="8" t="str">
        <f>G40</f>
        <v>Edwin</v>
      </c>
      <c r="AU40" s="8"/>
      <c r="AV40" s="8"/>
      <c r="AX40" s="8" t="str">
        <f>IF(AND(ISBLANK(AT40), ISBLANK(AU40)), "", _xlfn.CONCAT("[", IF(ISBLANK(AT40), "", _xlfn.CONCAT("[""mac"", """, AT40, """]")), IF(ISBLANK(AU40), "", _xlfn.CONCAT(", [""ip"", """, AU40, """]")), "]"))</f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881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634</v>
      </c>
      <c r="U41" s="10" t="s">
        <v>388</v>
      </c>
      <c r="V41" s="10"/>
      <c r="W41" s="10"/>
      <c r="X41" s="10"/>
      <c r="Y41" s="10"/>
      <c r="Z41" s="8"/>
      <c r="AC41" s="8" t="s">
        <v>391</v>
      </c>
      <c r="AE41" s="10"/>
      <c r="AG41" s="8" t="str">
        <f>IF(ISBLANK(AF41),  "", _xlfn.CONCAT("haas/entity/sensor/", LOWER(C41), "/", E41, "/config"))</f>
        <v/>
      </c>
      <c r="AH41" s="8" t="str">
        <f>IF(ISBLANK(AF41),  "", _xlfn.CONCAT(LOWER(C41), "/", E41))</f>
        <v/>
      </c>
      <c r="AK41" s="36"/>
      <c r="AL41" s="8" t="s">
        <v>691</v>
      </c>
      <c r="AM41" s="10" t="s">
        <v>609</v>
      </c>
      <c r="AN41" s="8" t="s">
        <v>610</v>
      </c>
      <c r="AO41" s="8" t="s">
        <v>607</v>
      </c>
      <c r="AP41" s="8" t="s">
        <v>128</v>
      </c>
      <c r="AQ41" s="8" t="str">
        <f>G41</f>
        <v>Lounge</v>
      </c>
      <c r="AU41" s="8"/>
      <c r="AV41" s="8"/>
      <c r="AX41" s="8" t="str">
        <f>IF(AND(ISBLANK(AT41), ISBLANK(AU41)), "", _xlfn.CONCAT("[", IF(ISBLANK(AT41), "", _xlfn.CONCAT("[""mac"", """, AT41, """]")), IF(ISBLANK(AU41), "", _xlfn.CONCAT(", [""ip"", """, AU41, """]")), "]"))</f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882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634</v>
      </c>
      <c r="U42" s="10" t="s">
        <v>388</v>
      </c>
      <c r="V42" s="10"/>
      <c r="W42" s="10"/>
      <c r="X42" s="10"/>
      <c r="Y42" s="10"/>
      <c r="Z42" s="8"/>
      <c r="AC42" s="8" t="s">
        <v>391</v>
      </c>
      <c r="AE42" s="10"/>
      <c r="AG42" s="8" t="str">
        <f>IF(ISBLANK(AF42),  "", _xlfn.CONCAT("haas/entity/sensor/", LOWER(C42), "/", E42, "/config"))</f>
        <v/>
      </c>
      <c r="AH42" s="8" t="str">
        <f>IF(ISBLANK(AF42),  "", _xlfn.CONCAT(LOWER(C42), "/", E42))</f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608</v>
      </c>
      <c r="AN42" s="8" t="s">
        <v>610</v>
      </c>
      <c r="AO42" s="8" t="s">
        <v>606</v>
      </c>
      <c r="AP42" s="8" t="s">
        <v>128</v>
      </c>
      <c r="AQ42" s="8" t="str">
        <f>G42</f>
        <v>Parents</v>
      </c>
      <c r="AU42" s="8"/>
      <c r="AV42" s="8"/>
      <c r="AX42" s="8" t="str">
        <f>IF(AND(ISBLANK(AT42), ISBLANK(AU42)), "", _xlfn.CONCAT("[", IF(ISBLANK(AT42), "", _xlfn.CONCAT("[""mac"", """, AT42, """]")), IF(ISBLANK(AU42), "", _xlfn.CONCAT(", [""ip"", """, AU42, """]")), "]"))</f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883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634</v>
      </c>
      <c r="U43" s="10" t="s">
        <v>388</v>
      </c>
      <c r="V43" s="10"/>
      <c r="W43" s="10"/>
      <c r="X43" s="10"/>
      <c r="Y43" s="10"/>
      <c r="Z43" s="8"/>
      <c r="AC43" s="8" t="s">
        <v>391</v>
      </c>
      <c r="AE43" s="10"/>
      <c r="AG43" s="8" t="str">
        <f>IF(ISBLANK(AF43),  "", _xlfn.CONCAT("haas/entity/sensor/", LOWER(C43), "/", E43, "/config"))</f>
        <v/>
      </c>
      <c r="AH43" s="8" t="str">
        <f>IF(ISBLANK(AF43),  "", _xlfn.CONCAT(LOWER(C43), "/", E43))</f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609</v>
      </c>
      <c r="AN43" s="8" t="s">
        <v>610</v>
      </c>
      <c r="AO43" s="8" t="s">
        <v>607</v>
      </c>
      <c r="AP43" s="8" t="s">
        <v>128</v>
      </c>
      <c r="AQ43" s="8" t="str">
        <f>G43</f>
        <v>Office</v>
      </c>
      <c r="AU43" s="8"/>
      <c r="AV43" s="8"/>
      <c r="AX43" s="8" t="str">
        <f>IF(AND(ISBLANK(AT43), ISBLANK(AU43)), "", _xlfn.CONCAT("[", IF(ISBLANK(AT43), "", _xlfn.CONCAT("[""mac"", """, AT43, """]")), IF(ISBLANK(AU43), "", _xlfn.CONCAT(", [""ip"", """, AU43, """]")), "]"))</f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884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634</v>
      </c>
      <c r="U44" s="10" t="s">
        <v>388</v>
      </c>
      <c r="V44" s="10"/>
      <c r="W44" s="10"/>
      <c r="X44" s="10"/>
      <c r="Y44" s="10"/>
      <c r="Z44" s="8"/>
      <c r="AC44" s="8" t="s">
        <v>391</v>
      </c>
      <c r="AE44" s="10"/>
      <c r="AG44" s="8" t="str">
        <f>IF(ISBLANK(AF44),  "", _xlfn.CONCAT("haas/entity/sensor/", LOWER(C44), "/", E44, "/config"))</f>
        <v/>
      </c>
      <c r="AH44" s="8" t="str">
        <f>IF(ISBLANK(AF44),  "", _xlfn.CONCAT(LOWER(C44), "/", E44))</f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609</v>
      </c>
      <c r="AN44" s="8" t="s">
        <v>610</v>
      </c>
      <c r="AO44" s="8" t="s">
        <v>607</v>
      </c>
      <c r="AP44" s="8" t="s">
        <v>128</v>
      </c>
      <c r="AQ44" s="8" t="str">
        <f>G44</f>
        <v>Kitchen</v>
      </c>
      <c r="AU44" s="8"/>
      <c r="AV44" s="8"/>
      <c r="AX44" s="8" t="str">
        <f>IF(AND(ISBLANK(AT44), ISBLANK(AU44)), "", _xlfn.CONCAT("[", IF(ISBLANK(AT44), "", _xlfn.CONCAT("[""mac"", """, AT44, """]")), IF(ISBLANK(AU44), "", _xlfn.CONCAT(", [""ip"", """, AU44, """]")), "]"))</f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885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634</v>
      </c>
      <c r="U45" s="10" t="s">
        <v>388</v>
      </c>
      <c r="V45" s="10"/>
      <c r="W45" s="10"/>
      <c r="X45" s="10"/>
      <c r="Y45" s="10"/>
      <c r="Z45" s="8"/>
      <c r="AC45" s="8" t="s">
        <v>391</v>
      </c>
      <c r="AE45" s="10"/>
      <c r="AG45" s="8" t="str">
        <f>IF(ISBLANK(AF45),  "", _xlfn.CONCAT("haas/entity/sensor/", LOWER(C45), "/", E45, "/config"))</f>
        <v/>
      </c>
      <c r="AH45" s="8" t="str">
        <f>IF(ISBLANK(AF45),  "", _xlfn.CONCAT(LOWER(C45), "/", E45))</f>
        <v/>
      </c>
      <c r="AK45" s="36"/>
      <c r="AL45" s="8" t="s">
        <v>692</v>
      </c>
      <c r="AM45" s="10" t="s">
        <v>609</v>
      </c>
      <c r="AN45" s="8" t="s">
        <v>610</v>
      </c>
      <c r="AO45" s="8" t="s">
        <v>607</v>
      </c>
      <c r="AP45" s="8" t="s">
        <v>128</v>
      </c>
      <c r="AQ45" s="8" t="str">
        <f>G45</f>
        <v>Pantry</v>
      </c>
      <c r="AU45" s="8"/>
      <c r="AV45" s="8"/>
      <c r="AX45" s="8" t="str">
        <f>IF(AND(ISBLANK(AT45), ISBLANK(AU45)), "", _xlfn.CONCAT("[", IF(ISBLANK(AT45), "", _xlfn.CONCAT("[""mac"", """, AT45, """]")), IF(ISBLANK(AU45), "", _xlfn.CONCAT(", [""ip"", """, AU45, """]")), "]"))</f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886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634</v>
      </c>
      <c r="U46" s="10" t="s">
        <v>388</v>
      </c>
      <c r="V46" s="10"/>
      <c r="W46" s="10"/>
      <c r="X46" s="10"/>
      <c r="Y46" s="10"/>
      <c r="Z46" s="8"/>
      <c r="AC46" s="8" t="s">
        <v>391</v>
      </c>
      <c r="AE46" s="10"/>
      <c r="AG46" s="8" t="str">
        <f>IF(ISBLANK(AF46),  "", _xlfn.CONCAT("haas/entity/sensor/", LOWER(C46), "/", E46, "/config"))</f>
        <v/>
      </c>
      <c r="AH46" s="8" t="str">
        <f>IF(ISBLANK(AF46),  "", _xlfn.CONCAT(LOWER(C46), "/", E46))</f>
        <v/>
      </c>
      <c r="AK46" s="36"/>
      <c r="AL46" s="8" t="s">
        <v>693</v>
      </c>
      <c r="AM46" s="10" t="s">
        <v>609</v>
      </c>
      <c r="AN46" s="8" t="s">
        <v>610</v>
      </c>
      <c r="AO46" s="8" t="s">
        <v>607</v>
      </c>
      <c r="AP46" s="8" t="s">
        <v>128</v>
      </c>
      <c r="AQ46" s="8" t="str">
        <f>G46</f>
        <v>Dining</v>
      </c>
      <c r="AU46" s="8"/>
      <c r="AV46" s="8"/>
      <c r="AX46" s="8" t="str">
        <f>IF(AND(ISBLANK(AT46), ISBLANK(AU46)), "", _xlfn.CONCAT("[", IF(ISBLANK(AT46), "", _xlfn.CONCAT("[""mac"", """, AT46, """]")), IF(ISBLANK(AU46), "", _xlfn.CONCAT(", [""ip"", """, AU46, """]")), "]"))</f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887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634</v>
      </c>
      <c r="U47" s="10" t="s">
        <v>388</v>
      </c>
      <c r="V47" s="10"/>
      <c r="W47" s="10"/>
      <c r="X47" s="10"/>
      <c r="Y47" s="10"/>
      <c r="Z47" s="8"/>
      <c r="AC47" s="8" t="s">
        <v>391</v>
      </c>
      <c r="AE47" s="10"/>
      <c r="AG47" s="8" t="str">
        <f>IF(ISBLANK(AF47),  "", _xlfn.CONCAT("haas/entity/sensor/", LOWER(C47), "/", E47, "/config"))</f>
        <v/>
      </c>
      <c r="AH47" s="8" t="str">
        <f>IF(ISBLANK(AF47),  "", _xlfn.CONCAT(LOWER(C47), "/", E47))</f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608</v>
      </c>
      <c r="AN47" s="8" t="s">
        <v>610</v>
      </c>
      <c r="AO47" s="8" t="s">
        <v>606</v>
      </c>
      <c r="AP47" s="8" t="s">
        <v>128</v>
      </c>
      <c r="AQ47" s="8" t="str">
        <f>G47</f>
        <v>Laundry</v>
      </c>
      <c r="AU47" s="8"/>
      <c r="AV47" s="8"/>
      <c r="AX47" s="8" t="str">
        <f>IF(AND(ISBLANK(AT47), ISBLANK(AU47)), "", _xlfn.CONCAT("[", IF(ISBLANK(AT47), "", _xlfn.CONCAT("[""mac"", """, AT47, """]")), IF(ISBLANK(AU47), "", _xlfn.CONCAT(", [""ip"", """, AU47, """]")), "]"))</f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888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634</v>
      </c>
      <c r="U48" s="10" t="s">
        <v>388</v>
      </c>
      <c r="V48" s="10"/>
      <c r="W48" s="10"/>
      <c r="X48" s="10"/>
      <c r="Y48" s="10"/>
      <c r="Z48" s="8"/>
      <c r="AC48" s="8" t="s">
        <v>391</v>
      </c>
      <c r="AE48" s="10"/>
      <c r="AG48" s="8" t="str">
        <f>IF(ISBLANK(AF48),  "", _xlfn.CONCAT("haas/entity/sensor/", LOWER(C48), "/", E48, "/config"))</f>
        <v/>
      </c>
      <c r="AH48" s="8" t="str">
        <f>IF(ISBLANK(AF48),  "", _xlfn.CONCAT(LOWER(C48), "/", E48))</f>
        <v/>
      </c>
      <c r="AK48" s="36"/>
      <c r="AL48" s="8" t="s">
        <v>694</v>
      </c>
      <c r="AM48" s="10" t="s">
        <v>609</v>
      </c>
      <c r="AN48" s="8" t="s">
        <v>610</v>
      </c>
      <c r="AO48" s="8" t="s">
        <v>607</v>
      </c>
      <c r="AP48" s="8" t="s">
        <v>128</v>
      </c>
      <c r="AQ48" s="8" t="str">
        <f>G48</f>
        <v>Basement</v>
      </c>
      <c r="AU48" s="8"/>
      <c r="AV48" s="8"/>
      <c r="AX48" s="8" t="str">
        <f>IF(AND(ISBLANK(AT48), ISBLANK(AU48)), "", _xlfn.CONCAT("[", IF(ISBLANK(AT48), "", _xlfn.CONCAT("[""mac"", """, AT48, """]")), IF(ISBLANK(AU48), "", _xlfn.CONCAT(", [""ip"", """, AU48, """]")), "]"))</f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387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388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391</v>
      </c>
      <c r="AD49" s="8">
        <v>300</v>
      </c>
      <c r="AE49" s="10" t="s">
        <v>34</v>
      </c>
      <c r="AF49" s="8" t="s">
        <v>35</v>
      </c>
      <c r="AG49" s="8" t="str">
        <f>IF(ISBLANK(AF49),  "", _xlfn.CONCAT("haas/entity/sensor/", LOWER(C49), "/", E49, "/config"))</f>
        <v>haas/entity/sensor/weewx/compensation_sensor_rack_humidity/config</v>
      </c>
      <c r="AH49" s="8" t="str">
        <f>IF(ISBLANK(AF49),  "", _xlfn.CONCAT(LOWER(C49), "/", E49))</f>
        <v>weewx/compensation_sensor_rack_humidity</v>
      </c>
      <c r="AI49" s="8" t="s">
        <v>349</v>
      </c>
      <c r="AJ49" s="8">
        <v>1</v>
      </c>
      <c r="AK49" s="35" t="s">
        <v>1063</v>
      </c>
      <c r="AL49" s="8" t="s">
        <v>475</v>
      </c>
      <c r="AM49" s="10">
        <v>3.15</v>
      </c>
      <c r="AN49" s="8" t="s">
        <v>449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>IF(AND(ISBLANK(AT49), ISBLANK(AU49)), "", _xlfn.CONCAT("[", IF(ISBLANK(AT49), "", _xlfn.CONCAT("[""mac"", """, AT49, """]")), IF(ISBLANK(AU49), "", _xlfn.CONCAT(", [""ip"", """, AU49, """]")), "]"))</f>
        <v/>
      </c>
    </row>
    <row r="50" spans="1:50" ht="16" customHeight="1" x14ac:dyDescent="0.2">
      <c r="A50" s="8">
        <v>1062</v>
      </c>
      <c r="B50" s="8" t="s">
        <v>26</v>
      </c>
      <c r="C50" s="8" t="s">
        <v>638</v>
      </c>
      <c r="D50" s="8" t="s">
        <v>414</v>
      </c>
      <c r="E50" s="8" t="s">
        <v>413</v>
      </c>
      <c r="F50" s="8" t="str">
        <f>IF(ISBLANK(E50), "", Table2[[#This Row],[unique_id]])</f>
        <v>column_break</v>
      </c>
      <c r="G50" s="8" t="s">
        <v>410</v>
      </c>
      <c r="H50" s="8" t="s">
        <v>29</v>
      </c>
      <c r="I50" s="8" t="s">
        <v>30</v>
      </c>
      <c r="M50" s="8" t="s">
        <v>411</v>
      </c>
      <c r="N50" s="8" t="s">
        <v>412</v>
      </c>
      <c r="T50" s="8"/>
      <c r="U50" s="10"/>
      <c r="V50" s="10"/>
      <c r="W50" s="10"/>
      <c r="X50" s="10"/>
      <c r="Y50" s="10"/>
      <c r="Z50" s="8"/>
      <c r="AE50" s="10"/>
      <c r="AH50" s="8" t="str">
        <f>IF(ISBLANK(AF50),  "", _xlfn.CONCAT(LOWER(C50), "/", E50))</f>
        <v/>
      </c>
      <c r="AK50" s="36"/>
      <c r="AU50" s="8"/>
      <c r="AV50" s="8"/>
      <c r="AX50" s="8" t="str">
        <f>IF(AND(ISBLANK(AT50), ISBLANK(AU50)), "", _xlfn.CONCAT("[", IF(ISBLANK(AT50), "", _xlfn.CONCAT("[""mac"", """, AT50, """]")), IF(ISBLANK(AU50), "", _xlfn.CONCAT(", [""ip"", """, AU50, """]")), "]"))</f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889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388</v>
      </c>
      <c r="V51" s="10"/>
      <c r="W51" s="10"/>
      <c r="X51" s="10"/>
      <c r="Y51" s="10"/>
      <c r="Z51" s="8"/>
      <c r="AC51" s="8" t="s">
        <v>263</v>
      </c>
      <c r="AE51" s="10"/>
      <c r="AG51" s="8" t="str">
        <f>IF(ISBLANK(AF51),  "", _xlfn.CONCAT("haas/entity/sensor/", LOWER(C51), "/", E51, "/config"))</f>
        <v/>
      </c>
      <c r="AH51" s="8" t="str">
        <f>IF(ISBLANK(AF51),  "", _xlfn.CONCAT(LOWER(C51), "/", E51))</f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608</v>
      </c>
      <c r="AN51" s="8" t="s">
        <v>610</v>
      </c>
      <c r="AO51" s="8" t="s">
        <v>606</v>
      </c>
      <c r="AP51" s="8" t="s">
        <v>128</v>
      </c>
      <c r="AQ51" s="8" t="str">
        <f>G51</f>
        <v>Ada</v>
      </c>
      <c r="AU51" s="8"/>
      <c r="AV51" s="8"/>
      <c r="AX51" s="8" t="str">
        <f>IF(AND(ISBLANK(AT51), ISBLANK(AU51)), "", _xlfn.CONCAT("[", IF(ISBLANK(AT51), "", _xlfn.CONCAT("[""mac"", """, AT51, """]")), IF(ISBLANK(AU51), "", _xlfn.CONCAT(", [""ip"", """, AU51, """]")), "]"))</f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890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634</v>
      </c>
      <c r="U52" s="10" t="s">
        <v>388</v>
      </c>
      <c r="V52" s="10"/>
      <c r="W52" s="10"/>
      <c r="X52" s="10"/>
      <c r="Y52" s="10"/>
      <c r="Z52" s="8"/>
      <c r="AC52" s="8" t="s">
        <v>263</v>
      </c>
      <c r="AG52" s="8" t="str">
        <f>IF(ISBLANK(AF52),  "", _xlfn.CONCAT("haas/entity/sensor/", LOWER(C52), "/", E52, "/config"))</f>
        <v/>
      </c>
      <c r="AH52" s="8" t="str">
        <f>IF(ISBLANK(AF52),  "", _xlfn.CONCAT(LOWER(C52), "/", E52))</f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608</v>
      </c>
      <c r="AN52" s="8" t="s">
        <v>610</v>
      </c>
      <c r="AO52" s="8" t="s">
        <v>606</v>
      </c>
      <c r="AP52" s="8" t="s">
        <v>128</v>
      </c>
      <c r="AQ52" s="8" t="str">
        <f>G52</f>
        <v>Edwin</v>
      </c>
      <c r="AU52" s="8"/>
      <c r="AV52" s="8"/>
      <c r="AX52" s="8" t="str">
        <f>IF(AND(ISBLANK(AT52), ISBLANK(AU52)), "", _xlfn.CONCAT("[", IF(ISBLANK(AT52), "", _xlfn.CONCAT("[""mac"", """, AT52, """]")), IF(ISBLANK(AU52), "", _xlfn.CONCAT(", [""ip"", """, AU52, """]")), "]"))</f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891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634</v>
      </c>
      <c r="U53" s="10" t="s">
        <v>376</v>
      </c>
      <c r="V53" s="10"/>
      <c r="W53" s="10"/>
      <c r="X53" s="10"/>
      <c r="Y53" s="10"/>
      <c r="Z53" s="8"/>
      <c r="AC53" s="8" t="s">
        <v>263</v>
      </c>
      <c r="AG53" s="8" t="str">
        <f>IF(ISBLANK(AF53),  "", _xlfn.CONCAT("haas/entity/sensor/", LOWER(C53), "/", E53, "/config"))</f>
        <v/>
      </c>
      <c r="AH53" s="8" t="str">
        <f>IF(ISBLANK(AF53),  "", _xlfn.CONCAT(LOWER(C53), "/", E53))</f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608</v>
      </c>
      <c r="AN53" s="8" t="s">
        <v>610</v>
      </c>
      <c r="AO53" s="8" t="s">
        <v>606</v>
      </c>
      <c r="AP53" s="8" t="s">
        <v>128</v>
      </c>
      <c r="AQ53" s="8" t="str">
        <f>G53</f>
        <v>Parents</v>
      </c>
      <c r="AU53" s="8"/>
      <c r="AV53" s="8"/>
      <c r="AX53" s="8" t="str">
        <f>IF(AND(ISBLANK(AT53), ISBLANK(AU53)), "", _xlfn.CONCAT("[", IF(ISBLANK(AT53), "", _xlfn.CONCAT("[""mac"", """, AT53, """]")), IF(ISBLANK(AU53), "", _xlfn.CONCAT(", [""ip"", """, AU53, """]")), "]"))</f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892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634</v>
      </c>
      <c r="U54" s="10" t="s">
        <v>388</v>
      </c>
      <c r="V54" s="10"/>
      <c r="W54" s="10"/>
      <c r="X54" s="10"/>
      <c r="Y54" s="10"/>
      <c r="Z54" s="8"/>
      <c r="AC54" s="8" t="s">
        <v>263</v>
      </c>
      <c r="AG54" s="8" t="str">
        <f>IF(ISBLANK(AF54),  "", _xlfn.CONCAT("haas/entity/sensor/", LOWER(C54), "/", E54, "/config"))</f>
        <v/>
      </c>
      <c r="AH54" s="8" t="str">
        <f>IF(ISBLANK(AF54),  "", _xlfn.CONCAT(LOWER(C54), "/", E54))</f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609</v>
      </c>
      <c r="AN54" s="8" t="s">
        <v>610</v>
      </c>
      <c r="AO54" s="8" t="s">
        <v>607</v>
      </c>
      <c r="AP54" s="8" t="s">
        <v>128</v>
      </c>
      <c r="AQ54" s="8" t="str">
        <f>G54</f>
        <v>Office</v>
      </c>
      <c r="AU54" s="8"/>
      <c r="AV54" s="8"/>
      <c r="AX54" s="8" t="str">
        <f>IF(AND(ISBLANK(AT54), ISBLANK(AU54)), "", _xlfn.CONCAT("[", IF(ISBLANK(AT54), "", _xlfn.CONCAT("[""mac"", """, AT54, """]")), IF(ISBLANK(AU54), "", _xlfn.CONCAT(", [""ip"", """, AU54, """]")), "]"))</f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893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634</v>
      </c>
      <c r="U55" s="10" t="s">
        <v>388</v>
      </c>
      <c r="V55" s="10"/>
      <c r="W55" s="10"/>
      <c r="X55" s="10"/>
      <c r="Y55" s="10"/>
      <c r="Z55" s="8"/>
      <c r="AC55" s="8" t="s">
        <v>263</v>
      </c>
      <c r="AG55" s="8" t="str">
        <f>IF(ISBLANK(AF55),  "", _xlfn.CONCAT("haas/entity/sensor/", LOWER(C55), "/", E55, "/config"))</f>
        <v/>
      </c>
      <c r="AH55" s="8" t="str">
        <f>IF(ISBLANK(AF55),  "", _xlfn.CONCAT(LOWER(C55), "/", E55))</f>
        <v/>
      </c>
      <c r="AK55" s="37"/>
      <c r="AL55" s="8" t="s">
        <v>691</v>
      </c>
      <c r="AM55" s="10" t="s">
        <v>609</v>
      </c>
      <c r="AN55" s="8" t="s">
        <v>610</v>
      </c>
      <c r="AO55" s="8" t="s">
        <v>607</v>
      </c>
      <c r="AP55" s="8" t="s">
        <v>128</v>
      </c>
      <c r="AQ55" s="8" t="str">
        <f>G55</f>
        <v>Lounge</v>
      </c>
      <c r="AU55" s="8"/>
      <c r="AV55" s="8"/>
      <c r="AX55" s="8" t="str">
        <f>IF(AND(ISBLANK(AT55), ISBLANK(AU55)), "", _xlfn.CONCAT("[", IF(ISBLANK(AT55), "", _xlfn.CONCAT("[""mac"", """, AT55, """]")), IF(ISBLANK(AU55), "", _xlfn.CONCAT(", [""ip"", """, AU55, """]")), "]"))</f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894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634</v>
      </c>
      <c r="U56" s="10" t="s">
        <v>388</v>
      </c>
      <c r="V56" s="10"/>
      <c r="W56" s="10"/>
      <c r="X56" s="10"/>
      <c r="Y56" s="10"/>
      <c r="Z56" s="8"/>
      <c r="AC56" s="8" t="s">
        <v>263</v>
      </c>
      <c r="AG56" s="8" t="str">
        <f>IF(ISBLANK(AF56),  "", _xlfn.CONCAT("haas/entity/sensor/", LOWER(C56), "/", E56, "/config"))</f>
        <v/>
      </c>
      <c r="AH56" s="8" t="str">
        <f>IF(ISBLANK(AF56),  "", _xlfn.CONCAT(LOWER(C56), "/", E56))</f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609</v>
      </c>
      <c r="AN56" s="8" t="s">
        <v>610</v>
      </c>
      <c r="AO56" s="8" t="s">
        <v>607</v>
      </c>
      <c r="AP56" s="8" t="s">
        <v>128</v>
      </c>
      <c r="AQ56" s="8" t="str">
        <f>G56</f>
        <v>Kitchen</v>
      </c>
      <c r="AU56" s="8"/>
      <c r="AV56" s="8"/>
      <c r="AX56" s="8" t="str">
        <f>IF(AND(ISBLANK(AT56), ISBLANK(AU56)), "", _xlfn.CONCAT("[", IF(ISBLANK(AT56), "", _xlfn.CONCAT("[""mac"", """, AT56, """]")), IF(ISBLANK(AU56), "", _xlfn.CONCAT(", [""ip"", """, AU56, """]")), "]"))</f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895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634</v>
      </c>
      <c r="U57" s="10" t="s">
        <v>388</v>
      </c>
      <c r="V57" s="10"/>
      <c r="W57" s="10"/>
      <c r="X57" s="10"/>
      <c r="Y57" s="10"/>
      <c r="Z57" s="8"/>
      <c r="AC57" s="8" t="s">
        <v>263</v>
      </c>
      <c r="AG57" s="8" t="str">
        <f>IF(ISBLANK(AF57),  "", _xlfn.CONCAT("haas/entity/sensor/", LOWER(C57), "/", E57, "/config"))</f>
        <v/>
      </c>
      <c r="AH57" s="8" t="str">
        <f>IF(ISBLANK(AF57),  "", _xlfn.CONCAT(LOWER(C57), "/", E57))</f>
        <v/>
      </c>
      <c r="AK57" s="37"/>
      <c r="AL57" s="8" t="s">
        <v>692</v>
      </c>
      <c r="AM57" s="10" t="s">
        <v>609</v>
      </c>
      <c r="AN57" s="8" t="s">
        <v>610</v>
      </c>
      <c r="AO57" s="8" t="s">
        <v>607</v>
      </c>
      <c r="AP57" s="8" t="s">
        <v>128</v>
      </c>
      <c r="AQ57" s="8" t="str">
        <f>G57</f>
        <v>Pantry</v>
      </c>
      <c r="AU57" s="8"/>
      <c r="AV57" s="8"/>
      <c r="AX57" s="8" t="str">
        <f>IF(AND(ISBLANK(AT57), ISBLANK(AU57)), "", _xlfn.CONCAT("[", IF(ISBLANK(AT57), "", _xlfn.CONCAT("[""mac"", """, AT57, """]")), IF(ISBLANK(AU57), "", _xlfn.CONCAT(", [""ip"", """, AU57, """]")), "]"))</f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896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634</v>
      </c>
      <c r="U58" s="10" t="s">
        <v>388</v>
      </c>
      <c r="V58" s="10"/>
      <c r="W58" s="10"/>
      <c r="X58" s="10"/>
      <c r="Y58" s="10"/>
      <c r="Z58" s="8"/>
      <c r="AC58" s="8" t="s">
        <v>263</v>
      </c>
      <c r="AG58" s="8" t="str">
        <f>IF(ISBLANK(AF58),  "", _xlfn.CONCAT("haas/entity/sensor/", LOWER(C58), "/", E58, "/config"))</f>
        <v/>
      </c>
      <c r="AH58" s="8" t="str">
        <f>IF(ISBLANK(AF58),  "", _xlfn.CONCAT(LOWER(C58), "/", E58))</f>
        <v/>
      </c>
      <c r="AK58" s="37"/>
      <c r="AL58" s="8" t="s">
        <v>693</v>
      </c>
      <c r="AM58" s="10" t="s">
        <v>609</v>
      </c>
      <c r="AN58" s="8" t="s">
        <v>610</v>
      </c>
      <c r="AO58" s="8" t="s">
        <v>607</v>
      </c>
      <c r="AP58" s="8" t="s">
        <v>128</v>
      </c>
      <c r="AQ58" s="8" t="str">
        <f>G58</f>
        <v>Dining</v>
      </c>
      <c r="AU58" s="8"/>
      <c r="AV58" s="8"/>
      <c r="AX58" s="8" t="str">
        <f>IF(AND(ISBLANK(AT58), ISBLANK(AU58)), "", _xlfn.CONCAT("[", IF(ISBLANK(AT58), "", _xlfn.CONCAT("[""mac"", """, AT58, """]")), IF(ISBLANK(AU58), "", _xlfn.CONCAT(", [""ip"", """, AU58, """]")), "]"))</f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897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388</v>
      </c>
      <c r="V59" s="10"/>
      <c r="W59" s="10"/>
      <c r="X59" s="10"/>
      <c r="Y59" s="10"/>
      <c r="Z59" s="8"/>
      <c r="AC59" s="8" t="s">
        <v>263</v>
      </c>
      <c r="AG59" s="8" t="str">
        <f>IF(ISBLANK(AF59),  "", _xlfn.CONCAT("haas/entity/sensor/", LOWER(C59), "/", E59, "/config"))</f>
        <v/>
      </c>
      <c r="AH59" s="8" t="str">
        <f>IF(ISBLANK(AF59),  "", _xlfn.CONCAT(LOWER(C59), "/", E59))</f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608</v>
      </c>
      <c r="AN59" s="8" t="s">
        <v>610</v>
      </c>
      <c r="AO59" s="8" t="s">
        <v>606</v>
      </c>
      <c r="AP59" s="8" t="s">
        <v>128</v>
      </c>
      <c r="AQ59" s="8" t="str">
        <f>G59</f>
        <v>Laundry</v>
      </c>
      <c r="AU59" s="8"/>
      <c r="AV59" s="8"/>
      <c r="AX59" s="8" t="str">
        <f>IF(AND(ISBLANK(AT59), ISBLANK(AU59)), "", _xlfn.CONCAT("[", IF(ISBLANK(AT59), "", _xlfn.CONCAT("[""mac"", """, AT59, """]")), IF(ISBLANK(AU59), "", _xlfn.CONCAT(", [""ip"", """, AU59, """]")), "]"))</f>
        <v/>
      </c>
    </row>
    <row r="60" spans="1:50" ht="16" customHeight="1" x14ac:dyDescent="0.2">
      <c r="A60" s="8">
        <v>1109</v>
      </c>
      <c r="B60" s="8" t="s">
        <v>26</v>
      </c>
      <c r="C60" s="8" t="s">
        <v>638</v>
      </c>
      <c r="D60" s="8" t="s">
        <v>414</v>
      </c>
      <c r="E60" s="8" t="s">
        <v>413</v>
      </c>
      <c r="F60" s="8" t="str">
        <f>IF(ISBLANK(E60), "", Table2[[#This Row],[unique_id]])</f>
        <v>column_break</v>
      </c>
      <c r="G60" s="8" t="s">
        <v>410</v>
      </c>
      <c r="H60" s="8" t="s">
        <v>185</v>
      </c>
      <c r="I60" s="8" t="s">
        <v>30</v>
      </c>
      <c r="M60" s="8" t="s">
        <v>411</v>
      </c>
      <c r="N60" s="8" t="s">
        <v>412</v>
      </c>
      <c r="T60" s="8"/>
      <c r="U60" s="10"/>
      <c r="V60" s="10"/>
      <c r="W60" s="10"/>
      <c r="X60" s="10"/>
      <c r="Y60" s="10"/>
      <c r="Z60" s="8"/>
      <c r="AG60" s="8" t="str">
        <f>IF(ISBLANK(AF60),  "", _xlfn.CONCAT("haas/entity/sensor/", LOWER(C60), "/", E60, "/config"))</f>
        <v/>
      </c>
      <c r="AH60" s="8" t="str">
        <f>IF(ISBLANK(AF60),  "", _xlfn.CONCAT(LOWER(C60), "/", E60))</f>
        <v/>
      </c>
      <c r="AK60" s="37"/>
      <c r="AU60" s="8"/>
      <c r="AV60" s="8"/>
      <c r="AX60" s="8" t="str">
        <f>IF(AND(ISBLANK(AT60), ISBLANK(AU60)), "", _xlfn.CONCAT("[", IF(ISBLANK(AT60), "", _xlfn.CONCAT("[""mac"", """, AT60, """]")), IF(ISBLANK(AU60), "", _xlfn.CONCAT(", [""ip"", """, AU60, """]")), "]"))</f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898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634</v>
      </c>
      <c r="U61" s="10" t="s">
        <v>388</v>
      </c>
      <c r="V61" s="10"/>
      <c r="W61" s="10"/>
      <c r="X61" s="10"/>
      <c r="Y61" s="10"/>
      <c r="Z61" s="8"/>
      <c r="AC61" s="8" t="s">
        <v>390</v>
      </c>
      <c r="AE61" s="10"/>
      <c r="AG61" s="8" t="str">
        <f>IF(ISBLANK(AF61),  "", _xlfn.CONCAT("haas/entity/sensor/", LOWER(C61), "/", E61, "/config"))</f>
        <v/>
      </c>
      <c r="AH61" s="8" t="str">
        <f>IF(ISBLANK(AF61),  "", _xlfn.CONCAT(LOWER(C61), "/", E61))</f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608</v>
      </c>
      <c r="AN61" s="8" t="s">
        <v>610</v>
      </c>
      <c r="AO61" s="8" t="s">
        <v>606</v>
      </c>
      <c r="AP61" s="8" t="s">
        <v>128</v>
      </c>
      <c r="AQ61" s="8" t="str">
        <f>G61</f>
        <v>Ada</v>
      </c>
      <c r="AU61" s="8"/>
      <c r="AV61" s="8"/>
      <c r="AX61" s="8" t="str">
        <f>IF(AND(ISBLANK(AT61), ISBLANK(AU61)), "", _xlfn.CONCAT("[", IF(ISBLANK(AT61), "", _xlfn.CONCAT("[""mac"", """, AT61, """]")), IF(ISBLANK(AU61), "", _xlfn.CONCAT(", [""ip"", """, AU61, """]")), "]"))</f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899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634</v>
      </c>
      <c r="U62" s="10" t="s">
        <v>388</v>
      </c>
      <c r="V62" s="10"/>
      <c r="W62" s="10"/>
      <c r="X62" s="10"/>
      <c r="Y62" s="10"/>
      <c r="Z62" s="8"/>
      <c r="AC62" s="8" t="s">
        <v>390</v>
      </c>
      <c r="AE62" s="10"/>
      <c r="AG62" s="8" t="str">
        <f>IF(ISBLANK(AF62),  "", _xlfn.CONCAT("haas/entity/sensor/", LOWER(C62), "/", E62, "/config"))</f>
        <v/>
      </c>
      <c r="AH62" s="8" t="str">
        <f>IF(ISBLANK(AF62),  "", _xlfn.CONCAT(LOWER(C62), "/", E62))</f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608</v>
      </c>
      <c r="AN62" s="8" t="s">
        <v>610</v>
      </c>
      <c r="AO62" s="8" t="s">
        <v>606</v>
      </c>
      <c r="AP62" s="8" t="s">
        <v>128</v>
      </c>
      <c r="AQ62" s="8" t="str">
        <f>G62</f>
        <v>Edwin</v>
      </c>
      <c r="AU62" s="8"/>
      <c r="AV62" s="8"/>
      <c r="AX62" s="8" t="str">
        <f>IF(AND(ISBLANK(AT62), ISBLANK(AU62)), "", _xlfn.CONCAT("[", IF(ISBLANK(AT62), "", _xlfn.CONCAT("[""mac"", """, AT62, """]")), IF(ISBLANK(AU62), "", _xlfn.CONCAT(", [""ip"", """, AU62, """]")), "]"))</f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900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634</v>
      </c>
      <c r="U63" s="10" t="s">
        <v>388</v>
      </c>
      <c r="V63" s="10"/>
      <c r="W63" s="10"/>
      <c r="X63" s="10"/>
      <c r="Y63" s="10"/>
      <c r="Z63" s="8"/>
      <c r="AC63" s="8" t="s">
        <v>390</v>
      </c>
      <c r="AE63" s="10"/>
      <c r="AG63" s="8" t="str">
        <f>IF(ISBLANK(AF63),  "", _xlfn.CONCAT("haas/entity/sensor/", LOWER(C63), "/", E63, "/config"))</f>
        <v/>
      </c>
      <c r="AH63" s="8" t="str">
        <f>IF(ISBLANK(AF63),  "", _xlfn.CONCAT(LOWER(C63), "/", E63))</f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608</v>
      </c>
      <c r="AN63" s="8" t="s">
        <v>610</v>
      </c>
      <c r="AO63" s="8" t="s">
        <v>606</v>
      </c>
      <c r="AP63" s="8" t="s">
        <v>128</v>
      </c>
      <c r="AQ63" s="8" t="str">
        <f>G63</f>
        <v>Parents</v>
      </c>
      <c r="AU63" s="8"/>
      <c r="AV63" s="8"/>
      <c r="AX63" s="8" t="str">
        <f>IF(AND(ISBLANK(AT63), ISBLANK(AU63)), "", _xlfn.CONCAT("[", IF(ISBLANK(AT63), "", _xlfn.CONCAT("[""mac"", """, AT63, """]")), IF(ISBLANK(AU63), "", _xlfn.CONCAT(", [""ip"", """, AU63, """]")), "]"))</f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901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634</v>
      </c>
      <c r="U64" s="10" t="s">
        <v>388</v>
      </c>
      <c r="V64" s="10"/>
      <c r="W64" s="10"/>
      <c r="X64" s="10"/>
      <c r="Y64" s="10"/>
      <c r="Z64" s="8"/>
      <c r="AC64" s="8" t="s">
        <v>390</v>
      </c>
      <c r="AE64" s="10"/>
      <c r="AG64" s="8" t="str">
        <f>IF(ISBLANK(AF64),  "", _xlfn.CONCAT("haas/entity/sensor/", LOWER(C64), "/", E64, "/config"))</f>
        <v/>
      </c>
      <c r="AH64" s="8" t="str">
        <f>IF(ISBLANK(AF64),  "", _xlfn.CONCAT(LOWER(C64), "/", E64))</f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609</v>
      </c>
      <c r="AN64" s="8" t="s">
        <v>610</v>
      </c>
      <c r="AO64" s="8" t="s">
        <v>607</v>
      </c>
      <c r="AP64" s="8" t="s">
        <v>128</v>
      </c>
      <c r="AQ64" s="8" t="str">
        <f>G64</f>
        <v>Office</v>
      </c>
      <c r="AU64" s="8"/>
      <c r="AV64" s="8"/>
      <c r="AX64" s="8" t="str">
        <f>IF(AND(ISBLANK(AT64), ISBLANK(AU64)), "", _xlfn.CONCAT("[", IF(ISBLANK(AT64), "", _xlfn.CONCAT("[""mac"", """, AT64, """]")), IF(ISBLANK(AU64), "", _xlfn.CONCAT(", [""ip"", """, AU64, """]")), "]"))</f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902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634</v>
      </c>
      <c r="U65" s="10" t="s">
        <v>388</v>
      </c>
      <c r="V65" s="10"/>
      <c r="W65" s="10"/>
      <c r="X65" s="10"/>
      <c r="Y65" s="10"/>
      <c r="Z65" s="8"/>
      <c r="AC65" s="8" t="s">
        <v>390</v>
      </c>
      <c r="AE65" s="10"/>
      <c r="AG65" s="8" t="str">
        <f>IF(ISBLANK(AF65),  "", _xlfn.CONCAT("haas/entity/sensor/", LOWER(C65), "/", E65, "/config"))</f>
        <v/>
      </c>
      <c r="AH65" s="8" t="str">
        <f>IF(ISBLANK(AF65),  "", _xlfn.CONCAT(LOWER(C65), "/", E65))</f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609</v>
      </c>
      <c r="AN65" s="8" t="s">
        <v>610</v>
      </c>
      <c r="AO65" s="8" t="s">
        <v>607</v>
      </c>
      <c r="AP65" s="8" t="s">
        <v>128</v>
      </c>
      <c r="AQ65" s="8" t="str">
        <f>G65</f>
        <v>Kitchen</v>
      </c>
      <c r="AU65" s="8"/>
      <c r="AV65" s="8"/>
      <c r="AX65" s="8" t="str">
        <f>IF(AND(ISBLANK(AT65), ISBLANK(AU65)), "", _xlfn.CONCAT("[", IF(ISBLANK(AT65), "", _xlfn.CONCAT("[""mac"", """, AT65, """]")), IF(ISBLANK(AU65), "", _xlfn.CONCAT(", [""ip"", """, AU65, """]")), "]"))</f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903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634</v>
      </c>
      <c r="U66" s="10" t="s">
        <v>388</v>
      </c>
      <c r="V66" s="10"/>
      <c r="W66" s="10"/>
      <c r="X66" s="10"/>
      <c r="Y66" s="10"/>
      <c r="Z66" s="8"/>
      <c r="AC66" s="8" t="s">
        <v>390</v>
      </c>
      <c r="AE66" s="10"/>
      <c r="AG66" s="8" t="str">
        <f>IF(ISBLANK(AF66),  "", _xlfn.CONCAT("haas/entity/sensor/", LOWER(C66), "/", E66, "/config"))</f>
        <v/>
      </c>
      <c r="AH66" s="8" t="str">
        <f>IF(ISBLANK(AF66),  "", _xlfn.CONCAT(LOWER(C66), "/", E66))</f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608</v>
      </c>
      <c r="AN66" s="8" t="s">
        <v>610</v>
      </c>
      <c r="AO66" s="8" t="s">
        <v>606</v>
      </c>
      <c r="AP66" s="8" t="s">
        <v>128</v>
      </c>
      <c r="AQ66" s="8" t="str">
        <f>G66</f>
        <v>Laundry</v>
      </c>
      <c r="AU66" s="8"/>
      <c r="AV66" s="8"/>
      <c r="AX66" s="8" t="str">
        <f>IF(AND(ISBLANK(AT66), ISBLANK(AU66)), "", _xlfn.CONCAT("[", IF(ISBLANK(AT66), "", _xlfn.CONCAT("[""mac"", """, AT66, """]")), IF(ISBLANK(AU66), "", _xlfn.CONCAT(", [""ip"", """, AU66, """]")), "]"))</f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>IF(ISBLANK(AF67),  "", _xlfn.CONCAT("haas/entity/sensor/", LOWER(C67), "/", E67, "/config"))</f>
        <v>haas/entity/sensor/weewx/roof_cloud_base/config</v>
      </c>
      <c r="AH67" s="8" t="str">
        <f>IF(ISBLANK(AF67),  "", _xlfn.CONCAT(LOWER(C67), "/", E67))</f>
        <v>weewx/roof_cloud_base</v>
      </c>
      <c r="AI67" s="8" t="s">
        <v>349</v>
      </c>
      <c r="AJ67" s="8">
        <v>1</v>
      </c>
      <c r="AK67" s="35" t="s">
        <v>1063</v>
      </c>
      <c r="AL67" s="8" t="s">
        <v>475</v>
      </c>
      <c r="AM67" s="10">
        <v>3.15</v>
      </c>
      <c r="AN67" s="8" t="s">
        <v>449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>IF(AND(ISBLANK(AT67), ISBLANK(AU67)), "", _xlfn.CONCAT("[", IF(ISBLANK(AT67), "", _xlfn.CONCAT("[""mac"", """, AT67, """]")), IF(ISBLANK(AU67), "", _xlfn.CONCAT(", [""ip"", """, AU67, """]")), "]"))</f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>IF(ISBLANK(AF68),  "", _xlfn.CONCAT("haas/entity/sensor/", LOWER(C68), "/", E68, "/config"))</f>
        <v>haas/entity/sensor/weewx/roof_max_solar_radiation/config</v>
      </c>
      <c r="AH68" s="8" t="str">
        <f>IF(ISBLANK(AF68),  "", _xlfn.CONCAT(LOWER(C68), "/", E68))</f>
        <v>weewx/roof_max_solar_radiation</v>
      </c>
      <c r="AI68" s="8" t="s">
        <v>349</v>
      </c>
      <c r="AJ68" s="8">
        <v>1</v>
      </c>
      <c r="AK68" s="35" t="s">
        <v>1063</v>
      </c>
      <c r="AL68" s="8" t="s">
        <v>475</v>
      </c>
      <c r="AM68" s="10">
        <v>3.15</v>
      </c>
      <c r="AN68" s="8" t="s">
        <v>449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>IF(ISBLANK(AF69),  "", _xlfn.CONCAT("haas/entity/sensor/", LOWER(C69), "/", E69, "/config"))</f>
        <v>haas/entity/sensor/weewx/roof_barometer_pressure/config</v>
      </c>
      <c r="AH69" s="8" t="str">
        <f>IF(ISBLANK(AF69),  "", _xlfn.CONCAT(LOWER(C69), "/", E69))</f>
        <v>weewx/roof_barometer_pressure</v>
      </c>
      <c r="AI69" s="8" t="s">
        <v>349</v>
      </c>
      <c r="AJ69" s="8">
        <v>1</v>
      </c>
      <c r="AK69" s="35" t="s">
        <v>1063</v>
      </c>
      <c r="AL69" s="8" t="s">
        <v>475</v>
      </c>
      <c r="AM69" s="10">
        <v>3.15</v>
      </c>
      <c r="AN69" s="8" t="s">
        <v>449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>IF(AND(ISBLANK(AT69), ISBLANK(AU69)), "", _xlfn.CONCAT("[", IF(ISBLANK(AT69), "", _xlfn.CONCAT("[""mac"", """, AT69, """]")), IF(ISBLANK(AU69), "", _xlfn.CONCAT(", [""ip"", """, AU69, """]")), "]"))</f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>IF(ISBLANK(AF70),  "", _xlfn.CONCAT("haas/entity/sensor/", LOWER(C70), "/", E70, "/config"))</f>
        <v>haas/entity/sensor/weewx/roof_pressure/config</v>
      </c>
      <c r="AH70" s="8" t="str">
        <f>IF(ISBLANK(AF70),  "", _xlfn.CONCAT(LOWER(C70), "/", E70))</f>
        <v>weewx/roof_pressure</v>
      </c>
      <c r="AI70" s="8" t="s">
        <v>349</v>
      </c>
      <c r="AJ70" s="8">
        <v>1</v>
      </c>
      <c r="AK70" s="35" t="s">
        <v>1063</v>
      </c>
      <c r="AL70" s="8" t="s">
        <v>475</v>
      </c>
      <c r="AM70" s="10">
        <v>3.15</v>
      </c>
      <c r="AN70" s="8" t="s">
        <v>449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>IF(AND(ISBLANK(AT70), ISBLANK(AU70)), "", _xlfn.CONCAT("[", IF(ISBLANK(AT70), "", _xlfn.CONCAT("[""mac"", """, AT70, """]")), IF(ISBLANK(AU70), "", _xlfn.CONCAT(", [""ip"", """, AU70, """]")), "]"))</f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>IF(ISBLANK(AF71),  "", _xlfn.CONCAT("haas/entity/sensor/", LOWER(C71), "/", E71, "/config"))</f>
        <v>haas/entity/sensor/weewx/roof_wind_direction/config</v>
      </c>
      <c r="AH71" s="8" t="str">
        <f>IF(ISBLANK(AF71),  "", _xlfn.CONCAT(LOWER(C71), "/", E71))</f>
        <v>weewx/roof_wind_direction</v>
      </c>
      <c r="AI71" s="8" t="s">
        <v>349</v>
      </c>
      <c r="AJ71" s="8">
        <v>1</v>
      </c>
      <c r="AK71" s="35" t="s">
        <v>1063</v>
      </c>
      <c r="AL71" s="8" t="s">
        <v>475</v>
      </c>
      <c r="AM71" s="10">
        <v>3.15</v>
      </c>
      <c r="AN71" s="8" t="s">
        <v>449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>IF(AND(ISBLANK(AT71), ISBLANK(AU71)), "", _xlfn.CONCAT("[", IF(ISBLANK(AT71), "", _xlfn.CONCAT("[""mac"", """, AT71, """]")), IF(ISBLANK(AU71), "", _xlfn.CONCAT(", [""ip"", """, AU71, """]")), "]"))</f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>IF(ISBLANK(AF72),  "", _xlfn.CONCAT("haas/entity/sensor/", LOWER(C72), "/", E72, "/config"))</f>
        <v>haas/entity/sensor/weewx/roof_wind_gust_direction/config</v>
      </c>
      <c r="AH72" s="8" t="str">
        <f>IF(ISBLANK(AF72),  "", _xlfn.CONCAT(LOWER(C72), "/", E72))</f>
        <v>weewx/roof_wind_gust_direction</v>
      </c>
      <c r="AI72" s="8" t="s">
        <v>349</v>
      </c>
      <c r="AJ72" s="8">
        <v>1</v>
      </c>
      <c r="AK72" s="35" t="s">
        <v>1063</v>
      </c>
      <c r="AL72" s="8" t="s">
        <v>475</v>
      </c>
      <c r="AM72" s="10">
        <v>3.15</v>
      </c>
      <c r="AN72" s="8" t="s">
        <v>449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>IF(AND(ISBLANK(AT72), ISBLANK(AU72)), "", _xlfn.CONCAT("[", IF(ISBLANK(AT72), "", _xlfn.CONCAT("[""mac"", """, AT72, """]")), IF(ISBLANK(AU72), "", _xlfn.CONCAT(", [""ip"", """, AU72, """]")), "]"))</f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>IF(ISBLANK(AF73),  "", _xlfn.CONCAT("haas/entity/sensor/", LOWER(C73), "/", E73, "/config"))</f>
        <v>haas/entity/sensor/weewx/roof_wind_gust_speed/config</v>
      </c>
      <c r="AH73" s="8" t="str">
        <f>IF(ISBLANK(AF73),  "", _xlfn.CONCAT(LOWER(C73), "/", E73))</f>
        <v>weewx/roof_wind_gust_speed</v>
      </c>
      <c r="AI73" s="8" t="s">
        <v>348</v>
      </c>
      <c r="AJ73" s="8">
        <v>1</v>
      </c>
      <c r="AK73" s="35" t="s">
        <v>1063</v>
      </c>
      <c r="AL73" s="8" t="s">
        <v>475</v>
      </c>
      <c r="AM73" s="10">
        <v>3.15</v>
      </c>
      <c r="AN73" s="8" t="s">
        <v>449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>IF(AND(ISBLANK(AT73), ISBLANK(AU73)), "", _xlfn.CONCAT("[", IF(ISBLANK(AT73), "", _xlfn.CONCAT("[""mac"", """, AT73, """]")), IF(ISBLANK(AU73), "", _xlfn.CONCAT(", [""ip"", """, AU73, """]")), "]"))</f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>IF(ISBLANK(AF74),  "", _xlfn.CONCAT("haas/entity/sensor/", LOWER(C74), "/", E74, "/config"))</f>
        <v>haas/entity/sensor/weewx/roof_wind_speed_10min/config</v>
      </c>
      <c r="AH74" s="8" t="str">
        <f>IF(ISBLANK(AF74),  "", _xlfn.CONCAT(LOWER(C74), "/", E74))</f>
        <v>weewx/roof_wind_speed_10min</v>
      </c>
      <c r="AI74" s="8" t="s">
        <v>348</v>
      </c>
      <c r="AJ74" s="8">
        <v>1</v>
      </c>
      <c r="AK74" s="35" t="s">
        <v>1063</v>
      </c>
      <c r="AL74" s="8" t="s">
        <v>475</v>
      </c>
      <c r="AM74" s="10">
        <v>3.15</v>
      </c>
      <c r="AN74" s="8" t="s">
        <v>449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>IF(AND(ISBLANK(AT74), ISBLANK(AU74)), "", _xlfn.CONCAT("[", IF(ISBLANK(AT74), "", _xlfn.CONCAT("[""mac"", """, AT74, """]")), IF(ISBLANK(AU74), "", _xlfn.CONCAT(", [""ip"", """, AU74, """]")), "]"))</f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>IF(ISBLANK(AF75),  "", _xlfn.CONCAT("haas/entity/sensor/", LOWER(C75), "/", E75, "/config"))</f>
        <v>haas/entity/sensor/weewx/roof_wind_samples/config</v>
      </c>
      <c r="AH75" s="8" t="str">
        <f>IF(ISBLANK(AF75),  "", _xlfn.CONCAT(LOWER(C75), "/", E75))</f>
        <v>weewx/roof_wind_samples</v>
      </c>
      <c r="AI75" s="8" t="s">
        <v>350</v>
      </c>
      <c r="AJ75" s="8">
        <v>1</v>
      </c>
      <c r="AK75" s="35" t="s">
        <v>1063</v>
      </c>
      <c r="AL75" s="8" t="s">
        <v>475</v>
      </c>
      <c r="AM75" s="10">
        <v>3.15</v>
      </c>
      <c r="AN75" s="8" t="s">
        <v>449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>IF(AND(ISBLANK(AT75), ISBLANK(AU75)), "", _xlfn.CONCAT("[", IF(ISBLANK(AT75), "", _xlfn.CONCAT("[""mac"", """, AT75, """]")), IF(ISBLANK(AU75), "", _xlfn.CONCAT(", [""ip"", """, AU75, """]")), "]"))</f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>IF(ISBLANK(AF76),  "", _xlfn.CONCAT("haas/entity/sensor/", LOWER(C76), "/", E76, "/config"))</f>
        <v>haas/entity/sensor/weewx/roof_wind_run/config</v>
      </c>
      <c r="AH76" s="8" t="str">
        <f>IF(ISBLANK(AF76),  "", _xlfn.CONCAT(LOWER(C76), "/", E76))</f>
        <v>weewx/roof_wind_run</v>
      </c>
      <c r="AI76" s="8" t="s">
        <v>348</v>
      </c>
      <c r="AJ76" s="8">
        <v>1</v>
      </c>
      <c r="AK76" s="35" t="s">
        <v>1063</v>
      </c>
      <c r="AL76" s="8" t="s">
        <v>475</v>
      </c>
      <c r="AM76" s="10">
        <v>3.15</v>
      </c>
      <c r="AN76" s="8" t="s">
        <v>449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>IF(AND(ISBLANK(AT76), ISBLANK(AU76)), "", _xlfn.CONCAT("[", IF(ISBLANK(AT76), "", _xlfn.CONCAT("[""mac"", """, AT76, """]")), IF(ISBLANK(AU76), "", _xlfn.CONCAT(", [""ip"", """, AU76, """]")), "]"))</f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>IF(ISBLANK(AF77),  "", _xlfn.CONCAT("haas/entity/sensor/", LOWER(C77), "/", E77, "/config"))</f>
        <v>haas/entity/sensor/weewx/roof_wind_speed/config</v>
      </c>
      <c r="AH77" s="8" t="str">
        <f>IF(ISBLANK(AF77),  "", _xlfn.CONCAT(LOWER(C77), "/", E77))</f>
        <v>weewx/roof_wind_speed</v>
      </c>
      <c r="AI77" s="8" t="s">
        <v>348</v>
      </c>
      <c r="AJ77" s="8">
        <v>1</v>
      </c>
      <c r="AK77" s="35" t="s">
        <v>1063</v>
      </c>
      <c r="AL77" s="8" t="s">
        <v>475</v>
      </c>
      <c r="AM77" s="10">
        <v>3.15</v>
      </c>
      <c r="AN77" s="8" t="s">
        <v>449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>IF(AND(ISBLANK(AT77), ISBLANK(AU77)), "", _xlfn.CONCAT("[", IF(ISBLANK(AT77), "", _xlfn.CONCAT("[""mac"", """, AT77, """]")), IF(ISBLANK(AU77), "", _xlfn.CONCAT(", [""ip"", """, AU77, """]")), "]"))</f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>IF(ISBLANK(AF78),  "", _xlfn.CONCAT("haas/entity/sensor/", LOWER(C78), "/", E78, "/config"))</f>
        <v>haas/entity/sensor/weewx/roof_rain_rate/config</v>
      </c>
      <c r="AH78" s="8" t="str">
        <f>IF(ISBLANK(AF78),  "", _xlfn.CONCAT(LOWER(C78), "/", E78))</f>
        <v>weewx/roof_rain_rate</v>
      </c>
      <c r="AI78" s="8" t="s">
        <v>630</v>
      </c>
      <c r="AJ78" s="8">
        <v>1</v>
      </c>
      <c r="AK78" s="35" t="s">
        <v>1063</v>
      </c>
      <c r="AL78" s="8" t="s">
        <v>475</v>
      </c>
      <c r="AM78" s="10">
        <v>3.15</v>
      </c>
      <c r="AN78" s="8" t="s">
        <v>449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>IF(AND(ISBLANK(AT78), ISBLANK(AU78)), "", _xlfn.CONCAT("[", IF(ISBLANK(AT78), "", _xlfn.CONCAT("[""mac"", """, AT78, """]")), IF(ISBLANK(AU78), "", _xlfn.CONCAT(", [""ip"", """, AU78, """]")), "]"))</f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634</v>
      </c>
      <c r="U79" s="10"/>
      <c r="V79" s="10"/>
      <c r="W79" s="10"/>
      <c r="X79" s="10"/>
      <c r="Y79" s="10"/>
      <c r="Z79" s="8" t="s">
        <v>60</v>
      </c>
      <c r="AA79" s="8" t="s">
        <v>249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>IF(ISBLANK(AF79),  "", _xlfn.CONCAT("haas/entity/sensor/", LOWER(C79), "/", E79, "/config"))</f>
        <v>haas/entity/sensor/weewx/roof_hourly_rain/config</v>
      </c>
      <c r="AH79" s="8" t="str">
        <f>IF(ISBLANK(AF79),  "", _xlfn.CONCAT(LOWER(C79), "/", E79))</f>
        <v>weewx/roof_hourly_rain</v>
      </c>
      <c r="AI79" s="8" t="s">
        <v>630</v>
      </c>
      <c r="AJ79" s="8">
        <v>1</v>
      </c>
      <c r="AK79" s="35" t="s">
        <v>1063</v>
      </c>
      <c r="AL79" s="8" t="s">
        <v>475</v>
      </c>
      <c r="AM79" s="10">
        <v>3.15</v>
      </c>
      <c r="AN79" s="8" t="s">
        <v>449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>IF(AND(ISBLANK(AT79), ISBLANK(AU79)), "", _xlfn.CONCAT("[", IF(ISBLANK(AT79), "", _xlfn.CONCAT("[""mac"", """, AT79, """]")), IF(ISBLANK(AU79), "", _xlfn.CONCAT(", [""ip"", """, AU79, """]")), "]"))</f>
        <v/>
      </c>
    </row>
    <row r="80" spans="1:50" ht="16" customHeight="1" x14ac:dyDescent="0.2">
      <c r="A80" s="8">
        <v>1352</v>
      </c>
      <c r="B80" s="8" t="s">
        <v>26</v>
      </c>
      <c r="C80" s="8" t="s">
        <v>638</v>
      </c>
      <c r="D80" s="8" t="s">
        <v>414</v>
      </c>
      <c r="E80" s="8" t="s">
        <v>636</v>
      </c>
      <c r="F80" s="8" t="str">
        <f>IF(ISBLANK(E80), "", Table2[[#This Row],[unique_id]])</f>
        <v>graph_break</v>
      </c>
      <c r="G80" s="8" t="s">
        <v>637</v>
      </c>
      <c r="H80" s="8" t="s">
        <v>59</v>
      </c>
      <c r="I80" s="8" t="s">
        <v>190</v>
      </c>
      <c r="T80" s="8" t="s">
        <v>634</v>
      </c>
      <c r="U80" s="10"/>
      <c r="V80" s="10"/>
      <c r="W80" s="10"/>
      <c r="X80" s="10"/>
      <c r="Y80" s="10"/>
      <c r="Z80" s="8"/>
      <c r="AE80" s="10"/>
      <c r="AG80" s="8" t="str">
        <f>IF(ISBLANK(AF80),  "", _xlfn.CONCAT("haas/entity/sensor/", LOWER(C80), "/", E80, "/config"))</f>
        <v/>
      </c>
      <c r="AH80" s="8" t="str">
        <f>IF(ISBLANK(AF80),  "", _xlfn.CONCAT(LOWER(C80), "/", E80))</f>
        <v/>
      </c>
      <c r="AK80" s="36"/>
      <c r="AU80" s="8"/>
      <c r="AV80" s="8"/>
      <c r="AX80" s="8" t="str">
        <f>IF(AND(ISBLANK(AT80), ISBLANK(AU80)), "", _xlfn.CONCAT("[", IF(ISBLANK(AT80), "", _xlfn.CONCAT("[""mac"", """, AT80, """]")), IF(ISBLANK(AU80), "", _xlfn.CONCAT(", [""ip"", """, AU80, """]")), "]"))</f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634</v>
      </c>
      <c r="U81" s="10"/>
      <c r="V81" s="10"/>
      <c r="W81" s="10"/>
      <c r="X81" s="10"/>
      <c r="Y81" s="10"/>
      <c r="Z81" s="8" t="s">
        <v>60</v>
      </c>
      <c r="AA81" s="8" t="s">
        <v>249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>IF(ISBLANK(AF81),  "", _xlfn.CONCAT("haas/entity/sensor/", LOWER(C81), "/", E81, "/config"))</f>
        <v>haas/entity/sensor/weewx/roof_daily_rain/config</v>
      </c>
      <c r="AH81" s="8" t="str">
        <f>IF(ISBLANK(AF81),  "", _xlfn.CONCAT(LOWER(C81), "/", E81))</f>
        <v>weewx/roof_daily_rain</v>
      </c>
      <c r="AI81" s="8" t="s">
        <v>630</v>
      </c>
      <c r="AJ81" s="8">
        <v>1</v>
      </c>
      <c r="AK81" s="35" t="s">
        <v>1063</v>
      </c>
      <c r="AL81" s="8" t="s">
        <v>475</v>
      </c>
      <c r="AM81" s="10">
        <v>3.15</v>
      </c>
      <c r="AN81" s="8" t="s">
        <v>449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>IF(AND(ISBLANK(AT81), ISBLANK(AU81)), "", _xlfn.CONCAT("[", IF(ISBLANK(AT81), "", _xlfn.CONCAT("[""mac"", """, AT81, """]")), IF(ISBLANK(AU81), "", _xlfn.CONCAT(", [""ip"", """, AU81, """]")), "]"))</f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249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>IF(ISBLANK(AF82),  "", _xlfn.CONCAT("haas/entity/sensor/", LOWER(C82), "/", E82, "/config"))</f>
        <v>haas/entity/sensor/weewx/roof_24hour_rain/config</v>
      </c>
      <c r="AH82" s="8" t="str">
        <f>IF(ISBLANK(AF82),  "", _xlfn.CONCAT(LOWER(C82), "/", E82))</f>
        <v>weewx/roof_24hour_rain</v>
      </c>
      <c r="AI82" s="8" t="s">
        <v>630</v>
      </c>
      <c r="AJ82" s="8">
        <v>1</v>
      </c>
      <c r="AK82" s="35" t="s">
        <v>1063</v>
      </c>
      <c r="AL82" s="8" t="s">
        <v>475</v>
      </c>
      <c r="AM82" s="10">
        <v>3.15</v>
      </c>
      <c r="AN82" s="8" t="s">
        <v>449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>IF(AND(ISBLANK(AT82), ISBLANK(AU82)), "", _xlfn.CONCAT("[", IF(ISBLANK(AT82), "", _xlfn.CONCAT("[""mac"", """, AT82, """]")), IF(ISBLANK(AU82), "", _xlfn.CONCAT(", [""ip"", """, AU82, """]")), "]"))</f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251</v>
      </c>
      <c r="F83" s="8" t="str">
        <f>IF(ISBLANK(E83), "", Table2[[#This Row],[unique_id]])</f>
        <v>roof_weekly_rain</v>
      </c>
      <c r="G83" s="8" t="s">
        <v>252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>IF(ISBLANK(AF83),  "", _xlfn.CONCAT("haas/entity/sensor/", LOWER(C83), "/", E83, "/config"))</f>
        <v/>
      </c>
      <c r="AH83" s="8" t="str">
        <f>IF(ISBLANK(AF83),  "", _xlfn.CONCAT(LOWER(C83), "/", E83))</f>
        <v/>
      </c>
      <c r="AK83" s="36"/>
      <c r="AU83" s="8"/>
      <c r="AV83" s="8"/>
      <c r="AX83" s="8" t="str">
        <f>IF(AND(ISBLANK(AT83), ISBLANK(AU83)), "", _xlfn.CONCAT("[", IF(ISBLANK(AT83), "", _xlfn.CONCAT("[""mac"", """, AT83, """]")), IF(ISBLANK(AU83), "", _xlfn.CONCAT(", [""ip"", """, AU83, """]")), "]"))</f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>IF(ISBLANK(AF84),  "", _xlfn.CONCAT("haas/entity/sensor/", LOWER(C84), "/", E84, "/config"))</f>
        <v>haas/entity/sensor/weewx/roof_monthly_rain/config</v>
      </c>
      <c r="AH84" s="8" t="str">
        <f>IF(ISBLANK(AF84),  "", _xlfn.CONCAT(LOWER(C84), "/", E84))</f>
        <v>weewx/roof_monthly_rain</v>
      </c>
      <c r="AI84" s="8" t="s">
        <v>351</v>
      </c>
      <c r="AJ84" s="8">
        <v>1</v>
      </c>
      <c r="AK84" s="35" t="s">
        <v>1063</v>
      </c>
      <c r="AL84" s="8" t="s">
        <v>475</v>
      </c>
      <c r="AM84" s="10">
        <v>3.15</v>
      </c>
      <c r="AN84" s="8" t="s">
        <v>449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>IF(AND(ISBLANK(AT84), ISBLANK(AU84)), "", _xlfn.CONCAT("[", IF(ISBLANK(AT84), "", _xlfn.CONCAT("[""mac"", """, AT84, """]")), IF(ISBLANK(AU84), "", _xlfn.CONCAT(", [""ip"", """, AU84, """]")), "]"))</f>
        <v/>
      </c>
    </row>
    <row r="85" spans="1:50" ht="16" customHeight="1" x14ac:dyDescent="0.2">
      <c r="A85" s="8">
        <v>1357</v>
      </c>
      <c r="B85" s="8" t="s">
        <v>26</v>
      </c>
      <c r="C85" s="8" t="s">
        <v>638</v>
      </c>
      <c r="D85" s="8" t="s">
        <v>414</v>
      </c>
      <c r="E85" s="8" t="s">
        <v>636</v>
      </c>
      <c r="F85" s="8" t="str">
        <f>IF(ISBLANK(E85), "", Table2[[#This Row],[unique_id]])</f>
        <v>graph_break</v>
      </c>
      <c r="G85" s="8" t="s">
        <v>637</v>
      </c>
      <c r="H85" s="8" t="s">
        <v>59</v>
      </c>
      <c r="I85" s="8" t="s">
        <v>190</v>
      </c>
      <c r="T85" s="8" t="s">
        <v>634</v>
      </c>
      <c r="U85" s="10"/>
      <c r="V85" s="10"/>
      <c r="W85" s="10"/>
      <c r="X85" s="10"/>
      <c r="Y85" s="10"/>
      <c r="Z85" s="8"/>
      <c r="AE85" s="10"/>
      <c r="AG85" s="8" t="str">
        <f>IF(ISBLANK(AF85),  "", _xlfn.CONCAT("haas/entity/sensor/", LOWER(C85), "/", E85, "/config"))</f>
        <v/>
      </c>
      <c r="AH85" s="8" t="str">
        <f>IF(ISBLANK(AF85),  "", _xlfn.CONCAT(LOWER(C85), "/", E85))</f>
        <v/>
      </c>
      <c r="AK85" s="36"/>
      <c r="AU85" s="8"/>
      <c r="AV85" s="8"/>
      <c r="AX85" s="8" t="str">
        <f>IF(AND(ISBLANK(AT85), ISBLANK(AU85)), "", _xlfn.CONCAT("[", IF(ISBLANK(AT85), "", _xlfn.CONCAT("[""mac"", """, AT85, """]")), IF(ISBLANK(AU85), "", _xlfn.CONCAT(", [""ip"", """, AU85, """]")), "]"))</f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634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>IF(ISBLANK(AF86),  "", _xlfn.CONCAT("haas/entity/sensor/", LOWER(C86), "/", E86, "/config"))</f>
        <v>haas/entity/sensor/weewx/roof_yearly_rain/config</v>
      </c>
      <c r="AH86" s="8" t="str">
        <f>IF(ISBLANK(AF86),  "", _xlfn.CONCAT(LOWER(C86), "/", E86))</f>
        <v>weewx/roof_yearly_rain</v>
      </c>
      <c r="AI86" s="8" t="s">
        <v>351</v>
      </c>
      <c r="AJ86" s="8">
        <v>1</v>
      </c>
      <c r="AK86" s="35" t="s">
        <v>1063</v>
      </c>
      <c r="AL86" s="8" t="s">
        <v>475</v>
      </c>
      <c r="AM86" s="10">
        <v>3.15</v>
      </c>
      <c r="AN86" s="8" t="s">
        <v>449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>IF(AND(ISBLANK(AT86), ISBLANK(AU86)), "", _xlfn.CONCAT("[", IF(ISBLANK(AT86), "", _xlfn.CONCAT("[""mac"", """, AT86, """]")), IF(ISBLANK(AU86), "", _xlfn.CONCAT(", [""ip"", """, AU86, """]")), "]"))</f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>IF(ISBLANK(AF87),  "", _xlfn.CONCAT("haas/entity/sensor/", LOWER(C87), "/", E87, "/config"))</f>
        <v>haas/entity/sensor/weewx/roof_rain/config</v>
      </c>
      <c r="AH87" s="8" t="str">
        <f>IF(ISBLANK(AF87),  "", _xlfn.CONCAT(LOWER(C87), "/", E87))</f>
        <v>weewx/roof_rain</v>
      </c>
      <c r="AI87" s="8" t="s">
        <v>351</v>
      </c>
      <c r="AJ87" s="8">
        <v>1</v>
      </c>
      <c r="AK87" s="35" t="s">
        <v>1063</v>
      </c>
      <c r="AL87" s="8" t="s">
        <v>475</v>
      </c>
      <c r="AM87" s="10">
        <v>3.15</v>
      </c>
      <c r="AN87" s="8" t="s">
        <v>449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>IF(AND(ISBLANK(AT87), ISBLANK(AU87)), "", _xlfn.CONCAT("[", IF(ISBLANK(AT87), "", _xlfn.CONCAT("[""mac"", """, AT87, """]")), IF(ISBLANK(AU87), "", _xlfn.CONCAT(", [""ip"", """, AU87, """]")), "]"))</f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>IF(ISBLANK(AF88),  "", _xlfn.CONCAT("haas/entity/sensor/", LOWER(C88), "/", E88, "/config"))</f>
        <v>haas/entity/sensor/weewx/roof_storm_rain/config</v>
      </c>
      <c r="AH88" s="8" t="str">
        <f>IF(ISBLANK(AF88),  "", _xlfn.CONCAT(LOWER(C88), "/", E88))</f>
        <v>weewx/roof_storm_rain</v>
      </c>
      <c r="AI88" s="8" t="s">
        <v>351</v>
      </c>
      <c r="AJ88" s="8">
        <v>1</v>
      </c>
      <c r="AK88" s="35" t="s">
        <v>1063</v>
      </c>
      <c r="AL88" s="8" t="s">
        <v>475</v>
      </c>
      <c r="AM88" s="10">
        <v>3.15</v>
      </c>
      <c r="AN88" s="8" t="s">
        <v>449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>IF(AND(ISBLANK(AT88), ISBLANK(AU88)), "", _xlfn.CONCAT("[", IF(ISBLANK(AT88), "", _xlfn.CONCAT("[""mac"", """, AT88, """]")), IF(ISBLANK(AU88), "", _xlfn.CONCAT(", [""ip"", """, AU88, """]")), "]"))</f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372</v>
      </c>
      <c r="E89" s="8" t="s">
        <v>997</v>
      </c>
      <c r="F89" s="8" t="str">
        <f>IF(ISBLANK(E89), "", Table2[[#This Row],[unique_id]])</f>
        <v>home_security</v>
      </c>
      <c r="G89" s="8" t="s">
        <v>995</v>
      </c>
      <c r="H89" s="8" t="s">
        <v>373</v>
      </c>
      <c r="I89" s="8" t="s">
        <v>132</v>
      </c>
      <c r="J89" s="8" t="s">
        <v>996</v>
      </c>
      <c r="M89" s="8" t="s">
        <v>292</v>
      </c>
      <c r="T89" s="8"/>
      <c r="U89" s="10"/>
      <c r="V89" s="10"/>
      <c r="W89" s="10"/>
      <c r="X89" s="10"/>
      <c r="Y89" s="10"/>
      <c r="Z89" s="8"/>
      <c r="AC89" s="8" t="s">
        <v>1010</v>
      </c>
      <c r="AE89" s="10"/>
      <c r="AG89" s="8" t="str">
        <f>IF(ISBLANK(AF89),  "", _xlfn.CONCAT("haas/entity/sensor/", LOWER(C89), "/", E89, "/config"))</f>
        <v/>
      </c>
      <c r="AH89" s="8" t="str">
        <f>IF(ISBLANK(AF89),  "", _xlfn.CONCAT(LOWER(C89), "/", E89))</f>
        <v/>
      </c>
      <c r="AK89" s="37"/>
      <c r="AQ89" s="8" t="s">
        <v>172</v>
      </c>
      <c r="AR89" s="8" t="s">
        <v>1049</v>
      </c>
      <c r="AT89" s="15"/>
      <c r="AU89" s="14"/>
      <c r="AV89" s="14"/>
      <c r="AW89" s="14"/>
      <c r="AX89" s="8" t="str">
        <f>IF(AND(ISBLANK(AT89), ISBLANK(AU89)), "", _xlfn.CONCAT("[", IF(ISBLANK(AT89), "", _xlfn.CONCAT("[""mac"", """, AT89, """]")), IF(ISBLANK(AU89), "", _xlfn.CONCAT(", [""ip"", """, AU89, """]")), "]"))</f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372</v>
      </c>
      <c r="E90" s="8" t="s">
        <v>639</v>
      </c>
      <c r="F90" s="8" t="str">
        <f>IF(ISBLANK(E90), "", Table2[[#This Row],[unique_id]])</f>
        <v>home_movie</v>
      </c>
      <c r="G90" s="8" t="s">
        <v>653</v>
      </c>
      <c r="H90" s="8" t="s">
        <v>373</v>
      </c>
      <c r="I90" s="8" t="s">
        <v>132</v>
      </c>
      <c r="J90" s="8" t="s">
        <v>688</v>
      </c>
      <c r="M90" s="8" t="s">
        <v>292</v>
      </c>
      <c r="T90" s="8"/>
      <c r="U90" s="10"/>
      <c r="V90" s="10"/>
      <c r="W90" s="10"/>
      <c r="X90" s="10"/>
      <c r="Y90" s="10"/>
      <c r="Z90" s="8"/>
      <c r="AC90" s="8" t="s">
        <v>628</v>
      </c>
      <c r="AE90" s="10"/>
      <c r="AG90" s="8" t="str">
        <f>IF(ISBLANK(AF90),  "", _xlfn.CONCAT("haas/entity/sensor/", LOWER(C90), "/", E90, "/config"))</f>
        <v/>
      </c>
      <c r="AH90" s="8" t="str">
        <f>IF(ISBLANK(AF90),  "", _xlfn.CONCAT(LOWER(C90), "/", E90))</f>
        <v/>
      </c>
      <c r="AK90" s="36"/>
      <c r="AQ90" s="8" t="s">
        <v>172</v>
      </c>
      <c r="AR90" s="8" t="s">
        <v>1049</v>
      </c>
      <c r="AU90" s="8"/>
      <c r="AV90" s="8"/>
      <c r="AX90" s="8" t="str">
        <f>IF(AND(ISBLANK(AT90), ISBLANK(AU90)), "", _xlfn.CONCAT("[", IF(ISBLANK(AT90), "", _xlfn.CONCAT("[""mac"", """, AT90, """]")), IF(ISBLANK(AU90), "", _xlfn.CONCAT(", [""ip"", """, AU90, """]")), "]"))</f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372</v>
      </c>
      <c r="E91" s="8" t="s">
        <v>371</v>
      </c>
      <c r="F91" s="8" t="str">
        <f>IF(ISBLANK(E91), "", Table2[[#This Row],[unique_id]])</f>
        <v>home_sleep</v>
      </c>
      <c r="G91" s="8" t="s">
        <v>329</v>
      </c>
      <c r="H91" s="8" t="s">
        <v>373</v>
      </c>
      <c r="I91" s="8" t="s">
        <v>132</v>
      </c>
      <c r="J91" s="8" t="s">
        <v>690</v>
      </c>
      <c r="M91" s="8" t="s">
        <v>292</v>
      </c>
      <c r="T91" s="8"/>
      <c r="U91" s="10"/>
      <c r="V91" s="10"/>
      <c r="W91" s="10"/>
      <c r="X91" s="10"/>
      <c r="Y91" s="10"/>
      <c r="Z91" s="8"/>
      <c r="AC91" s="8" t="s">
        <v>374</v>
      </c>
      <c r="AE91" s="10"/>
      <c r="AG91" s="8" t="str">
        <f>IF(ISBLANK(AF91),  "", _xlfn.CONCAT("haas/entity/sensor/", LOWER(C91), "/", E91, "/config"))</f>
        <v/>
      </c>
      <c r="AH91" s="8" t="str">
        <f>IF(ISBLANK(AF91),  "", _xlfn.CONCAT(LOWER(C91), "/", E91))</f>
        <v/>
      </c>
      <c r="AK91" s="36"/>
      <c r="AQ91" s="8" t="s">
        <v>172</v>
      </c>
      <c r="AR91" s="8" t="s">
        <v>1049</v>
      </c>
      <c r="AU91" s="8"/>
      <c r="AV91" s="8"/>
      <c r="AX91" s="8" t="str">
        <f>IF(AND(ISBLANK(AT91), ISBLANK(AU91)), "", _xlfn.CONCAT("[", IF(ISBLANK(AT91), "", _xlfn.CONCAT("[""mac"", """, AT91, """]")), IF(ISBLANK(AU91), "", _xlfn.CONCAT(", [""ip"", """, AU91, """]")), "]"))</f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372</v>
      </c>
      <c r="E92" s="8" t="s">
        <v>627</v>
      </c>
      <c r="F92" s="8" t="str">
        <f>IF(ISBLANK(E92), "", Table2[[#This Row],[unique_id]])</f>
        <v>home_reset</v>
      </c>
      <c r="G92" s="8" t="s">
        <v>654</v>
      </c>
      <c r="H92" s="8" t="s">
        <v>373</v>
      </c>
      <c r="I92" s="8" t="s">
        <v>132</v>
      </c>
      <c r="J92" s="8" t="s">
        <v>689</v>
      </c>
      <c r="M92" s="8" t="s">
        <v>292</v>
      </c>
      <c r="T92" s="8"/>
      <c r="U92" s="10"/>
      <c r="V92" s="10"/>
      <c r="W92" s="10"/>
      <c r="X92" s="10"/>
      <c r="Y92" s="10"/>
      <c r="Z92" s="8"/>
      <c r="AC92" s="8" t="s">
        <v>629</v>
      </c>
      <c r="AE92" s="10"/>
      <c r="AG92" s="8" t="str">
        <f>IF(ISBLANK(AF92),  "", _xlfn.CONCAT("haas/entity/sensor/", LOWER(C92), "/", E92, "/config"))</f>
        <v/>
      </c>
      <c r="AH92" s="8" t="str">
        <f>IF(ISBLANK(AF92),  "", _xlfn.CONCAT(LOWER(C92), "/", E92))</f>
        <v/>
      </c>
      <c r="AK92" s="36"/>
      <c r="AQ92" s="8" t="s">
        <v>172</v>
      </c>
      <c r="AR92" s="8" t="s">
        <v>1049</v>
      </c>
      <c r="AU92" s="8"/>
      <c r="AV92" s="8"/>
      <c r="AX92" s="8" t="str">
        <f>IF(AND(ISBLANK(AT92), ISBLANK(AU92)), "", _xlfn.CONCAT("[", IF(ISBLANK(AT92), "", _xlfn.CONCAT("[""mac"", """, AT92, """]")), IF(ISBLANK(AU92), "", _xlfn.CONCAT(", [""ip"", """, AU92, """]")), "]"))</f>
        <v/>
      </c>
    </row>
    <row r="93" spans="1:50" ht="16" customHeight="1" x14ac:dyDescent="0.2">
      <c r="A93" s="8">
        <v>1404</v>
      </c>
      <c r="B93" s="8" t="s">
        <v>26</v>
      </c>
      <c r="C93" s="8" t="s">
        <v>1014</v>
      </c>
      <c r="D93" s="8" t="s">
        <v>1015</v>
      </c>
      <c r="E93" s="8" t="s">
        <v>1016</v>
      </c>
      <c r="F93" s="8" t="str">
        <f>IF(ISBLANK(E93), "", Table2[[#This Row],[unique_id]])</f>
        <v>home_secure_back_door_off</v>
      </c>
      <c r="G93" s="8" t="s">
        <v>1017</v>
      </c>
      <c r="H93" s="8" t="s">
        <v>373</v>
      </c>
      <c r="I93" s="8" t="s">
        <v>132</v>
      </c>
      <c r="K93" s="8" t="s">
        <v>1018</v>
      </c>
      <c r="L93" s="8" t="s">
        <v>1024</v>
      </c>
      <c r="T93" s="8"/>
      <c r="U93" s="10"/>
      <c r="V93" s="10"/>
      <c r="W93" s="10"/>
      <c r="X93" s="10"/>
      <c r="Y93" s="10"/>
      <c r="Z93" s="8"/>
      <c r="AC93" s="8" t="s">
        <v>1025</v>
      </c>
      <c r="AE93" s="10"/>
      <c r="AG93" s="8" t="str">
        <f>IF(ISBLANK(AF93),  "", _xlfn.CONCAT("haas/entity/sensor/", LOWER(C93), "/", E93, "/config"))</f>
        <v/>
      </c>
      <c r="AH93" s="8" t="str">
        <f>IF(ISBLANK(AF93),  "", _xlfn.CONCAT(LOWER(C93), "/", E93))</f>
        <v/>
      </c>
      <c r="AK93" s="36"/>
      <c r="AU93" s="8"/>
      <c r="AV93" s="8"/>
      <c r="AX93" s="8" t="str">
        <f>IF(AND(ISBLANK(AT93), ISBLANK(AU93)), "", _xlfn.CONCAT("[", IF(ISBLANK(AT93), "", _xlfn.CONCAT("[""mac"", """, AT93, """]")), IF(ISBLANK(AU93), "", _xlfn.CONCAT(", [""ip"", """, AU93, """]")), "]"))</f>
        <v/>
      </c>
    </row>
    <row r="94" spans="1:50" ht="16" customHeight="1" x14ac:dyDescent="0.2">
      <c r="A94" s="8">
        <v>1405</v>
      </c>
      <c r="B94" s="8" t="s">
        <v>26</v>
      </c>
      <c r="C94" s="8" t="s">
        <v>1014</v>
      </c>
      <c r="D94" s="8" t="s">
        <v>1015</v>
      </c>
      <c r="E94" s="8" t="s">
        <v>1026</v>
      </c>
      <c r="F94" s="8" t="str">
        <f>IF(ISBLANK(E94), "", Table2[[#This Row],[unique_id]])</f>
        <v>home_secure_front_door_off</v>
      </c>
      <c r="G94" s="8" t="s">
        <v>1027</v>
      </c>
      <c r="H94" s="8" t="s">
        <v>373</v>
      </c>
      <c r="I94" s="8" t="s">
        <v>132</v>
      </c>
      <c r="K94" s="8" t="s">
        <v>1028</v>
      </c>
      <c r="L94" s="8" t="s">
        <v>1024</v>
      </c>
      <c r="T94" s="8"/>
      <c r="U94" s="10"/>
      <c r="V94" s="10"/>
      <c r="W94" s="10"/>
      <c r="X94" s="10"/>
      <c r="Y94" s="10"/>
      <c r="Z94" s="8"/>
      <c r="AC94" s="8" t="s">
        <v>1025</v>
      </c>
      <c r="AE94" s="10"/>
      <c r="AG94" s="8" t="str">
        <f>IF(ISBLANK(AF94),  "", _xlfn.CONCAT("haas/entity/sensor/", LOWER(C94), "/", E94, "/config"))</f>
        <v/>
      </c>
      <c r="AH94" s="8" t="str">
        <f>IF(ISBLANK(AF94),  "", _xlfn.CONCAT(LOWER(C94), "/", E94))</f>
        <v/>
      </c>
      <c r="AK94" s="36"/>
      <c r="AU94" s="8"/>
      <c r="AV94" s="8"/>
      <c r="AX94" s="8" t="str">
        <f>IF(AND(ISBLANK(AT94), ISBLANK(AU94)), "", _xlfn.CONCAT("[", IF(ISBLANK(AT94), "", _xlfn.CONCAT("[""mac"", """, AT94, """]")), IF(ISBLANK(AU94), "", _xlfn.CONCAT(", [""ip"", """, AU94, """]")), "]"))</f>
        <v/>
      </c>
    </row>
    <row r="95" spans="1:50" ht="16" customHeight="1" x14ac:dyDescent="0.2">
      <c r="A95" s="8">
        <v>1406</v>
      </c>
      <c r="B95" s="8" t="s">
        <v>26</v>
      </c>
      <c r="C95" s="8" t="s">
        <v>1014</v>
      </c>
      <c r="D95" s="8" t="s">
        <v>1015</v>
      </c>
      <c r="E95" s="8" t="s">
        <v>1031</v>
      </c>
      <c r="F95" s="8" t="str">
        <f>IF(ISBLANK(E95), "", Table2[[#This Row],[unique_id]])</f>
        <v>home_sleep_on</v>
      </c>
      <c r="G95" s="8" t="s">
        <v>1029</v>
      </c>
      <c r="H95" s="8" t="s">
        <v>373</v>
      </c>
      <c r="I95" s="8" t="s">
        <v>132</v>
      </c>
      <c r="K95" s="8" t="s">
        <v>1033</v>
      </c>
      <c r="L95" s="8" t="s">
        <v>1034</v>
      </c>
      <c r="T95" s="8"/>
      <c r="U95" s="10"/>
      <c r="V95" s="10"/>
      <c r="W95" s="10"/>
      <c r="X95" s="10"/>
      <c r="Y95" s="10"/>
      <c r="Z95" s="8"/>
      <c r="AC95" s="8" t="s">
        <v>374</v>
      </c>
      <c r="AE95" s="10"/>
      <c r="AG95" s="8" t="str">
        <f>IF(ISBLANK(AF95),  "", _xlfn.CONCAT("haas/entity/sensor/", LOWER(C95), "/", E95, "/config"))</f>
        <v/>
      </c>
      <c r="AH95" s="8" t="str">
        <f>IF(ISBLANK(AF95),  "", _xlfn.CONCAT(LOWER(C95), "/", E95))</f>
        <v/>
      </c>
      <c r="AK95" s="36"/>
      <c r="AU95" s="8"/>
      <c r="AV95" s="8"/>
      <c r="AX95" s="8" t="str">
        <f>IF(AND(ISBLANK(AT95), ISBLANK(AU95)), "", _xlfn.CONCAT("[", IF(ISBLANK(AT95), "", _xlfn.CONCAT("[""mac"", """, AT95, """]")), IF(ISBLANK(AU95), "", _xlfn.CONCAT(", [""ip"", """, AU95, """]")), "]"))</f>
        <v/>
      </c>
    </row>
    <row r="96" spans="1:50" ht="16" customHeight="1" x14ac:dyDescent="0.2">
      <c r="A96" s="8">
        <v>1407</v>
      </c>
      <c r="B96" s="8" t="s">
        <v>26</v>
      </c>
      <c r="C96" s="8" t="s">
        <v>1014</v>
      </c>
      <c r="D96" s="8" t="s">
        <v>1015</v>
      </c>
      <c r="E96" s="8" t="s">
        <v>1032</v>
      </c>
      <c r="F96" s="8" t="str">
        <f>IF(ISBLANK(E96), "", Table2[[#This Row],[unique_id]])</f>
        <v>home_sleep_off</v>
      </c>
      <c r="G96" s="8" t="s">
        <v>1030</v>
      </c>
      <c r="H96" s="8" t="s">
        <v>373</v>
      </c>
      <c r="I96" s="8" t="s">
        <v>132</v>
      </c>
      <c r="K96" s="8" t="s">
        <v>1033</v>
      </c>
      <c r="L96" s="8" t="s">
        <v>1024</v>
      </c>
      <c r="T96" s="8"/>
      <c r="U96" s="10"/>
      <c r="V96" s="10"/>
      <c r="W96" s="10"/>
      <c r="X96" s="10"/>
      <c r="Y96" s="10"/>
      <c r="Z96" s="8"/>
      <c r="AC96" s="8" t="s">
        <v>1035</v>
      </c>
      <c r="AE96" s="10"/>
      <c r="AG96" s="8" t="str">
        <f>IF(ISBLANK(AF96),  "", _xlfn.CONCAT("haas/entity/sensor/", LOWER(C96), "/", E96, "/config"))</f>
        <v/>
      </c>
      <c r="AH96" s="8" t="str">
        <f>IF(ISBLANK(AF96),  "", _xlfn.CONCAT(LOWER(C96), "/", E96))</f>
        <v/>
      </c>
      <c r="AK96" s="36"/>
      <c r="AU96" s="8"/>
      <c r="AV96" s="8"/>
      <c r="AX96" s="8" t="str">
        <f>IF(AND(ISBLANK(AT96), ISBLANK(AU96)), "", _xlfn.CONCAT("[", IF(ISBLANK(AT96), "", _xlfn.CONCAT("[""mac"", """, AT96, """]")), IF(ISBLANK(AU96), "", _xlfn.CONCAT(", [""ip"", """, AU96, """]")), "]"))</f>
        <v/>
      </c>
    </row>
    <row r="97" spans="1:50" ht="16" customHeight="1" x14ac:dyDescent="0.2">
      <c r="A97" s="8">
        <v>1408</v>
      </c>
      <c r="B97" s="8" t="s">
        <v>26</v>
      </c>
      <c r="C97" s="8" t="s">
        <v>638</v>
      </c>
      <c r="D97" s="8" t="s">
        <v>414</v>
      </c>
      <c r="E97" s="8" t="s">
        <v>413</v>
      </c>
      <c r="F97" s="8" t="str">
        <f>IF(ISBLANK(E97), "", Table2[[#This Row],[unique_id]])</f>
        <v>column_break</v>
      </c>
      <c r="G97" s="8" t="s">
        <v>410</v>
      </c>
      <c r="H97" s="8" t="s">
        <v>373</v>
      </c>
      <c r="I97" s="8" t="s">
        <v>132</v>
      </c>
      <c r="M97" s="8" t="s">
        <v>411</v>
      </c>
      <c r="N97" s="8" t="s">
        <v>412</v>
      </c>
      <c r="T97" s="8"/>
      <c r="U97" s="10"/>
      <c r="V97" s="10"/>
      <c r="W97" s="10"/>
      <c r="X97" s="10"/>
      <c r="Y97" s="10"/>
      <c r="Z97" s="8"/>
      <c r="AE97" s="10"/>
      <c r="AH97" s="8" t="str">
        <f>IF(ISBLANK(AF97),  "", _xlfn.CONCAT(LOWER(C97), "/", E97))</f>
        <v/>
      </c>
      <c r="AK97" s="36"/>
      <c r="AU97" s="8"/>
      <c r="AV97" s="8"/>
      <c r="AX97" s="8" t="str">
        <f>IF(AND(ISBLANK(AT97), ISBLANK(AU97)), "", _xlfn.CONCAT("[", IF(ISBLANK(AT97), "", _xlfn.CONCAT("[""mac"", """, AT97, """]")), IF(ISBLANK(AU97), "", _xlfn.CONCAT(", [""ip"", """, AU97, """]")), "]"))</f>
        <v/>
      </c>
    </row>
    <row r="98" spans="1:50" s="65" customFormat="1" ht="16" customHeight="1" x14ac:dyDescent="0.2">
      <c r="A98" s="65">
        <v>1500</v>
      </c>
      <c r="B98" s="65" t="s">
        <v>26</v>
      </c>
      <c r="C98" s="65" t="s">
        <v>133</v>
      </c>
      <c r="D98" s="65" t="s">
        <v>129</v>
      </c>
      <c r="E98" s="65" t="s">
        <v>587</v>
      </c>
      <c r="F98" s="65" t="str">
        <f>IF(ISBLANK(E98), "", Table2[[#This Row],[unique_id]])</f>
        <v>ada_fan</v>
      </c>
      <c r="G98" s="65" t="s">
        <v>130</v>
      </c>
      <c r="H98" s="65" t="s">
        <v>131</v>
      </c>
      <c r="I98" s="65" t="s">
        <v>132</v>
      </c>
      <c r="J98" s="65" t="s">
        <v>1105</v>
      </c>
      <c r="M98" s="65" t="s">
        <v>136</v>
      </c>
      <c r="O98" s="65" t="s">
        <v>172</v>
      </c>
      <c r="P98" s="65" t="s">
        <v>1149</v>
      </c>
      <c r="Q98" s="65" t="str">
        <f>Table2[[#This Row],[entity_domain]]</f>
        <v>Fans</v>
      </c>
      <c r="R98" s="65" t="str">
        <f>_xlfn.CONCAT( Table2[[#This Row],[device_suggested_area]], " ",Table2[[#This Row],[powercalc_group_3]])</f>
        <v>Ada Fans</v>
      </c>
      <c r="S98" s="71" t="s">
        <v>1144</v>
      </c>
      <c r="U98" s="67"/>
      <c r="V98" s="67"/>
      <c r="W98" s="67"/>
      <c r="X98" s="67"/>
      <c r="Y98" s="67"/>
      <c r="AC98" s="65" t="s">
        <v>265</v>
      </c>
      <c r="AE98" s="67"/>
      <c r="AG98" s="65" t="str">
        <f>IF(ISBLANK(AF98),  "", _xlfn.CONCAT("haas/entity/sensor/", LOWER(C98), "/", E98, "/config"))</f>
        <v/>
      </c>
      <c r="AH98" s="65" t="str">
        <f>IF(ISBLANK(AF98),  "", _xlfn.CONCAT(LOWER(C98), "/", E98))</f>
        <v/>
      </c>
      <c r="AK98" s="68"/>
      <c r="AL98" s="65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67" t="s">
        <v>467</v>
      </c>
      <c r="AN98" s="65" t="s">
        <v>129</v>
      </c>
      <c r="AO98" s="65" t="s">
        <v>468</v>
      </c>
      <c r="AP98" s="65" t="str">
        <f>IF(OR(ISBLANK(AT98), ISBLANK(AU98)), "", Table2[[#This Row],[device_via_device]])</f>
        <v>SenseMe</v>
      </c>
      <c r="AQ98" s="65" t="s">
        <v>130</v>
      </c>
      <c r="AS98" s="65" t="s">
        <v>575</v>
      </c>
      <c r="AT98" s="65" t="s">
        <v>469</v>
      </c>
      <c r="AU98" s="65" t="s">
        <v>578</v>
      </c>
      <c r="AX98" s="65" t="str">
        <f>IF(AND(ISBLANK(AT98), ISBLANK(AU98)), "", _xlfn.CONCAT("[", IF(ISBLANK(AT98), "", _xlfn.CONCAT("[""mac"", """, AT98, """]")), IF(ISBLANK(AU98), "", _xlfn.CONCAT(", [""ip"", """, AU98, """]")), "]"))</f>
        <v>[["mac", "20:f8:5e:d7:19:e0"], ["ip", "10.0.6.60"]]</v>
      </c>
    </row>
    <row r="99" spans="1:50" s="65" customFormat="1" ht="16" customHeight="1" x14ac:dyDescent="0.2">
      <c r="A99" s="65">
        <v>1501</v>
      </c>
      <c r="B99" s="65" t="s">
        <v>26</v>
      </c>
      <c r="C99" s="65" t="s">
        <v>133</v>
      </c>
      <c r="D99" s="65" t="s">
        <v>129</v>
      </c>
      <c r="E99" s="65" t="s">
        <v>588</v>
      </c>
      <c r="F99" s="65" t="str">
        <f>IF(ISBLANK(E99), "", Table2[[#This Row],[unique_id]])</f>
        <v>edwin_fan</v>
      </c>
      <c r="G99" s="65" t="s">
        <v>127</v>
      </c>
      <c r="H99" s="65" t="s">
        <v>131</v>
      </c>
      <c r="I99" s="65" t="s">
        <v>132</v>
      </c>
      <c r="J99" s="65" t="s">
        <v>1105</v>
      </c>
      <c r="M99" s="65" t="s">
        <v>136</v>
      </c>
      <c r="O99" s="65" t="s">
        <v>172</v>
      </c>
      <c r="P99" s="65" t="s">
        <v>1149</v>
      </c>
      <c r="Q99" s="65" t="str">
        <f>Table2[[#This Row],[entity_domain]]</f>
        <v>Fans</v>
      </c>
      <c r="R99" s="65" t="str">
        <f>_xlfn.CONCAT( Table2[[#This Row],[device_suggested_area]], " ",Table2[[#This Row],[powercalc_group_3]])</f>
        <v>Edwin Fans</v>
      </c>
      <c r="S99" s="71" t="s">
        <v>1144</v>
      </c>
      <c r="U99" s="67"/>
      <c r="V99" s="67"/>
      <c r="W99" s="67"/>
      <c r="X99" s="67"/>
      <c r="Y99" s="67"/>
      <c r="AC99" s="65" t="s">
        <v>265</v>
      </c>
      <c r="AE99" s="67"/>
      <c r="AG99" s="65" t="str">
        <f>IF(ISBLANK(AF99),  "", _xlfn.CONCAT("haas/entity/sensor/", LOWER(C99), "/", E99, "/config"))</f>
        <v/>
      </c>
      <c r="AH99" s="65" t="str">
        <f>IF(ISBLANK(AF99),  "", _xlfn.CONCAT(LOWER(C99), "/", E99))</f>
        <v/>
      </c>
      <c r="AK99" s="68"/>
      <c r="AL99" s="65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67" t="s">
        <v>467</v>
      </c>
      <c r="AN99" s="65" t="s">
        <v>129</v>
      </c>
      <c r="AO99" s="65" t="s">
        <v>468</v>
      </c>
      <c r="AP99" s="65" t="str">
        <f>IF(OR(ISBLANK(AT99), ISBLANK(AU99)), "", Table2[[#This Row],[device_via_device]])</f>
        <v>SenseMe</v>
      </c>
      <c r="AQ99" s="65" t="s">
        <v>127</v>
      </c>
      <c r="AS99" s="65" t="s">
        <v>575</v>
      </c>
      <c r="AT99" s="65" t="s">
        <v>470</v>
      </c>
      <c r="AU99" s="65" t="s">
        <v>579</v>
      </c>
      <c r="AX99" s="65" t="str">
        <f>IF(AND(ISBLANK(AT99), ISBLANK(AU99)), "", _xlfn.CONCAT("[", IF(ISBLANK(AT99), "", _xlfn.CONCAT("[""mac"", """, AT99, """]")), IF(ISBLANK(AU99), "", _xlfn.CONCAT(", [""ip"", """, AU99, """]")), "]"))</f>
        <v>[["mac", "20:f8:5e:d7:26:1c"], ["ip", "10.0.6.61"]]</v>
      </c>
    </row>
    <row r="100" spans="1:50" s="65" customFormat="1" ht="16" customHeight="1" x14ac:dyDescent="0.2">
      <c r="A100" s="65">
        <v>1502</v>
      </c>
      <c r="B100" s="65" t="s">
        <v>26</v>
      </c>
      <c r="C100" s="65" t="s">
        <v>133</v>
      </c>
      <c r="D100" s="65" t="s">
        <v>129</v>
      </c>
      <c r="E100" s="65" t="s">
        <v>589</v>
      </c>
      <c r="F100" s="65" t="str">
        <f>IF(ISBLANK(E100), "", Table2[[#This Row],[unique_id]])</f>
        <v>parents_fan</v>
      </c>
      <c r="G100" s="65" t="s">
        <v>201</v>
      </c>
      <c r="H100" s="65" t="s">
        <v>131</v>
      </c>
      <c r="I100" s="65" t="s">
        <v>132</v>
      </c>
      <c r="J100" s="65" t="s">
        <v>686</v>
      </c>
      <c r="M100" s="65" t="s">
        <v>136</v>
      </c>
      <c r="O100" s="65" t="s">
        <v>172</v>
      </c>
      <c r="P100" s="65" t="s">
        <v>1149</v>
      </c>
      <c r="Q100" s="65" t="str">
        <f>Table2[[#This Row],[entity_domain]]</f>
        <v>Fans</v>
      </c>
      <c r="R100" s="65" t="str">
        <f>_xlfn.CONCAT( Table2[[#This Row],[device_suggested_area]], " ",Table2[[#This Row],[powercalc_group_3]])</f>
        <v>Parents Fans</v>
      </c>
      <c r="S100" s="71" t="s">
        <v>1144</v>
      </c>
      <c r="U100" s="67"/>
      <c r="V100" s="67"/>
      <c r="W100" s="67"/>
      <c r="X100" s="67"/>
      <c r="Y100" s="67"/>
      <c r="AC100" s="65" t="s">
        <v>265</v>
      </c>
      <c r="AE100" s="67"/>
      <c r="AG100" s="65" t="str">
        <f>IF(ISBLANK(AF100),  "", _xlfn.CONCAT("haas/entity/sensor/", LOWER(C100), "/", E100, "/config"))</f>
        <v/>
      </c>
      <c r="AH100" s="65" t="str">
        <f>IF(ISBLANK(AF100),  "", _xlfn.CONCAT(LOWER(C100), "/", E100))</f>
        <v/>
      </c>
      <c r="AK100" s="68"/>
      <c r="AL100" s="65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67" t="s">
        <v>467</v>
      </c>
      <c r="AN100" s="65" t="s">
        <v>129</v>
      </c>
      <c r="AO100" s="65" t="s">
        <v>468</v>
      </c>
      <c r="AP100" s="65" t="str">
        <f>IF(OR(ISBLANK(AT100), ISBLANK(AU100)), "", Table2[[#This Row],[device_via_device]])</f>
        <v>SenseMe</v>
      </c>
      <c r="AQ100" s="65" t="s">
        <v>201</v>
      </c>
      <c r="AS100" s="65" t="s">
        <v>575</v>
      </c>
      <c r="AT100" s="65" t="s">
        <v>473</v>
      </c>
      <c r="AU100" s="65" t="s">
        <v>580</v>
      </c>
      <c r="AX100" s="65" t="str">
        <f>IF(AND(ISBLANK(AT100), ISBLANK(AU100)), "", _xlfn.CONCAT("[", IF(ISBLANK(AT100), "", _xlfn.CONCAT("[""mac"", """, AT100, """]")), IF(ISBLANK(AU100), "", _xlfn.CONCAT(", [""ip"", """, AU100, """]")), "]"))</f>
        <v>[["mac", "20:f8:5e:d8:a5:6b"], ["ip", "10.0.6.62"]]</v>
      </c>
    </row>
    <row r="101" spans="1:50" s="65" customFormat="1" ht="16" customHeight="1" x14ac:dyDescent="0.2">
      <c r="A101" s="65">
        <v>1503</v>
      </c>
      <c r="B101" s="65" t="s">
        <v>26</v>
      </c>
      <c r="C101" s="65" t="s">
        <v>1174</v>
      </c>
      <c r="D101" s="65" t="s">
        <v>134</v>
      </c>
      <c r="E101" s="65" t="s">
        <v>264</v>
      </c>
      <c r="F101" s="65" t="str">
        <f>IF(ISBLANK(E101), "", Table2[[#This Row],[unique_id]])</f>
        <v>kitchen_fan</v>
      </c>
      <c r="G101" s="65" t="s">
        <v>215</v>
      </c>
      <c r="H101" s="65" t="s">
        <v>131</v>
      </c>
      <c r="I101" s="65" t="s">
        <v>132</v>
      </c>
      <c r="O101" s="65" t="s">
        <v>172</v>
      </c>
      <c r="P101" s="65" t="s">
        <v>1149</v>
      </c>
      <c r="Q101" s="65" t="str">
        <f>Table2[[#This Row],[entity_domain]]</f>
        <v>Fans</v>
      </c>
      <c r="R101" s="65" t="str">
        <f>R102</f>
        <v>Kitchen Fans</v>
      </c>
      <c r="S101" s="71" t="str">
        <f>_xlfn.CONCAT("model: ", AO102, CHAR(10))</f>
        <v xml:space="preserve">model: HS110
</v>
      </c>
      <c r="U101" s="67"/>
      <c r="V101" s="67"/>
      <c r="W101" s="67"/>
      <c r="X101" s="67"/>
      <c r="Y101" s="67"/>
      <c r="AE101" s="67"/>
      <c r="AK101" s="68"/>
      <c r="AM101" s="67"/>
      <c r="AT101" s="72"/>
      <c r="AU101" s="72"/>
      <c r="AV101" s="72"/>
      <c r="AW101" s="72"/>
    </row>
    <row r="102" spans="1:50" s="65" customFormat="1" ht="16" customHeight="1" x14ac:dyDescent="0.2">
      <c r="A102" s="65">
        <v>1504</v>
      </c>
      <c r="B102" s="65" t="s">
        <v>26</v>
      </c>
      <c r="C102" s="65" t="s">
        <v>246</v>
      </c>
      <c r="D102" s="65" t="s">
        <v>134</v>
      </c>
      <c r="E102" s="65" t="s">
        <v>264</v>
      </c>
      <c r="F102" s="65" t="str">
        <f>IF(ISBLANK(E102), "", Table2[[#This Row],[unique_id]])</f>
        <v>kitchen_fan</v>
      </c>
      <c r="G102" s="65" t="s">
        <v>215</v>
      </c>
      <c r="H102" s="65" t="s">
        <v>131</v>
      </c>
      <c r="I102" s="65" t="s">
        <v>132</v>
      </c>
      <c r="J102" s="65" t="s">
        <v>686</v>
      </c>
      <c r="M102" s="65" t="s">
        <v>136</v>
      </c>
      <c r="O102" s="65" t="s">
        <v>172</v>
      </c>
      <c r="P102" s="65" t="s">
        <v>1149</v>
      </c>
      <c r="Q102" s="65" t="str">
        <f>Table2[[#This Row],[entity_domain]]</f>
        <v>Fans</v>
      </c>
      <c r="R102" s="65" t="str">
        <f>_xlfn.CONCAT( Table2[[#This Row],[device_suggested_area]], " ",Table2[[#This Row],[powercalc_group_3]])</f>
        <v>Kitchen Fans</v>
      </c>
      <c r="S102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sensor.kitchen_fan_current_consumption
energy_sensor_id: sensor.kitchen_fan_total_consumption
</v>
      </c>
      <c r="U102" s="67"/>
      <c r="V102" s="67"/>
      <c r="W102" s="67"/>
      <c r="X102" s="67"/>
      <c r="Y102" s="67"/>
      <c r="AC102" s="65" t="s">
        <v>265</v>
      </c>
      <c r="AE102" s="67"/>
      <c r="AG102" s="65" t="str">
        <f>IF(ISBLANK(AF102),  "", _xlfn.CONCAT("haas/entity/sensor/", LOWER(C102), "/", E102, "/config"))</f>
        <v/>
      </c>
      <c r="AH102" s="65" t="str">
        <f>IF(ISBLANK(AF102),  "", _xlfn.CONCAT(LOWER(C102), "/", E102))</f>
        <v/>
      </c>
      <c r="AK102" s="68"/>
      <c r="AL102" s="65" t="str">
        <f>IF(OR(ISBLANK(AT102), ISBLANK(AU102)), "", LOWER(_xlfn.CONCAT(Table2[[#This Row],[device_manufacturer]], "-",Table2[[#This Row],[device_suggested_area]], "-", Table2[[#This Row],[device_identifiers]])))</f>
        <v>tplink-kitchen-fan</v>
      </c>
      <c r="AM102" s="67" t="s">
        <v>446</v>
      </c>
      <c r="AN102" s="65" t="s">
        <v>129</v>
      </c>
      <c r="AO102" s="65" t="s">
        <v>443</v>
      </c>
      <c r="AP102" s="65" t="str">
        <f>IF(OR(ISBLANK(AT102), ISBLANK(AU102)), "", Table2[[#This Row],[device_via_device]])</f>
        <v>TPLink</v>
      </c>
      <c r="AQ102" s="65" t="s">
        <v>215</v>
      </c>
      <c r="AS102" s="65" t="s">
        <v>575</v>
      </c>
      <c r="AT102" s="72" t="s">
        <v>447</v>
      </c>
      <c r="AU102" s="72" t="s">
        <v>574</v>
      </c>
      <c r="AV102" s="72"/>
      <c r="AW102" s="72"/>
      <c r="AX102" s="65" t="str">
        <f>IF(AND(ISBLANK(AT102), ISBLANK(AU102)), "", _xlfn.CONCAT("[", IF(ISBLANK(AT102), "", _xlfn.CONCAT("[""mac"", """, AT102, """]")), IF(ISBLANK(AU102), "", _xlfn.CONCAT(", [""ip"", """, AU102, """]")), "]"))</f>
        <v>[["mac", "ac:84:c6:0d:1b:9c"], ["ip", "10.0.6.87"]]</v>
      </c>
    </row>
    <row r="103" spans="1:50" s="65" customFormat="1" ht="16" customHeight="1" x14ac:dyDescent="0.2">
      <c r="A103" s="65">
        <v>1505</v>
      </c>
      <c r="B103" s="65" t="s">
        <v>26</v>
      </c>
      <c r="C103" s="65" t="s">
        <v>133</v>
      </c>
      <c r="D103" s="65" t="s">
        <v>129</v>
      </c>
      <c r="E103" s="65" t="s">
        <v>590</v>
      </c>
      <c r="F103" s="65" t="str">
        <f>IF(ISBLANK(E103), "", Table2[[#This Row],[unique_id]])</f>
        <v>lounge_fan</v>
      </c>
      <c r="G103" s="65" t="s">
        <v>203</v>
      </c>
      <c r="H103" s="65" t="s">
        <v>131</v>
      </c>
      <c r="I103" s="65" t="s">
        <v>132</v>
      </c>
      <c r="J103" s="65" t="s">
        <v>686</v>
      </c>
      <c r="M103" s="65" t="s">
        <v>136</v>
      </c>
      <c r="O103" s="65" t="s">
        <v>172</v>
      </c>
      <c r="P103" s="65" t="s">
        <v>1149</v>
      </c>
      <c r="Q103" s="65" t="str">
        <f>Table2[[#This Row],[entity_domain]]</f>
        <v>Fans</v>
      </c>
      <c r="R103" s="65" t="str">
        <f>_xlfn.CONCAT( Table2[[#This Row],[device_suggested_area]], " ",Table2[[#This Row],[powercalc_group_3]])</f>
        <v>Lounge Fans</v>
      </c>
      <c r="S103" s="71" t="s">
        <v>1144</v>
      </c>
      <c r="U103" s="67"/>
      <c r="V103" s="67"/>
      <c r="W103" s="67"/>
      <c r="X103" s="67"/>
      <c r="Y103" s="67"/>
      <c r="AC103" s="65" t="s">
        <v>265</v>
      </c>
      <c r="AE103" s="67"/>
      <c r="AG103" s="65" t="str">
        <f>IF(ISBLANK(AF103),  "", _xlfn.CONCAT("haas/entity/sensor/", LOWER(C103), "/", E103, "/config"))</f>
        <v/>
      </c>
      <c r="AH103" s="65" t="str">
        <f>IF(ISBLANK(AF103),  "", _xlfn.CONCAT(LOWER(C103), "/", E103))</f>
        <v/>
      </c>
      <c r="AK103" s="68"/>
      <c r="AL103" s="65" t="str">
        <f>IF(OR(ISBLANK(AT103), ISBLANK(AU103)), "", LOWER(_xlfn.CONCAT(Table2[[#This Row],[device_manufacturer]], "-",Table2[[#This Row],[device_suggested_area]], "-", Table2[[#This Row],[device_identifiers]])))</f>
        <v>senseme-lounge-fan</v>
      </c>
      <c r="AM103" s="67" t="s">
        <v>467</v>
      </c>
      <c r="AN103" s="65" t="s">
        <v>129</v>
      </c>
      <c r="AO103" s="65" t="s">
        <v>468</v>
      </c>
      <c r="AP103" s="65" t="str">
        <f>IF(OR(ISBLANK(AT103), ISBLANK(AU103)), "", Table2[[#This Row],[device_via_device]])</f>
        <v>SenseMe</v>
      </c>
      <c r="AQ103" s="65" t="s">
        <v>203</v>
      </c>
      <c r="AS103" s="65" t="s">
        <v>575</v>
      </c>
      <c r="AT103" s="65" t="s">
        <v>474</v>
      </c>
      <c r="AU103" s="65" t="s">
        <v>581</v>
      </c>
      <c r="AX103" s="65" t="str">
        <f>IF(AND(ISBLANK(AT103), ISBLANK(AU103)), "", _xlfn.CONCAT("[", IF(ISBLANK(AT103), "", _xlfn.CONCAT("[""mac"", """, AT103, """]")), IF(ISBLANK(AU103), "", _xlfn.CONCAT(", [""ip"", """, AU103, """]")), "]"))</f>
        <v>[["mac", "20:f8:5e:d9:11:77"], ["ip", "10.0.6.63"]]</v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591</v>
      </c>
      <c r="F104" s="8" t="str">
        <f>IF(ISBLANK(E104), "", Table2[[#This Row],[unique_id]])</f>
        <v>deck_fan</v>
      </c>
      <c r="G104" s="8" t="s">
        <v>441</v>
      </c>
      <c r="H104" s="8" t="s">
        <v>131</v>
      </c>
      <c r="I104" s="8" t="s">
        <v>132</v>
      </c>
      <c r="J104" s="8" t="s">
        <v>1106</v>
      </c>
      <c r="M104" s="8" t="s">
        <v>136</v>
      </c>
      <c r="T104" s="8"/>
      <c r="U104" s="10"/>
      <c r="V104" s="10"/>
      <c r="W104" s="10"/>
      <c r="X104" s="10"/>
      <c r="Y104" s="10"/>
      <c r="Z104" s="8"/>
      <c r="AC104" s="8" t="s">
        <v>265</v>
      </c>
      <c r="AE104" s="10"/>
      <c r="AG104" s="8" t="str">
        <f>IF(ISBLANK(AF104),  "", _xlfn.CONCAT("haas/entity/sensor/", LOWER(C104), "/", E104, "/config"))</f>
        <v/>
      </c>
      <c r="AH104" s="8" t="str">
        <f>IF(ISBLANK(AF104),  "", _xlfn.CONCAT(LOWER(C104), "/", E104))</f>
        <v/>
      </c>
      <c r="AK104" s="37"/>
      <c r="AQ104" s="8" t="s">
        <v>441</v>
      </c>
      <c r="AU104" s="12"/>
      <c r="AV104" s="8"/>
      <c r="AX104" s="8" t="str">
        <f>IF(AND(ISBLANK(AT104), ISBLANK(AU104)), "", _xlfn.CONCAT("[", IF(ISBLANK(AT104), "", _xlfn.CONCAT("[""mac"", """, AT104, """]")), IF(ISBLANK(AU104), "", _xlfn.CONCAT(", [""ip"", """, AU104, """]")), "]"))</f>
        <v/>
      </c>
    </row>
    <row r="105" spans="1:50" s="65" customFormat="1" ht="16" customHeight="1" x14ac:dyDescent="0.2">
      <c r="A105" s="65">
        <v>1507</v>
      </c>
      <c r="B105" s="65" t="s">
        <v>26</v>
      </c>
      <c r="C105" s="65" t="s">
        <v>133</v>
      </c>
      <c r="D105" s="65" t="s">
        <v>129</v>
      </c>
      <c r="E105" s="65" t="s">
        <v>592</v>
      </c>
      <c r="F105" s="65" t="str">
        <f>IF(ISBLANK(E105), "", Table2[[#This Row],[unique_id]])</f>
        <v>deck_east_fan</v>
      </c>
      <c r="G105" s="65" t="s">
        <v>225</v>
      </c>
      <c r="H105" s="65" t="s">
        <v>131</v>
      </c>
      <c r="I105" s="65" t="s">
        <v>132</v>
      </c>
      <c r="O105" s="65" t="s">
        <v>172</v>
      </c>
      <c r="P105" s="65" t="s">
        <v>1149</v>
      </c>
      <c r="Q105" s="65" t="str">
        <f>Table2[[#This Row],[entity_domain]]</f>
        <v>Fans</v>
      </c>
      <c r="R105" s="65" t="str">
        <f>_xlfn.CONCAT( Table2[[#This Row],[device_suggested_area]], " ",Table2[[#This Row],[powercalc_group_3]])</f>
        <v>Deck Fans</v>
      </c>
      <c r="S105" s="71" t="s">
        <v>1144</v>
      </c>
      <c r="U105" s="67"/>
      <c r="V105" s="67"/>
      <c r="W105" s="67"/>
      <c r="X105" s="67"/>
      <c r="Y105" s="67"/>
      <c r="AC105" s="65" t="s">
        <v>265</v>
      </c>
      <c r="AE105" s="67"/>
      <c r="AG105" s="65" t="str">
        <f>IF(ISBLANK(AF105),  "", _xlfn.CONCAT("haas/entity/sensor/", LOWER(C105), "/", E105, "/config"))</f>
        <v/>
      </c>
      <c r="AH105" s="65" t="str">
        <f>IF(ISBLANK(AF105),  "", _xlfn.CONCAT(LOWER(C105), "/", E105))</f>
        <v/>
      </c>
      <c r="AK105" s="68"/>
      <c r="AL105" s="65" t="str">
        <f>IF(OR(ISBLANK(AT105), ISBLANK(AU105)), "", LOWER(_xlfn.CONCAT(Table2[[#This Row],[device_manufacturer]], "-",Table2[[#This Row],[device_suggested_area]], "-", Table2[[#This Row],[device_identifiers]])))</f>
        <v>senseme-deck-east-fan</v>
      </c>
      <c r="AM105" s="67" t="s">
        <v>467</v>
      </c>
      <c r="AN105" s="65" t="s">
        <v>476</v>
      </c>
      <c r="AO105" s="65" t="s">
        <v>468</v>
      </c>
      <c r="AP105" s="65" t="str">
        <f>IF(OR(ISBLANK(AT105), ISBLANK(AU105)), "", Table2[[#This Row],[device_via_device]])</f>
        <v>SenseMe</v>
      </c>
      <c r="AQ105" s="65" t="s">
        <v>441</v>
      </c>
      <c r="AS105" s="65" t="s">
        <v>575</v>
      </c>
      <c r="AT105" s="65" t="s">
        <v>471</v>
      </c>
      <c r="AU105" s="65" t="s">
        <v>582</v>
      </c>
      <c r="AX105" s="65" t="str">
        <f>IF(AND(ISBLANK(AT105), ISBLANK(AU105)), "", _xlfn.CONCAT("[", IF(ISBLANK(AT105), "", _xlfn.CONCAT("[""mac"", """, AT105, """]")), IF(ISBLANK(AU105), "", _xlfn.CONCAT(", [""ip"", """, AU105, """]")), "]"))</f>
        <v>[["mac", "20:f8:5e:1e:ea:a0"], ["ip", "10.0.6.64"]]</v>
      </c>
    </row>
    <row r="106" spans="1:50" s="65" customFormat="1" ht="16" customHeight="1" x14ac:dyDescent="0.2">
      <c r="A106" s="65">
        <v>1508</v>
      </c>
      <c r="B106" s="65" t="s">
        <v>26</v>
      </c>
      <c r="C106" s="65" t="s">
        <v>133</v>
      </c>
      <c r="D106" s="65" t="s">
        <v>129</v>
      </c>
      <c r="E106" s="65" t="s">
        <v>593</v>
      </c>
      <c r="F106" s="65" t="str">
        <f>IF(ISBLANK(E106), "", Table2[[#This Row],[unique_id]])</f>
        <v>deck_west_fan</v>
      </c>
      <c r="G106" s="65" t="s">
        <v>224</v>
      </c>
      <c r="H106" s="65" t="s">
        <v>131</v>
      </c>
      <c r="I106" s="65" t="s">
        <v>132</v>
      </c>
      <c r="O106" s="65" t="s">
        <v>172</v>
      </c>
      <c r="P106" s="65" t="s">
        <v>1149</v>
      </c>
      <c r="Q106" s="65" t="str">
        <f>Table2[[#This Row],[entity_domain]]</f>
        <v>Fans</v>
      </c>
      <c r="R106" s="65" t="str">
        <f>_xlfn.CONCAT( Table2[[#This Row],[device_suggested_area]], " ",Table2[[#This Row],[powercalc_group_3]])</f>
        <v>Deck Fans</v>
      </c>
      <c r="S106" s="71" t="s">
        <v>1144</v>
      </c>
      <c r="U106" s="67"/>
      <c r="V106" s="67"/>
      <c r="W106" s="67"/>
      <c r="X106" s="67"/>
      <c r="Y106" s="67"/>
      <c r="AC106" s="65" t="s">
        <v>265</v>
      </c>
      <c r="AE106" s="67"/>
      <c r="AG106" s="65" t="str">
        <f>IF(ISBLANK(AF106),  "", _xlfn.CONCAT("haas/entity/sensor/", LOWER(C106), "/", E106, "/config"))</f>
        <v/>
      </c>
      <c r="AH106" s="65" t="str">
        <f>IF(ISBLANK(AF106),  "", _xlfn.CONCAT(LOWER(C106), "/", E106))</f>
        <v/>
      </c>
      <c r="AK106" s="68"/>
      <c r="AL106" s="65" t="str">
        <f>IF(OR(ISBLANK(AT106), ISBLANK(AU106)), "", LOWER(_xlfn.CONCAT(Table2[[#This Row],[device_manufacturer]], "-",Table2[[#This Row],[device_suggested_area]], "-", Table2[[#This Row],[device_identifiers]])))</f>
        <v>senseme-deck-west-fan</v>
      </c>
      <c r="AM106" s="67" t="s">
        <v>467</v>
      </c>
      <c r="AN106" s="65" t="s">
        <v>477</v>
      </c>
      <c r="AO106" s="65" t="s">
        <v>468</v>
      </c>
      <c r="AP106" s="65" t="str">
        <f>IF(OR(ISBLANK(AT106), ISBLANK(AU106)), "", Table2[[#This Row],[device_via_device]])</f>
        <v>SenseMe</v>
      </c>
      <c r="AQ106" s="65" t="s">
        <v>441</v>
      </c>
      <c r="AS106" s="65" t="s">
        <v>575</v>
      </c>
      <c r="AT106" s="65" t="s">
        <v>472</v>
      </c>
      <c r="AU106" s="69" t="s">
        <v>583</v>
      </c>
      <c r="AV106" s="69"/>
      <c r="AW106" s="69"/>
      <c r="AX106" s="65" t="str">
        <f>IF(AND(ISBLANK(AT106), ISBLANK(AU106)), "", _xlfn.CONCAT("[", IF(ISBLANK(AT106), "", _xlfn.CONCAT("[""mac"", """, AT106, """]")), IF(ISBLANK(AU106), "", _xlfn.CONCAT(", [""ip"", """, AU106, """]")), "]"))</f>
        <v>[["mac", "20:f8:5e:1e:da:35"], ["ip", "10.0.6.65"]]</v>
      </c>
    </row>
    <row r="107" spans="1:50" ht="16" customHeight="1" x14ac:dyDescent="0.2">
      <c r="A107" s="8">
        <v>1509</v>
      </c>
      <c r="B107" s="8" t="s">
        <v>26</v>
      </c>
      <c r="C107" s="8" t="s">
        <v>638</v>
      </c>
      <c r="D107" s="8" t="s">
        <v>414</v>
      </c>
      <c r="E107" s="8" t="s">
        <v>413</v>
      </c>
      <c r="F107" s="8" t="str">
        <f>IF(ISBLANK(E107), "", Table2[[#This Row],[unique_id]])</f>
        <v>column_break</v>
      </c>
      <c r="G107" s="8" t="s">
        <v>410</v>
      </c>
      <c r="H107" s="8" t="s">
        <v>131</v>
      </c>
      <c r="I107" s="8" t="s">
        <v>132</v>
      </c>
      <c r="M107" s="8" t="s">
        <v>411</v>
      </c>
      <c r="N107" s="8" t="s">
        <v>412</v>
      </c>
      <c r="T107" s="8"/>
      <c r="U107" s="10"/>
      <c r="V107" s="10"/>
      <c r="W107" s="10"/>
      <c r="X107" s="10"/>
      <c r="Y107" s="10"/>
      <c r="Z107" s="8"/>
      <c r="AE107" s="10"/>
      <c r="AG107" s="8" t="str">
        <f>IF(ISBLANK(AF107),  "", _xlfn.CONCAT("haas/entity/sensor/", LOWER(C107), "/", E107, "/config"))</f>
        <v/>
      </c>
      <c r="AH107" s="8" t="str">
        <f>IF(ISBLANK(AF107),  "", _xlfn.CONCAT(LOWER(C107), "/", E107))</f>
        <v/>
      </c>
      <c r="AK107" s="37"/>
      <c r="AU107" s="14"/>
      <c r="AV107" s="14"/>
      <c r="AW107" s="14"/>
      <c r="AX107" s="8" t="str">
        <f>IF(AND(ISBLANK(AT107), ISBLANK(AU107)), "", _xlfn.CONCAT("[", IF(ISBLANK(AT107), "", _xlfn.CONCAT("[""mac"", """, AT107, """]")), IF(ISBLANK(AU107), "", _xlfn.CONCAT(", [""ip"", """, AU107, """]")), "]"))</f>
        <v/>
      </c>
    </row>
    <row r="108" spans="1:50" s="65" customFormat="1" ht="16" customHeight="1" x14ac:dyDescent="0.2">
      <c r="A108" s="65">
        <v>1600</v>
      </c>
      <c r="B108" s="65" t="s">
        <v>26</v>
      </c>
      <c r="C108" s="65" t="s">
        <v>133</v>
      </c>
      <c r="D108" s="65" t="s">
        <v>137</v>
      </c>
      <c r="E108" s="65" t="s">
        <v>587</v>
      </c>
      <c r="F108" s="65" t="str">
        <f>IF(ISBLANK(E108), "", Table2[[#This Row],[unique_id]])</f>
        <v>ada_fan</v>
      </c>
      <c r="G108" s="65" t="s">
        <v>140</v>
      </c>
      <c r="H108" s="65" t="s">
        <v>139</v>
      </c>
      <c r="I108" s="65" t="s">
        <v>132</v>
      </c>
      <c r="J108" s="65" t="s">
        <v>1107</v>
      </c>
      <c r="M108" s="65" t="s">
        <v>136</v>
      </c>
      <c r="O108" s="65" t="s">
        <v>172</v>
      </c>
      <c r="P108" s="65" t="s">
        <v>1149</v>
      </c>
      <c r="Q108" s="65" t="str">
        <f>Table2[[#This Row],[entity_domain]]</f>
        <v>Lights</v>
      </c>
      <c r="R108" s="65" t="str">
        <f>_xlfn.CONCAT( Table2[[#This Row],[device_suggested_area]], " ",Table2[[#This Row],[powercalc_group_3]])</f>
        <v>Ada Lights</v>
      </c>
      <c r="S108" s="71" t="s">
        <v>1162</v>
      </c>
      <c r="U108" s="67"/>
      <c r="V108" s="67"/>
      <c r="W108" s="67"/>
      <c r="X108" s="67"/>
      <c r="Y108" s="67"/>
      <c r="AC108" s="65" t="s">
        <v>339</v>
      </c>
      <c r="AE108" s="67"/>
      <c r="AG108" s="65" t="str">
        <f>IF(ISBLANK(AF108),  "", _xlfn.CONCAT("haas/entity/sensor/", LOWER(C108), "/", E108, "/config"))</f>
        <v/>
      </c>
      <c r="AH108" s="65" t="str">
        <f>IF(ISBLANK(AF108),  "", _xlfn.CONCAT(LOWER(C108), "/", E108))</f>
        <v/>
      </c>
      <c r="AK108" s="68"/>
      <c r="AM108" s="67"/>
      <c r="AQ108" s="65" t="s">
        <v>130</v>
      </c>
      <c r="AX108" s="65" t="str">
        <f>IF(AND(ISBLANK(AT108), ISBLANK(AU108)), "", _xlfn.CONCAT("[", IF(ISBLANK(AT108), "", _xlfn.CONCAT("[""mac"", """, AT108, """]")), IF(ISBLANK(AU108), "", _xlfn.CONCAT(", [""ip"", """, AU108, """]")), "]"))</f>
        <v/>
      </c>
    </row>
    <row r="109" spans="1:50" ht="16" customHeight="1" x14ac:dyDescent="0.2">
      <c r="A109" s="8">
        <v>1601</v>
      </c>
      <c r="B109" s="8" t="s">
        <v>26</v>
      </c>
      <c r="C109" s="8" t="s">
        <v>484</v>
      </c>
      <c r="D109" s="8" t="s">
        <v>137</v>
      </c>
      <c r="E109" s="8" t="s">
        <v>365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756</v>
      </c>
      <c r="K109" s="8" t="s">
        <v>1019</v>
      </c>
      <c r="M109" s="8" t="s">
        <v>136</v>
      </c>
      <c r="T109" s="8"/>
      <c r="U109" s="10"/>
      <c r="V109" s="10" t="s">
        <v>712</v>
      </c>
      <c r="W109" s="51" t="s">
        <v>729</v>
      </c>
      <c r="X109" s="16" t="s">
        <v>1147</v>
      </c>
      <c r="Y109" s="16" t="s">
        <v>789</v>
      </c>
      <c r="Z109" s="8"/>
      <c r="AC109" s="8" t="s">
        <v>339</v>
      </c>
      <c r="AE109" s="10"/>
      <c r="AG109" s="8" t="str">
        <f>IF(ISBLANK(AF109),  "", _xlfn.CONCAT("haas/entity/sensor/", LOWER(C109), "/", E109, "/config"))</f>
        <v/>
      </c>
      <c r="AH109" s="8" t="str">
        <f>IF(ISBLANK(AF109),  "", _xlfn.CONCAT(LOWER(C109), "/", E109))</f>
        <v/>
      </c>
      <c r="AK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9" s="8" t="str">
        <f>LOWER(_xlfn.CONCAT(Table2[[#This Row],[device_suggested_area]], "-",Table2[[#This Row],[device_identifiers]]))</f>
        <v>ada-lamp</v>
      </c>
      <c r="AM109" s="10" t="s">
        <v>810</v>
      </c>
      <c r="AN109" s="8" t="s">
        <v>720</v>
      </c>
      <c r="AO109" s="8" t="s">
        <v>813</v>
      </c>
      <c r="AP109" s="8" t="s">
        <v>484</v>
      </c>
      <c r="AQ109" s="8" t="s">
        <v>130</v>
      </c>
      <c r="AR109" s="8" t="s">
        <v>1038</v>
      </c>
      <c r="AU109" s="8"/>
      <c r="AV109" s="8"/>
      <c r="AX109" s="8" t="str">
        <f>IF(AND(ISBLANK(AT109), ISBLANK(AU109)), "", _xlfn.CONCAT("[", IF(ISBLANK(AT109), "", _xlfn.CONCAT("[""mac"", """, AT109, """]")), IF(ISBLANK(AU109), "", _xlfn.CONCAT(", [""ip"", """, AU109, """]")), "]"))</f>
        <v/>
      </c>
    </row>
    <row r="110" spans="1:50" ht="16" customHeight="1" x14ac:dyDescent="0.2">
      <c r="A110" s="8">
        <v>1602</v>
      </c>
      <c r="B110" s="8" t="s">
        <v>26</v>
      </c>
      <c r="C110" s="8" t="s">
        <v>484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8" t="s">
        <v>172</v>
      </c>
      <c r="P110" s="8" t="s">
        <v>1149</v>
      </c>
      <c r="Q110" s="8" t="str">
        <f>Table2[[#This Row],[entity_domain]]</f>
        <v>Lights</v>
      </c>
      <c r="R110" s="8" t="str">
        <f>_xlfn.CONCAT( Table2[[#This Row],[device_suggested_area]], " ",Table2[[#This Row],[powercalc_group_3]])</f>
        <v>Ada Lights</v>
      </c>
      <c r="T110" s="8"/>
      <c r="U110" s="10"/>
      <c r="V110" s="10" t="s">
        <v>711</v>
      </c>
      <c r="W110" s="51" t="s">
        <v>729</v>
      </c>
      <c r="X110" s="16" t="s">
        <v>1145</v>
      </c>
      <c r="Y110" s="16" t="s">
        <v>789</v>
      </c>
      <c r="Z110" s="8"/>
      <c r="AE110" s="10"/>
      <c r="AG110" s="8" t="str">
        <f>IF(ISBLANK(AF110),  "", _xlfn.CONCAT("haas/entity/sensor/", LOWER(C110), "/", E110, "/config"))</f>
        <v/>
      </c>
      <c r="AH110" s="8" t="str">
        <f>IF(ISBLANK(AF110),  "", _xlfn.CONCAT(LOWER(C110), "/", E110))</f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10" s="8" t="str">
        <f>LOWER(_xlfn.CONCAT(Table2[[#This Row],[device_suggested_area]], "-",Table2[[#This Row],[device_identifiers]]))</f>
        <v>ada-lamp-bulb-1</v>
      </c>
      <c r="AM110" s="10" t="s">
        <v>810</v>
      </c>
      <c r="AN110" s="8" t="s">
        <v>721</v>
      </c>
      <c r="AO110" s="8" t="s">
        <v>813</v>
      </c>
      <c r="AP110" s="8" t="s">
        <v>484</v>
      </c>
      <c r="AQ110" s="8" t="s">
        <v>130</v>
      </c>
      <c r="AR110" s="8" t="s">
        <v>1038</v>
      </c>
      <c r="AT110" s="8" t="s">
        <v>727</v>
      </c>
      <c r="AU110" s="8"/>
      <c r="AV110" s="8"/>
      <c r="AX110" s="8" t="str">
        <f>IF(AND(ISBLANK(AT110), ISBLANK(AU110)), "", _xlfn.CONCAT("[", IF(ISBLANK(AT110), "", _xlfn.CONCAT("[""mac"", """, AT110, """]")), IF(ISBLANK(AU110), "", _xlfn.CONCAT(", [""ip"", """, AU110, """]")), "]"))</f>
        <v>[["mac", "0x0017880103433075"]]</v>
      </c>
    </row>
    <row r="111" spans="1:50" ht="16" customHeight="1" x14ac:dyDescent="0.2">
      <c r="A111" s="8">
        <v>1603</v>
      </c>
      <c r="B111" s="8" t="s">
        <v>26</v>
      </c>
      <c r="C111" s="8" t="s">
        <v>484</v>
      </c>
      <c r="D111" s="8" t="s">
        <v>137</v>
      </c>
      <c r="E111" s="8" t="s">
        <v>366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756</v>
      </c>
      <c r="K111" s="8" t="s">
        <v>1020</v>
      </c>
      <c r="M111" s="8" t="s">
        <v>136</v>
      </c>
      <c r="T111" s="8"/>
      <c r="U111" s="10"/>
      <c r="V111" s="10" t="s">
        <v>712</v>
      </c>
      <c r="W111" s="51" t="s">
        <v>730</v>
      </c>
      <c r="X111" s="16" t="s">
        <v>1147</v>
      </c>
      <c r="Y111" s="16" t="s">
        <v>790</v>
      </c>
      <c r="Z111" s="8"/>
      <c r="AC111" s="8" t="s">
        <v>339</v>
      </c>
      <c r="AE111" s="10"/>
      <c r="AG111" s="8" t="str">
        <f>IF(ISBLANK(AF111),  "", _xlfn.CONCAT("haas/entity/sensor/", LOWER(C111), "/", E111, "/config"))</f>
        <v/>
      </c>
      <c r="AH111" s="8" t="str">
        <f>IF(ISBLANK(AF111),  "", _xlfn.CONCAT(LOWER(C111), "/", E111))</f>
        <v/>
      </c>
      <c r="AK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1" s="8" t="str">
        <f>LOWER(_xlfn.CONCAT(Table2[[#This Row],[device_suggested_area]], "-",Table2[[#This Row],[device_identifiers]]))</f>
        <v>edwin-lamp</v>
      </c>
      <c r="AM111" s="10" t="s">
        <v>810</v>
      </c>
      <c r="AN111" s="8" t="s">
        <v>720</v>
      </c>
      <c r="AO111" s="8" t="s">
        <v>813</v>
      </c>
      <c r="AP111" s="8" t="s">
        <v>484</v>
      </c>
      <c r="AQ111" s="8" t="s">
        <v>127</v>
      </c>
      <c r="AR111" s="8" t="s">
        <v>1038</v>
      </c>
      <c r="AU111" s="8"/>
      <c r="AV111" s="8"/>
      <c r="AX111" s="8" t="str">
        <f>IF(AND(ISBLANK(AT111), ISBLANK(AU111)), "", _xlfn.CONCAT("[", IF(ISBLANK(AT111), "", _xlfn.CONCAT("[""mac"", """, AT111, """]")), IF(ISBLANK(AU111), "", _xlfn.CONCAT(", [""ip"", """, AU111, """]")), "]"))</f>
        <v/>
      </c>
    </row>
    <row r="112" spans="1:50" ht="16" customHeight="1" x14ac:dyDescent="0.2">
      <c r="A112" s="8">
        <v>1604</v>
      </c>
      <c r="B112" s="8" t="s">
        <v>26</v>
      </c>
      <c r="C112" s="8" t="s">
        <v>484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8" t="s">
        <v>172</v>
      </c>
      <c r="P112" s="8" t="s">
        <v>1149</v>
      </c>
      <c r="Q112" s="8" t="str">
        <f>Table2[[#This Row],[entity_domain]]</f>
        <v>Lights</v>
      </c>
      <c r="R112" s="8" t="str">
        <f>_xlfn.CONCAT( Table2[[#This Row],[device_suggested_area]], " ",Table2[[#This Row],[powercalc_group_3]])</f>
        <v>Edwin Lights</v>
      </c>
      <c r="T112" s="8"/>
      <c r="U112" s="10"/>
      <c r="V112" s="10" t="s">
        <v>711</v>
      </c>
      <c r="W112" s="51" t="s">
        <v>730</v>
      </c>
      <c r="X112" s="16" t="s">
        <v>1145</v>
      </c>
      <c r="Y112" s="16" t="s">
        <v>790</v>
      </c>
      <c r="Z112" s="8"/>
      <c r="AE112" s="10"/>
      <c r="AG112" s="8" t="str">
        <f>IF(ISBLANK(AF112),  "", _xlfn.CONCAT("haas/entity/sensor/", LOWER(C112), "/", E112, "/config"))</f>
        <v/>
      </c>
      <c r="AH112" s="8" t="str">
        <f>IF(ISBLANK(AF112),  "", _xlfn.CONCAT(LOWER(C112), "/", E112))</f>
        <v/>
      </c>
      <c r="AK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2" s="8" t="str">
        <f>LOWER(_xlfn.CONCAT(Table2[[#This Row],[device_suggested_area]], "-",Table2[[#This Row],[device_identifiers]]))</f>
        <v>edwin-lamp-bulb-1</v>
      </c>
      <c r="AM112" s="10" t="s">
        <v>810</v>
      </c>
      <c r="AN112" s="8" t="s">
        <v>721</v>
      </c>
      <c r="AO112" s="8" t="s">
        <v>813</v>
      </c>
      <c r="AP112" s="8" t="s">
        <v>484</v>
      </c>
      <c r="AQ112" s="8" t="s">
        <v>127</v>
      </c>
      <c r="AR112" s="8" t="s">
        <v>1038</v>
      </c>
      <c r="AT112" s="8" t="s">
        <v>754</v>
      </c>
      <c r="AU112" s="8"/>
      <c r="AV112" s="8"/>
      <c r="AX112" s="8" t="str">
        <f>IF(AND(ISBLANK(AT112), ISBLANK(AU112)), "", _xlfn.CONCAT("[", IF(ISBLANK(AT112), "", _xlfn.CONCAT("[""mac"", """, AT112, """]")), IF(ISBLANK(AU112), "", _xlfn.CONCAT(", [""ip"", """, AU112, """]")), "]"))</f>
        <v>[["mac", "0x0017880102b8fd87"]]</v>
      </c>
    </row>
    <row r="113" spans="1:50" s="65" customFormat="1" ht="16" customHeight="1" x14ac:dyDescent="0.2">
      <c r="A113" s="65">
        <v>1605</v>
      </c>
      <c r="B113" s="65" t="s">
        <v>26</v>
      </c>
      <c r="C113" s="65" t="s">
        <v>133</v>
      </c>
      <c r="D113" s="65" t="s">
        <v>137</v>
      </c>
      <c r="E113" s="65" t="s">
        <v>588</v>
      </c>
      <c r="F113" s="65" t="str">
        <f>IF(ISBLANK(E113), "", Table2[[#This Row],[unique_id]])</f>
        <v>edwin_fan</v>
      </c>
      <c r="G113" s="65" t="s">
        <v>199</v>
      </c>
      <c r="H113" s="65" t="s">
        <v>139</v>
      </c>
      <c r="I113" s="65" t="s">
        <v>132</v>
      </c>
      <c r="J113" s="65" t="s">
        <v>1107</v>
      </c>
      <c r="M113" s="65" t="s">
        <v>136</v>
      </c>
      <c r="O113" s="65" t="s">
        <v>172</v>
      </c>
      <c r="P113" s="65" t="s">
        <v>1149</v>
      </c>
      <c r="Q113" s="65" t="str">
        <f>Table2[[#This Row],[entity_domain]]</f>
        <v>Lights</v>
      </c>
      <c r="R113" s="65" t="str">
        <f>_xlfn.CONCAT( Table2[[#This Row],[device_suggested_area]], " ",Table2[[#This Row],[powercalc_group_3]])</f>
        <v>Edwin Lights</v>
      </c>
      <c r="S113" s="71" t="s">
        <v>1163</v>
      </c>
      <c r="U113" s="67"/>
      <c r="V113" s="67"/>
      <c r="W113" s="67"/>
      <c r="X113" s="67"/>
      <c r="Y113" s="67"/>
      <c r="AC113" s="65" t="s">
        <v>339</v>
      </c>
      <c r="AE113" s="67"/>
      <c r="AG113" s="65" t="str">
        <f>IF(ISBLANK(AF113),  "", _xlfn.CONCAT("haas/entity/sensor/", LOWER(C113), "/", E113, "/config"))</f>
        <v/>
      </c>
      <c r="AH113" s="65" t="str">
        <f>IF(ISBLANK(AF113),  "", _xlfn.CONCAT(LOWER(C113), "/", E113))</f>
        <v/>
      </c>
      <c r="AK113" s="68"/>
      <c r="AM113" s="67"/>
      <c r="AQ113" s="65" t="s">
        <v>127</v>
      </c>
      <c r="AX113" s="65" t="str">
        <f>IF(AND(ISBLANK(AT113), ISBLANK(AU113)), "", _xlfn.CONCAT("[", IF(ISBLANK(AT113), "", _xlfn.CONCAT("[""mac"", """, AT113, """]")), IF(ISBLANK(AU113), "", _xlfn.CONCAT(", [""ip"", """, AU113, """]")), "]"))</f>
        <v/>
      </c>
    </row>
    <row r="114" spans="1:50" ht="16" customHeight="1" x14ac:dyDescent="0.2">
      <c r="A114" s="8">
        <v>1606</v>
      </c>
      <c r="B114" s="8" t="s">
        <v>26</v>
      </c>
      <c r="C114" s="8" t="s">
        <v>484</v>
      </c>
      <c r="D114" s="8" t="s">
        <v>137</v>
      </c>
      <c r="E114" s="8" t="s">
        <v>577</v>
      </c>
      <c r="F114" s="8" t="str">
        <f>IF(ISBLANK(E114), "", Table2[[#This Row],[unique_id]])</f>
        <v>edwin_night_light</v>
      </c>
      <c r="G114" s="8" t="s">
        <v>576</v>
      </c>
      <c r="H114" s="8" t="s">
        <v>139</v>
      </c>
      <c r="I114" s="8" t="s">
        <v>132</v>
      </c>
      <c r="J114" s="8" t="s">
        <v>757</v>
      </c>
      <c r="K114" s="8" t="s">
        <v>1019</v>
      </c>
      <c r="M114" s="8" t="s">
        <v>136</v>
      </c>
      <c r="T114" s="8"/>
      <c r="U114" s="10"/>
      <c r="V114" s="10" t="s">
        <v>712</v>
      </c>
      <c r="W114" s="51">
        <v>300</v>
      </c>
      <c r="X114" s="16" t="s">
        <v>1147</v>
      </c>
      <c r="Y114" s="16" t="s">
        <v>789</v>
      </c>
      <c r="Z114" s="8"/>
      <c r="AC114" s="8" t="s">
        <v>339</v>
      </c>
      <c r="AE114" s="10"/>
      <c r="AG114" s="8" t="str">
        <f>IF(ISBLANK(AF114),  "", _xlfn.CONCAT("haas/entity/sensor/", LOWER(C114), "/", E114, "/config"))</f>
        <v/>
      </c>
      <c r="AH114" s="8" t="str">
        <f>IF(ISBLANK(AF114),  "", _xlfn.CONCAT(LOWER(C114), "/", E114))</f>
        <v/>
      </c>
      <c r="AK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4" s="8" t="str">
        <f>LOWER(_xlfn.CONCAT(Table2[[#This Row],[device_suggested_area]], "-",Table2[[#This Row],[device_identifiers]]))</f>
        <v>edwin-night-light</v>
      </c>
      <c r="AM114" s="10" t="s">
        <v>708</v>
      </c>
      <c r="AN114" s="8" t="s">
        <v>725</v>
      </c>
      <c r="AO114" s="8" t="s">
        <v>707</v>
      </c>
      <c r="AP114" s="8" t="s">
        <v>484</v>
      </c>
      <c r="AQ114" s="8" t="s">
        <v>127</v>
      </c>
      <c r="AR114" s="8" t="s">
        <v>1038</v>
      </c>
      <c r="AU114" s="8"/>
      <c r="AV114" s="8"/>
      <c r="AX114" s="8" t="str">
        <f>IF(AND(ISBLANK(AT114), ISBLANK(AU114)), "", _xlfn.CONCAT("[", IF(ISBLANK(AT114), "", _xlfn.CONCAT("[""mac"", """, AT114, """]")), IF(ISBLANK(AU114), "", _xlfn.CONCAT(", [""ip"", """, AU114, """]")), "]"))</f>
        <v/>
      </c>
    </row>
    <row r="115" spans="1:50" ht="16" customHeight="1" x14ac:dyDescent="0.2">
      <c r="A115" s="8">
        <v>1607</v>
      </c>
      <c r="B115" s="8" t="s">
        <v>26</v>
      </c>
      <c r="C115" s="8" t="s">
        <v>484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8" t="s">
        <v>172</v>
      </c>
      <c r="P115" s="8" t="s">
        <v>1149</v>
      </c>
      <c r="Q115" s="8" t="str">
        <f>Table2[[#This Row],[entity_domain]]</f>
        <v>Lights</v>
      </c>
      <c r="R115" s="8" t="str">
        <f>_xlfn.CONCAT( Table2[[#This Row],[device_suggested_area]], " ",Table2[[#This Row],[powercalc_group_3]])</f>
        <v>Edwin Lights</v>
      </c>
      <c r="T115" s="8"/>
      <c r="U115" s="10"/>
      <c r="V115" s="10" t="s">
        <v>711</v>
      </c>
      <c r="W115" s="51">
        <v>300</v>
      </c>
      <c r="X115" s="16" t="s">
        <v>1145</v>
      </c>
      <c r="Y115" s="16" t="s">
        <v>789</v>
      </c>
      <c r="Z115" s="8"/>
      <c r="AE115" s="10"/>
      <c r="AG115" s="8" t="str">
        <f>IF(ISBLANK(AF115),  "", _xlfn.CONCAT("haas/entity/sensor/", LOWER(C115), "/", E115, "/config"))</f>
        <v/>
      </c>
      <c r="AH115" s="8" t="str">
        <f>IF(ISBLANK(AF115),  "", _xlfn.CONCAT(LOWER(C115), "/", E115))</f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5" s="8" t="str">
        <f>LOWER(_xlfn.CONCAT(Table2[[#This Row],[device_suggested_area]], "-",Table2[[#This Row],[device_identifiers]]))</f>
        <v>edwin-night-light-bulb-1</v>
      </c>
      <c r="AM115" s="10" t="s">
        <v>708</v>
      </c>
      <c r="AN115" s="8" t="s">
        <v>726</v>
      </c>
      <c r="AO115" s="8" t="s">
        <v>707</v>
      </c>
      <c r="AP115" s="8" t="s">
        <v>484</v>
      </c>
      <c r="AQ115" s="8" t="s">
        <v>127</v>
      </c>
      <c r="AR115" s="8" t="s">
        <v>1038</v>
      </c>
      <c r="AT115" s="8" t="s">
        <v>728</v>
      </c>
      <c r="AU115" s="8"/>
      <c r="AV115" s="8"/>
      <c r="AX115" s="8" t="str">
        <f>IF(AND(ISBLANK(AT115), ISBLANK(AU115)), "", _xlfn.CONCAT("[", IF(ISBLANK(AT115), "", _xlfn.CONCAT("[""mac"", """, AT115, """]")), IF(ISBLANK(AU115), "", _xlfn.CONCAT(", [""ip"", """, AU115, """]")), "]"))</f>
        <v>[["mac", "0x001788010343c36f"]]</v>
      </c>
    </row>
    <row r="116" spans="1:50" ht="16" customHeight="1" x14ac:dyDescent="0.2">
      <c r="A116" s="8">
        <v>1608</v>
      </c>
      <c r="B116" s="8" t="s">
        <v>26</v>
      </c>
      <c r="C116" s="8" t="s">
        <v>484</v>
      </c>
      <c r="D116" s="8" t="s">
        <v>137</v>
      </c>
      <c r="E116" s="8" t="s">
        <v>354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1109</v>
      </c>
      <c r="K116" s="8" t="s">
        <v>1021</v>
      </c>
      <c r="M116" s="8" t="s">
        <v>136</v>
      </c>
      <c r="T116" s="8"/>
      <c r="U116" s="10"/>
      <c r="V116" s="10" t="s">
        <v>712</v>
      </c>
      <c r="W116" s="51">
        <v>400</v>
      </c>
      <c r="X116" s="16" t="s">
        <v>1147</v>
      </c>
      <c r="Y116" s="16" t="s">
        <v>788</v>
      </c>
      <c r="Z116" s="8"/>
      <c r="AC116" s="8" t="s">
        <v>339</v>
      </c>
      <c r="AE116" s="10"/>
      <c r="AG116" s="8" t="str">
        <f>IF(ISBLANK(AF116),  "", _xlfn.CONCAT("haas/entity/sensor/", LOWER(C116), "/", E116, "/config"))</f>
        <v/>
      </c>
      <c r="AH116" s="8" t="str">
        <f>IF(ISBLANK(AF116),  "", _xlfn.CONCAT(LOWER(C116), "/", E116))</f>
        <v/>
      </c>
      <c r="AK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6" s="8" t="str">
        <f>LOWER(_xlfn.CONCAT(Table2[[#This Row],[device_suggested_area]], "-",Table2[[#This Row],[device_identifiers]]))</f>
        <v>hallway-main</v>
      </c>
      <c r="AM116" s="10" t="s">
        <v>708</v>
      </c>
      <c r="AN116" s="8" t="s">
        <v>709</v>
      </c>
      <c r="AO116" s="8" t="s">
        <v>707</v>
      </c>
      <c r="AP116" s="8" t="s">
        <v>484</v>
      </c>
      <c r="AQ116" s="8" t="s">
        <v>539</v>
      </c>
      <c r="AU116" s="8"/>
      <c r="AV116" s="8"/>
      <c r="AX116" s="8" t="str">
        <f>IF(AND(ISBLANK(AT116), ISBLANK(AU116)), "", _xlfn.CONCAT("[", IF(ISBLANK(AT116), "", _xlfn.CONCAT("[""mac"", """, AT116, """]")), IF(ISBLANK(AU116), "", _xlfn.CONCAT(", [""ip"", """, AU116, """]")), "]"))</f>
        <v/>
      </c>
    </row>
    <row r="117" spans="1:50" ht="16" customHeight="1" x14ac:dyDescent="0.2">
      <c r="A117" s="8">
        <v>1609</v>
      </c>
      <c r="B117" s="8" t="s">
        <v>26</v>
      </c>
      <c r="C117" s="8" t="s">
        <v>484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8" t="s">
        <v>172</v>
      </c>
      <c r="P117" s="8" t="s">
        <v>1149</v>
      </c>
      <c r="Q117" s="8" t="str">
        <f>Table2[[#This Row],[entity_domain]]</f>
        <v>Lights</v>
      </c>
      <c r="R117" s="8" t="str">
        <f>_xlfn.CONCAT( Table2[[#This Row],[device_suggested_area]], " ",Table2[[#This Row],[powercalc_group_3]])</f>
        <v>Hallway Lights</v>
      </c>
      <c r="T117" s="8"/>
      <c r="U117" s="10"/>
      <c r="V117" s="10" t="s">
        <v>711</v>
      </c>
      <c r="W117" s="51">
        <v>400</v>
      </c>
      <c r="X117" s="16" t="s">
        <v>1145</v>
      </c>
      <c r="Y117" s="16" t="s">
        <v>788</v>
      </c>
      <c r="Z117" s="8"/>
      <c r="AE117" s="10"/>
      <c r="AG117" s="8" t="str">
        <f>IF(ISBLANK(AF117),  "", _xlfn.CONCAT("haas/entity/sensor/", LOWER(C117), "/", E117, "/config"))</f>
        <v/>
      </c>
      <c r="AH117" s="8" t="str">
        <f>IF(ISBLANK(AF117),  "", _xlfn.CONCAT(LOWER(C117), "/", E117))</f>
        <v/>
      </c>
      <c r="AK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7" s="8" t="str">
        <f>LOWER(_xlfn.CONCAT(Table2[[#This Row],[device_suggested_area]], "-",Table2[[#This Row],[device_identifiers]]))</f>
        <v>hallway-main-bulb-1</v>
      </c>
      <c r="AM117" s="10" t="s">
        <v>708</v>
      </c>
      <c r="AN117" s="8" t="s">
        <v>710</v>
      </c>
      <c r="AO117" s="8" t="s">
        <v>707</v>
      </c>
      <c r="AP117" s="8" t="s">
        <v>484</v>
      </c>
      <c r="AQ117" s="8" t="s">
        <v>539</v>
      </c>
      <c r="AT117" s="8" t="s">
        <v>731</v>
      </c>
      <c r="AU117" s="8"/>
      <c r="AV117" s="8"/>
      <c r="AX117" s="8" t="str">
        <f>IF(AND(ISBLANK(AT117), ISBLANK(AU117)), "", _xlfn.CONCAT("[", IF(ISBLANK(AT117), "", _xlfn.CONCAT("[""mac"", """, AT117, """]")), IF(ISBLANK(AU117), "", _xlfn.CONCAT(", [""ip"", """, AU117, """]")), "]"))</f>
        <v>[["mac", "0x00178801043283b0"]]</v>
      </c>
    </row>
    <row r="118" spans="1:50" ht="16" customHeight="1" x14ac:dyDescent="0.2">
      <c r="A118" s="8">
        <v>1610</v>
      </c>
      <c r="B118" s="8" t="s">
        <v>26</v>
      </c>
      <c r="C118" s="8" t="s">
        <v>484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8" t="s">
        <v>172</v>
      </c>
      <c r="P118" s="8" t="s">
        <v>1149</v>
      </c>
      <c r="Q118" s="8" t="str">
        <f>Table2[[#This Row],[entity_domain]]</f>
        <v>Lights</v>
      </c>
      <c r="R118" s="8" t="str">
        <f>_xlfn.CONCAT( Table2[[#This Row],[device_suggested_area]], " ",Table2[[#This Row],[powercalc_group_3]])</f>
        <v>Hallway Lights</v>
      </c>
      <c r="T118" s="8"/>
      <c r="U118" s="10"/>
      <c r="V118" s="10" t="s">
        <v>711</v>
      </c>
      <c r="W118" s="51">
        <v>400</v>
      </c>
      <c r="X118" s="16" t="s">
        <v>1145</v>
      </c>
      <c r="Y118" s="16" t="s">
        <v>788</v>
      </c>
      <c r="Z118" s="8"/>
      <c r="AE118" s="10"/>
      <c r="AG118" s="8" t="str">
        <f>IF(ISBLANK(AF118),  "", _xlfn.CONCAT("haas/entity/sensor/", LOWER(C118), "/", E118, "/config"))</f>
        <v/>
      </c>
      <c r="AH118" s="8" t="str">
        <f>IF(ISBLANK(AF118),  "", _xlfn.CONCAT(LOWER(C118), "/", E118))</f>
        <v/>
      </c>
      <c r="AK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8" s="8" t="str">
        <f>LOWER(_xlfn.CONCAT(Table2[[#This Row],[device_suggested_area]], "-",Table2[[#This Row],[device_identifiers]]))</f>
        <v>hallway-main-bulb-2</v>
      </c>
      <c r="AM118" s="10" t="s">
        <v>708</v>
      </c>
      <c r="AN118" s="8" t="s">
        <v>717</v>
      </c>
      <c r="AO118" s="8" t="s">
        <v>707</v>
      </c>
      <c r="AP118" s="8" t="s">
        <v>484</v>
      </c>
      <c r="AQ118" s="8" t="s">
        <v>539</v>
      </c>
      <c r="AT118" s="8" t="s">
        <v>732</v>
      </c>
      <c r="AU118" s="8"/>
      <c r="AV118" s="8"/>
      <c r="AX118" s="8" t="str">
        <f>IF(AND(ISBLANK(AT118), ISBLANK(AU118)), "", _xlfn.CONCAT("[", IF(ISBLANK(AT118), "", _xlfn.CONCAT("[""mac"", """, AT118, """]")), IF(ISBLANK(AU118), "", _xlfn.CONCAT(", [""ip"", """, AU118, """]")), "]"))</f>
        <v>[["mac", "0x0017880104329975"]]</v>
      </c>
    </row>
    <row r="119" spans="1:50" ht="16" customHeight="1" x14ac:dyDescent="0.2">
      <c r="A119" s="8">
        <v>1611</v>
      </c>
      <c r="B119" s="8" t="s">
        <v>26</v>
      </c>
      <c r="C119" s="8" t="s">
        <v>484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8" t="s">
        <v>172</v>
      </c>
      <c r="P119" s="8" t="s">
        <v>1149</v>
      </c>
      <c r="Q119" s="8" t="str">
        <f>Table2[[#This Row],[entity_domain]]</f>
        <v>Lights</v>
      </c>
      <c r="R119" s="8" t="str">
        <f>_xlfn.CONCAT( Table2[[#This Row],[device_suggested_area]], " ",Table2[[#This Row],[powercalc_group_3]])</f>
        <v>Hallway Lights</v>
      </c>
      <c r="T119" s="8"/>
      <c r="U119" s="10"/>
      <c r="V119" s="10" t="s">
        <v>711</v>
      </c>
      <c r="W119" s="51">
        <v>400</v>
      </c>
      <c r="X119" s="16" t="s">
        <v>1145</v>
      </c>
      <c r="Y119" s="16" t="s">
        <v>788</v>
      </c>
      <c r="Z119" s="8"/>
      <c r="AE119" s="10"/>
      <c r="AG119" s="8" t="str">
        <f>IF(ISBLANK(AF119),  "", _xlfn.CONCAT("haas/entity/sensor/", LOWER(C119), "/", E119, "/config"))</f>
        <v/>
      </c>
      <c r="AH119" s="8" t="str">
        <f>IF(ISBLANK(AF119),  "", _xlfn.CONCAT(LOWER(C119), "/", E119))</f>
        <v/>
      </c>
      <c r="AK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9" s="8" t="str">
        <f>LOWER(_xlfn.CONCAT(Table2[[#This Row],[device_suggested_area]], "-",Table2[[#This Row],[device_identifiers]]))</f>
        <v>hallway-main-bulb-3</v>
      </c>
      <c r="AM119" s="10" t="s">
        <v>708</v>
      </c>
      <c r="AN119" s="8" t="s">
        <v>718</v>
      </c>
      <c r="AO119" s="8" t="s">
        <v>707</v>
      </c>
      <c r="AP119" s="8" t="s">
        <v>484</v>
      </c>
      <c r="AQ119" s="8" t="s">
        <v>539</v>
      </c>
      <c r="AT119" s="8" t="s">
        <v>733</v>
      </c>
      <c r="AU119" s="8"/>
      <c r="AV119" s="8"/>
      <c r="AX119" s="8" t="str">
        <f>IF(AND(ISBLANK(AT119), ISBLANK(AU119)), "", _xlfn.CONCAT("[", IF(ISBLANK(AT119), "", _xlfn.CONCAT("[""mac"", """, AT119, """]")), IF(ISBLANK(AU119), "", _xlfn.CONCAT(", [""ip"", """, AU119, """]")), "]"))</f>
        <v>[["mac", "0x001788010432996f"]]</v>
      </c>
    </row>
    <row r="120" spans="1:50" ht="16" customHeight="1" x14ac:dyDescent="0.2">
      <c r="A120" s="8">
        <v>1612</v>
      </c>
      <c r="B120" s="8" t="s">
        <v>26</v>
      </c>
      <c r="C120" s="8" t="s">
        <v>484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8" t="s">
        <v>172</v>
      </c>
      <c r="P120" s="8" t="s">
        <v>1149</v>
      </c>
      <c r="Q120" s="8" t="str">
        <f>Table2[[#This Row],[entity_domain]]</f>
        <v>Lights</v>
      </c>
      <c r="R120" s="8" t="str">
        <f>_xlfn.CONCAT( Table2[[#This Row],[device_suggested_area]], " ",Table2[[#This Row],[powercalc_group_3]])</f>
        <v>Hallway Lights</v>
      </c>
      <c r="T120" s="8"/>
      <c r="U120" s="10"/>
      <c r="V120" s="10" t="s">
        <v>711</v>
      </c>
      <c r="W120" s="51">
        <v>400</v>
      </c>
      <c r="X120" s="16" t="s">
        <v>1145</v>
      </c>
      <c r="Y120" s="16" t="s">
        <v>788</v>
      </c>
      <c r="Z120" s="8"/>
      <c r="AE120" s="10"/>
      <c r="AG120" s="8" t="str">
        <f>IF(ISBLANK(AF120),  "", _xlfn.CONCAT("haas/entity/sensor/", LOWER(C120), "/", E120, "/config"))</f>
        <v/>
      </c>
      <c r="AH120" s="8" t="str">
        <f>IF(ISBLANK(AF120),  "", _xlfn.CONCAT(LOWER(C120), "/", E120))</f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20" s="8" t="str">
        <f>LOWER(_xlfn.CONCAT(Table2[[#This Row],[device_suggested_area]], "-",Table2[[#This Row],[device_identifiers]]))</f>
        <v>hallway-main-bulb-4</v>
      </c>
      <c r="AM120" s="10" t="s">
        <v>708</v>
      </c>
      <c r="AN120" s="8" t="s">
        <v>722</v>
      </c>
      <c r="AO120" s="8" t="s">
        <v>707</v>
      </c>
      <c r="AP120" s="8" t="s">
        <v>484</v>
      </c>
      <c r="AQ120" s="8" t="s">
        <v>539</v>
      </c>
      <c r="AT120" s="8" t="s">
        <v>734</v>
      </c>
      <c r="AU120" s="8"/>
      <c r="AV120" s="8"/>
      <c r="AX120" s="8" t="str">
        <f>IF(AND(ISBLANK(AT120), ISBLANK(AU120)), "", _xlfn.CONCAT("[", IF(ISBLANK(AT120), "", _xlfn.CONCAT("[""mac"", """, AT120, """]")), IF(ISBLANK(AU120), "", _xlfn.CONCAT(", [""ip"", """, AU120, """]")), "]"))</f>
        <v>[["mac", "0x001788010444db4e"]]</v>
      </c>
    </row>
    <row r="121" spans="1:50" ht="16" customHeight="1" x14ac:dyDescent="0.2">
      <c r="A121" s="8">
        <v>1613</v>
      </c>
      <c r="B121" s="8" t="s">
        <v>26</v>
      </c>
      <c r="C121" s="8" t="s">
        <v>484</v>
      </c>
      <c r="D121" s="8" t="s">
        <v>137</v>
      </c>
      <c r="E121" s="8" t="s">
        <v>355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1109</v>
      </c>
      <c r="K121" s="8" t="s">
        <v>1020</v>
      </c>
      <c r="M121" s="8" t="s">
        <v>136</v>
      </c>
      <c r="T121" s="8"/>
      <c r="U121" s="10"/>
      <c r="V121" s="10" t="s">
        <v>712</v>
      </c>
      <c r="W121" s="51">
        <v>500</v>
      </c>
      <c r="X121" s="16" t="s">
        <v>1147</v>
      </c>
      <c r="Y121" s="16" t="s">
        <v>790</v>
      </c>
      <c r="Z121" s="8"/>
      <c r="AC121" s="8" t="s">
        <v>339</v>
      </c>
      <c r="AE121" s="10"/>
      <c r="AG121" s="8" t="str">
        <f>IF(ISBLANK(AF121),  "", _xlfn.CONCAT("haas/entity/sensor/", LOWER(C121), "/", E121, "/config"))</f>
        <v/>
      </c>
      <c r="AH121" s="8" t="str">
        <f>IF(ISBLANK(AF121),  "", _xlfn.CONCAT(LOWER(C121), "/", E121))</f>
        <v/>
      </c>
      <c r="AK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1" s="8" t="str">
        <f>LOWER(_xlfn.CONCAT(Table2[[#This Row],[device_suggested_area]], "-",Table2[[#This Row],[device_identifiers]]))</f>
        <v>dining-main</v>
      </c>
      <c r="AM121" s="10" t="s">
        <v>708</v>
      </c>
      <c r="AN121" s="8" t="s">
        <v>709</v>
      </c>
      <c r="AO121" s="8" t="s">
        <v>707</v>
      </c>
      <c r="AP121" s="8" t="s">
        <v>484</v>
      </c>
      <c r="AQ121" s="8" t="s">
        <v>202</v>
      </c>
      <c r="AU121" s="8"/>
      <c r="AV121" s="8"/>
      <c r="AX121" s="8" t="str">
        <f>IF(AND(ISBLANK(AT121), ISBLANK(AU121)), "", _xlfn.CONCAT("[", IF(ISBLANK(AT121), "", _xlfn.CONCAT("[""mac"", """, AT121, """]")), IF(ISBLANK(AU121), "", _xlfn.CONCAT(", [""ip"", """, AU121, """]")), "]"))</f>
        <v/>
      </c>
    </row>
    <row r="122" spans="1:50" ht="16" customHeight="1" x14ac:dyDescent="0.2">
      <c r="A122" s="8">
        <v>1614</v>
      </c>
      <c r="B122" s="8" t="s">
        <v>26</v>
      </c>
      <c r="C122" s="8" t="s">
        <v>484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8" t="s">
        <v>172</v>
      </c>
      <c r="P122" s="8" t="s">
        <v>1149</v>
      </c>
      <c r="Q122" s="8" t="str">
        <f>Table2[[#This Row],[entity_domain]]</f>
        <v>Lights</v>
      </c>
      <c r="R122" s="8" t="str">
        <f>_xlfn.CONCAT( Table2[[#This Row],[device_suggested_area]], " ",Table2[[#This Row],[powercalc_group_3]])</f>
        <v>Dining Lights</v>
      </c>
      <c r="T122" s="8"/>
      <c r="U122" s="10"/>
      <c r="V122" s="10" t="s">
        <v>711</v>
      </c>
      <c r="W122" s="51">
        <v>500</v>
      </c>
      <c r="X122" s="16" t="s">
        <v>1145</v>
      </c>
      <c r="Y122" s="16" t="s">
        <v>790</v>
      </c>
      <c r="Z122" s="8"/>
      <c r="AE122" s="10"/>
      <c r="AG122" s="8" t="str">
        <f>IF(ISBLANK(AF122),  "", _xlfn.CONCAT("haas/entity/sensor/", LOWER(C122), "/", E122, "/config"))</f>
        <v/>
      </c>
      <c r="AH122" s="8" t="str">
        <f>IF(ISBLANK(AF122),  "", _xlfn.CONCAT(LOWER(C122), "/", E122))</f>
        <v/>
      </c>
      <c r="AK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2" s="8" t="str">
        <f>LOWER(_xlfn.CONCAT(Table2[[#This Row],[device_suggested_area]], "-",Table2[[#This Row],[device_identifiers]]))</f>
        <v>dining-main-bulb-1</v>
      </c>
      <c r="AM122" s="10" t="s">
        <v>708</v>
      </c>
      <c r="AN122" s="8" t="s">
        <v>710</v>
      </c>
      <c r="AO122" s="8" t="s">
        <v>707</v>
      </c>
      <c r="AP122" s="8" t="s">
        <v>484</v>
      </c>
      <c r="AQ122" s="8" t="s">
        <v>202</v>
      </c>
      <c r="AT122" s="8" t="s">
        <v>735</v>
      </c>
      <c r="AU122" s="8"/>
      <c r="AV122" s="8"/>
      <c r="AX122" s="8" t="str">
        <f>IF(AND(ISBLANK(AT122), ISBLANK(AU122)), "", _xlfn.CONCAT("[", IF(ISBLANK(AT122), "", _xlfn.CONCAT("[""mac"", """, AT122, """]")), IF(ISBLANK(AU122), "", _xlfn.CONCAT(", [""ip"", """, AU122, """]")), "]"))</f>
        <v>[["mac", "0x00178801039f69d5"]]</v>
      </c>
    </row>
    <row r="123" spans="1:50" ht="16" customHeight="1" x14ac:dyDescent="0.2">
      <c r="A123" s="8">
        <v>1615</v>
      </c>
      <c r="B123" s="8" t="s">
        <v>26</v>
      </c>
      <c r="C123" s="8" t="s">
        <v>484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8" t="s">
        <v>172</v>
      </c>
      <c r="P123" s="8" t="s">
        <v>1149</v>
      </c>
      <c r="Q123" s="8" t="str">
        <f>Table2[[#This Row],[entity_domain]]</f>
        <v>Lights</v>
      </c>
      <c r="R123" s="8" t="str">
        <f>_xlfn.CONCAT( Table2[[#This Row],[device_suggested_area]], " ",Table2[[#This Row],[powercalc_group_3]])</f>
        <v>Dining Lights</v>
      </c>
      <c r="T123" s="8"/>
      <c r="U123" s="10"/>
      <c r="V123" s="10" t="s">
        <v>711</v>
      </c>
      <c r="W123" s="51">
        <v>500</v>
      </c>
      <c r="X123" s="16" t="s">
        <v>1145</v>
      </c>
      <c r="Y123" s="16" t="s">
        <v>790</v>
      </c>
      <c r="Z123" s="8"/>
      <c r="AE123" s="10"/>
      <c r="AG123" s="8" t="str">
        <f>IF(ISBLANK(AF123),  "", _xlfn.CONCAT("haas/entity/sensor/", LOWER(C123), "/", E123, "/config"))</f>
        <v/>
      </c>
      <c r="AH123" s="8" t="str">
        <f>IF(ISBLANK(AF123),  "", _xlfn.CONCAT(LOWER(C123), "/", E123))</f>
        <v/>
      </c>
      <c r="AK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3" s="8" t="str">
        <f>LOWER(_xlfn.CONCAT(Table2[[#This Row],[device_suggested_area]], "-",Table2[[#This Row],[device_identifiers]]))</f>
        <v>dining-main-bulb-2</v>
      </c>
      <c r="AM123" s="10" t="s">
        <v>708</v>
      </c>
      <c r="AN123" s="8" t="s">
        <v>717</v>
      </c>
      <c r="AO123" s="8" t="s">
        <v>707</v>
      </c>
      <c r="AP123" s="8" t="s">
        <v>484</v>
      </c>
      <c r="AQ123" s="8" t="s">
        <v>202</v>
      </c>
      <c r="AT123" s="8" t="s">
        <v>736</v>
      </c>
      <c r="AU123" s="8"/>
      <c r="AV123" s="8"/>
      <c r="AX123" s="8" t="str">
        <f>IF(AND(ISBLANK(AT123), ISBLANK(AU123)), "", _xlfn.CONCAT("[", IF(ISBLANK(AT123), "", _xlfn.CONCAT("[""mac"", """, AT123, """]")), IF(ISBLANK(AU123), "", _xlfn.CONCAT(", [""ip"", """, AU123, """]")), "]"))</f>
        <v>[["mac", "0x00178801039f56c4"]]</v>
      </c>
    </row>
    <row r="124" spans="1:50" ht="16" customHeight="1" x14ac:dyDescent="0.2">
      <c r="A124" s="8">
        <v>1616</v>
      </c>
      <c r="B124" s="8" t="s">
        <v>26</v>
      </c>
      <c r="C124" s="8" t="s">
        <v>484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8" t="s">
        <v>172</v>
      </c>
      <c r="P124" s="8" t="s">
        <v>1149</v>
      </c>
      <c r="Q124" s="8" t="str">
        <f>Table2[[#This Row],[entity_domain]]</f>
        <v>Lights</v>
      </c>
      <c r="R124" s="8" t="str">
        <f>_xlfn.CONCAT( Table2[[#This Row],[device_suggested_area]], " ",Table2[[#This Row],[powercalc_group_3]])</f>
        <v>Dining Lights</v>
      </c>
      <c r="T124" s="8"/>
      <c r="U124" s="10"/>
      <c r="V124" s="10" t="s">
        <v>711</v>
      </c>
      <c r="W124" s="51">
        <v>500</v>
      </c>
      <c r="X124" s="16" t="s">
        <v>1145</v>
      </c>
      <c r="Y124" s="16" t="s">
        <v>790</v>
      </c>
      <c r="Z124" s="8"/>
      <c r="AE124" s="10"/>
      <c r="AG124" s="8" t="str">
        <f>IF(ISBLANK(AF124),  "", _xlfn.CONCAT("haas/entity/sensor/", LOWER(C124), "/", E124, "/config"))</f>
        <v/>
      </c>
      <c r="AH124" s="8" t="str">
        <f>IF(ISBLANK(AF124),  "", _xlfn.CONCAT(LOWER(C124), "/", E124))</f>
        <v/>
      </c>
      <c r="AK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4" s="8" t="str">
        <f>LOWER(_xlfn.CONCAT(Table2[[#This Row],[device_suggested_area]], "-",Table2[[#This Row],[device_identifiers]]))</f>
        <v>dining-main-bulb-3</v>
      </c>
      <c r="AM124" s="10" t="s">
        <v>708</v>
      </c>
      <c r="AN124" s="8" t="s">
        <v>718</v>
      </c>
      <c r="AO124" s="8" t="s">
        <v>707</v>
      </c>
      <c r="AP124" s="8" t="s">
        <v>484</v>
      </c>
      <c r="AQ124" s="8" t="s">
        <v>202</v>
      </c>
      <c r="AT124" s="8" t="s">
        <v>737</v>
      </c>
      <c r="AU124" s="8"/>
      <c r="AV124" s="8"/>
      <c r="AX124" s="8" t="str">
        <f>IF(AND(ISBLANK(AT124), ISBLANK(AU124)), "", _xlfn.CONCAT("[", IF(ISBLANK(AT124), "", _xlfn.CONCAT("[""mac"", """, AT124, """]")), IF(ISBLANK(AU124), "", _xlfn.CONCAT(", [""ip"", """, AU124, """]")), "]"))</f>
        <v>[["mac", "0x00178801039f584a"]]</v>
      </c>
    </row>
    <row r="125" spans="1:50" ht="16" customHeight="1" x14ac:dyDescent="0.2">
      <c r="A125" s="8">
        <v>1617</v>
      </c>
      <c r="B125" s="8" t="s">
        <v>26</v>
      </c>
      <c r="C125" s="8" t="s">
        <v>484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8" t="s">
        <v>172</v>
      </c>
      <c r="P125" s="8" t="s">
        <v>1149</v>
      </c>
      <c r="Q125" s="8" t="str">
        <f>Table2[[#This Row],[entity_domain]]</f>
        <v>Lights</v>
      </c>
      <c r="R125" s="8" t="str">
        <f>_xlfn.CONCAT( Table2[[#This Row],[device_suggested_area]], " ",Table2[[#This Row],[powercalc_group_3]])</f>
        <v>Dining Lights</v>
      </c>
      <c r="T125" s="8"/>
      <c r="U125" s="10"/>
      <c r="V125" s="10" t="s">
        <v>711</v>
      </c>
      <c r="W125" s="51">
        <v>500</v>
      </c>
      <c r="X125" s="16" t="s">
        <v>1145</v>
      </c>
      <c r="Y125" s="16" t="s">
        <v>790</v>
      </c>
      <c r="Z125" s="8"/>
      <c r="AE125" s="10"/>
      <c r="AG125" s="8" t="str">
        <f>IF(ISBLANK(AF125),  "", _xlfn.CONCAT("haas/entity/sensor/", LOWER(C125), "/", E125, "/config"))</f>
        <v/>
      </c>
      <c r="AH125" s="8" t="str">
        <f>IF(ISBLANK(AF125),  "", _xlfn.CONCAT(LOWER(C125), "/", E125))</f>
        <v/>
      </c>
      <c r="AK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5" s="8" t="str">
        <f>LOWER(_xlfn.CONCAT(Table2[[#This Row],[device_suggested_area]], "-",Table2[[#This Row],[device_identifiers]]))</f>
        <v>dining-main-bulb-4</v>
      </c>
      <c r="AM125" s="10" t="s">
        <v>708</v>
      </c>
      <c r="AN125" s="8" t="s">
        <v>722</v>
      </c>
      <c r="AO125" s="8" t="s">
        <v>707</v>
      </c>
      <c r="AP125" s="8" t="s">
        <v>484</v>
      </c>
      <c r="AQ125" s="8" t="s">
        <v>202</v>
      </c>
      <c r="AT125" s="8" t="s">
        <v>738</v>
      </c>
      <c r="AU125" s="8"/>
      <c r="AV125" s="8"/>
      <c r="AX125" s="8" t="str">
        <f>IF(AND(ISBLANK(AT125), ISBLANK(AU125)), "", _xlfn.CONCAT("[", IF(ISBLANK(AT125), "", _xlfn.CONCAT("[""mac"", """, AT125, """]")), IF(ISBLANK(AU125), "", _xlfn.CONCAT(", [""ip"", """, AU125, """]")), "]"))</f>
        <v>[["mac", "0x00178801039f69d4"]]</v>
      </c>
    </row>
    <row r="126" spans="1:50" ht="16" customHeight="1" x14ac:dyDescent="0.2">
      <c r="A126" s="8">
        <v>1618</v>
      </c>
      <c r="B126" s="8" t="s">
        <v>26</v>
      </c>
      <c r="C126" s="8" t="s">
        <v>484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8" t="s">
        <v>172</v>
      </c>
      <c r="P126" s="8" t="s">
        <v>1149</v>
      </c>
      <c r="Q126" s="8" t="str">
        <f>Table2[[#This Row],[entity_domain]]</f>
        <v>Lights</v>
      </c>
      <c r="R126" s="8" t="str">
        <f>_xlfn.CONCAT( Table2[[#This Row],[device_suggested_area]], " ",Table2[[#This Row],[powercalc_group_3]])</f>
        <v>Dining Lights</v>
      </c>
      <c r="T126" s="8"/>
      <c r="U126" s="10"/>
      <c r="V126" s="10" t="s">
        <v>711</v>
      </c>
      <c r="W126" s="51">
        <v>500</v>
      </c>
      <c r="X126" s="16" t="s">
        <v>1145</v>
      </c>
      <c r="Y126" s="16" t="s">
        <v>790</v>
      </c>
      <c r="Z126" s="8"/>
      <c r="AE126" s="10"/>
      <c r="AG126" s="8" t="str">
        <f>IF(ISBLANK(AF126),  "", _xlfn.CONCAT("haas/entity/sensor/", LOWER(C126), "/", E126, "/config"))</f>
        <v/>
      </c>
      <c r="AH126" s="8" t="str">
        <f>IF(ISBLANK(AF126),  "", _xlfn.CONCAT(LOWER(C126), "/", E126))</f>
        <v/>
      </c>
      <c r="AK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6" s="8" t="str">
        <f>LOWER(_xlfn.CONCAT(Table2[[#This Row],[device_suggested_area]], "-",Table2[[#This Row],[device_identifiers]]))</f>
        <v>dining-main-bulb-5</v>
      </c>
      <c r="AM126" s="10" t="s">
        <v>708</v>
      </c>
      <c r="AN126" s="8" t="s">
        <v>723</v>
      </c>
      <c r="AO126" s="8" t="s">
        <v>707</v>
      </c>
      <c r="AP126" s="8" t="s">
        <v>484</v>
      </c>
      <c r="AQ126" s="8" t="s">
        <v>202</v>
      </c>
      <c r="AT126" s="8" t="s">
        <v>739</v>
      </c>
      <c r="AU126" s="8"/>
      <c r="AV126" s="8"/>
      <c r="AX126" s="8" t="str">
        <f>IF(AND(ISBLANK(AT126), ISBLANK(AU126)), "", _xlfn.CONCAT("[", IF(ISBLANK(AT126), "", _xlfn.CONCAT("[""mac"", """, AT126, """]")), IF(ISBLANK(AU126), "", _xlfn.CONCAT(", [""ip"", """, AU126, """]")), "]"))</f>
        <v>[["mac", "0x00178801039f574e"]]</v>
      </c>
    </row>
    <row r="127" spans="1:50" ht="16" customHeight="1" x14ac:dyDescent="0.2">
      <c r="A127" s="8">
        <v>1619</v>
      </c>
      <c r="B127" s="8" t="s">
        <v>26</v>
      </c>
      <c r="C127" s="8" t="s">
        <v>484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8" t="s">
        <v>172</v>
      </c>
      <c r="P127" s="8" t="s">
        <v>1149</v>
      </c>
      <c r="Q127" s="8" t="str">
        <f>Table2[[#This Row],[entity_domain]]</f>
        <v>Lights</v>
      </c>
      <c r="R127" s="8" t="str">
        <f>_xlfn.CONCAT( Table2[[#This Row],[device_suggested_area]], " ",Table2[[#This Row],[powercalc_group_3]])</f>
        <v>Dining Lights</v>
      </c>
      <c r="T127" s="8"/>
      <c r="U127" s="10"/>
      <c r="V127" s="10" t="s">
        <v>711</v>
      </c>
      <c r="W127" s="51">
        <v>500</v>
      </c>
      <c r="X127" s="16" t="s">
        <v>1145</v>
      </c>
      <c r="Y127" s="16" t="s">
        <v>790</v>
      </c>
      <c r="Z127" s="8"/>
      <c r="AE127" s="10"/>
      <c r="AG127" s="8" t="str">
        <f>IF(ISBLANK(AF127),  "", _xlfn.CONCAT("haas/entity/sensor/", LOWER(C127), "/", E127, "/config"))</f>
        <v/>
      </c>
      <c r="AH127" s="8" t="str">
        <f>IF(ISBLANK(AF127),  "", _xlfn.CONCAT(LOWER(C127), "/", E127))</f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7" s="8" t="str">
        <f>LOWER(_xlfn.CONCAT(Table2[[#This Row],[device_suggested_area]], "-",Table2[[#This Row],[device_identifiers]]))</f>
        <v>dining-main-bulb-6</v>
      </c>
      <c r="AM127" s="10" t="s">
        <v>708</v>
      </c>
      <c r="AN127" s="8" t="s">
        <v>724</v>
      </c>
      <c r="AO127" s="8" t="s">
        <v>707</v>
      </c>
      <c r="AP127" s="8" t="s">
        <v>484</v>
      </c>
      <c r="AQ127" s="8" t="s">
        <v>202</v>
      </c>
      <c r="AT127" s="8" t="s">
        <v>740</v>
      </c>
      <c r="AU127" s="8"/>
      <c r="AV127" s="8"/>
      <c r="AX127" s="8" t="str">
        <f>IF(AND(ISBLANK(AT127), ISBLANK(AU127)), "", _xlfn.CONCAT("[", IF(ISBLANK(AT127), "", _xlfn.CONCAT("[""mac"", """, AT127, """]")), IF(ISBLANK(AU127), "", _xlfn.CONCAT(", [""ip"", """, AU127, """]")), "]"))</f>
        <v>[["mac", "0x00178801039f4eed"]]</v>
      </c>
    </row>
    <row r="128" spans="1:50" ht="16" customHeight="1" x14ac:dyDescent="0.2">
      <c r="A128" s="8">
        <v>1620</v>
      </c>
      <c r="B128" s="8" t="s">
        <v>26</v>
      </c>
      <c r="C128" s="8" t="s">
        <v>484</v>
      </c>
      <c r="D128" s="8" t="s">
        <v>137</v>
      </c>
      <c r="E128" s="8" t="s">
        <v>356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1109</v>
      </c>
      <c r="K128" s="8" t="s">
        <v>1020</v>
      </c>
      <c r="M128" s="8" t="s">
        <v>136</v>
      </c>
      <c r="T128" s="8"/>
      <c r="U128" s="10"/>
      <c r="V128" s="10" t="s">
        <v>712</v>
      </c>
      <c r="W128" s="51">
        <v>600</v>
      </c>
      <c r="X128" s="16" t="s">
        <v>1147</v>
      </c>
      <c r="Y128" s="16" t="s">
        <v>790</v>
      </c>
      <c r="Z128" s="8"/>
      <c r="AC128" s="8" t="s">
        <v>339</v>
      </c>
      <c r="AE128" s="10"/>
      <c r="AG128" s="8" t="str">
        <f>IF(ISBLANK(AF128),  "", _xlfn.CONCAT("haas/entity/sensor/", LOWER(C128), "/", E128, "/config"))</f>
        <v/>
      </c>
      <c r="AH128" s="8" t="str">
        <f>IF(ISBLANK(AF128),  "", _xlfn.CONCAT(LOWER(C128), "/", E128))</f>
        <v/>
      </c>
      <c r="AK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8" s="8" t="str">
        <f>LOWER(_xlfn.CONCAT(Table2[[#This Row],[device_suggested_area]], "-",Table2[[#This Row],[device_identifiers]]))</f>
        <v>lounge-main</v>
      </c>
      <c r="AM128" s="10" t="s">
        <v>708</v>
      </c>
      <c r="AN128" s="8" t="s">
        <v>709</v>
      </c>
      <c r="AO128" s="8" t="s">
        <v>707</v>
      </c>
      <c r="AP128" s="8" t="s">
        <v>484</v>
      </c>
      <c r="AQ128" s="8" t="s">
        <v>203</v>
      </c>
      <c r="AU128" s="8"/>
      <c r="AV128" s="8"/>
      <c r="AX128" s="8" t="str">
        <f>IF(AND(ISBLANK(AT128), ISBLANK(AU128)), "", _xlfn.CONCAT("[", IF(ISBLANK(AT128), "", _xlfn.CONCAT("[""mac"", """, AT128, """]")), IF(ISBLANK(AU128), "", _xlfn.CONCAT(", [""ip"", """, AU128, """]")), "]"))</f>
        <v/>
      </c>
    </row>
    <row r="129" spans="1:50" ht="16" customHeight="1" x14ac:dyDescent="0.2">
      <c r="A129" s="8">
        <v>1621</v>
      </c>
      <c r="B129" s="8" t="s">
        <v>26</v>
      </c>
      <c r="C129" s="8" t="s">
        <v>484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8" t="s">
        <v>172</v>
      </c>
      <c r="P129" s="8" t="s">
        <v>1149</v>
      </c>
      <c r="Q129" s="8" t="str">
        <f>Table2[[#This Row],[entity_domain]]</f>
        <v>Lights</v>
      </c>
      <c r="R129" s="8" t="str">
        <f>_xlfn.CONCAT( Table2[[#This Row],[device_suggested_area]], " ",Table2[[#This Row],[powercalc_group_3]])</f>
        <v>Lounge Lights</v>
      </c>
      <c r="T129" s="8"/>
      <c r="U129" s="10"/>
      <c r="V129" s="10" t="s">
        <v>711</v>
      </c>
      <c r="W129" s="51">
        <v>600</v>
      </c>
      <c r="X129" s="16" t="s">
        <v>1145</v>
      </c>
      <c r="Y129" s="16" t="s">
        <v>790</v>
      </c>
      <c r="Z129" s="8"/>
      <c r="AE129" s="10"/>
      <c r="AG129" s="8" t="str">
        <f>IF(ISBLANK(AF129),  "", _xlfn.CONCAT("haas/entity/sensor/", LOWER(C129), "/", E129, "/config"))</f>
        <v/>
      </c>
      <c r="AH129" s="8" t="str">
        <f>IF(ISBLANK(AF129),  "", _xlfn.CONCAT(LOWER(C129), "/", E129))</f>
        <v/>
      </c>
      <c r="AK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9" s="8" t="str">
        <f>LOWER(_xlfn.CONCAT(Table2[[#This Row],[device_suggested_area]], "-",Table2[[#This Row],[device_identifiers]]))</f>
        <v>lounge-main-bulb-1</v>
      </c>
      <c r="AM129" s="10" t="s">
        <v>708</v>
      </c>
      <c r="AN129" s="8" t="s">
        <v>710</v>
      </c>
      <c r="AO129" s="8" t="s">
        <v>707</v>
      </c>
      <c r="AP129" s="8" t="s">
        <v>484</v>
      </c>
      <c r="AQ129" s="8" t="s">
        <v>203</v>
      </c>
      <c r="AT129" s="8" t="s">
        <v>741</v>
      </c>
      <c r="AU129" s="8"/>
      <c r="AV129" s="8"/>
      <c r="AX129" s="8" t="str">
        <f>IF(AND(ISBLANK(AT129), ISBLANK(AU129)), "", _xlfn.CONCAT("[", IF(ISBLANK(AT129), "", _xlfn.CONCAT("[""mac"", """, AT129, """]")), IF(ISBLANK(AU129), "", _xlfn.CONCAT(", [""ip"", """, AU129, """]")), "]"))</f>
        <v>[["mac", "0x00178801039f6b78"]]</v>
      </c>
    </row>
    <row r="130" spans="1:50" ht="16" customHeight="1" x14ac:dyDescent="0.2">
      <c r="A130" s="8">
        <v>1622</v>
      </c>
      <c r="B130" s="8" t="s">
        <v>26</v>
      </c>
      <c r="C130" s="8" t="s">
        <v>484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8" t="s">
        <v>172</v>
      </c>
      <c r="P130" s="8" t="s">
        <v>1149</v>
      </c>
      <c r="Q130" s="8" t="str">
        <f>Table2[[#This Row],[entity_domain]]</f>
        <v>Lights</v>
      </c>
      <c r="R130" s="8" t="str">
        <f>_xlfn.CONCAT( Table2[[#This Row],[device_suggested_area]], " ",Table2[[#This Row],[powercalc_group_3]])</f>
        <v>Lounge Lights</v>
      </c>
      <c r="T130" s="8"/>
      <c r="U130" s="10"/>
      <c r="V130" s="10" t="s">
        <v>711</v>
      </c>
      <c r="W130" s="51">
        <v>600</v>
      </c>
      <c r="X130" s="16" t="s">
        <v>1145</v>
      </c>
      <c r="Y130" s="16" t="s">
        <v>790</v>
      </c>
      <c r="Z130" s="8"/>
      <c r="AE130" s="10"/>
      <c r="AG130" s="8" t="str">
        <f>IF(ISBLANK(AF130),  "", _xlfn.CONCAT("haas/entity/sensor/", LOWER(C130), "/", E130, "/config"))</f>
        <v/>
      </c>
      <c r="AH130" s="8" t="str">
        <f>IF(ISBLANK(AF130),  "", _xlfn.CONCAT(LOWER(C130), "/", E130))</f>
        <v/>
      </c>
      <c r="AK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30" s="8" t="str">
        <f>LOWER(_xlfn.CONCAT(Table2[[#This Row],[device_suggested_area]], "-",Table2[[#This Row],[device_identifiers]]))</f>
        <v>lounge-main-bulb-2</v>
      </c>
      <c r="AM130" s="10" t="s">
        <v>708</v>
      </c>
      <c r="AN130" s="8" t="s">
        <v>717</v>
      </c>
      <c r="AO130" s="8" t="s">
        <v>707</v>
      </c>
      <c r="AP130" s="8" t="s">
        <v>484</v>
      </c>
      <c r="AQ130" s="8" t="s">
        <v>203</v>
      </c>
      <c r="AT130" s="8" t="s">
        <v>742</v>
      </c>
      <c r="AU130" s="8"/>
      <c r="AV130" s="8"/>
      <c r="AX130" s="8" t="str">
        <f>IF(AND(ISBLANK(AT130), ISBLANK(AU130)), "", _xlfn.CONCAT("[", IF(ISBLANK(AT130), "", _xlfn.CONCAT("[""mac"", """, AT130, """]")), IF(ISBLANK(AU130), "", _xlfn.CONCAT(", [""ip"", """, AU130, """]")), "]"))</f>
        <v>[["mac", "0x001788010444ef85"]]</v>
      </c>
    </row>
    <row r="131" spans="1:50" ht="16" customHeight="1" x14ac:dyDescent="0.2">
      <c r="A131" s="8">
        <v>1623</v>
      </c>
      <c r="B131" s="8" t="s">
        <v>26</v>
      </c>
      <c r="C131" s="8" t="s">
        <v>484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8" t="s">
        <v>172</v>
      </c>
      <c r="P131" s="8" t="s">
        <v>1149</v>
      </c>
      <c r="Q131" s="8" t="str">
        <f>Table2[[#This Row],[entity_domain]]</f>
        <v>Lights</v>
      </c>
      <c r="R131" s="8" t="str">
        <f>_xlfn.CONCAT( Table2[[#This Row],[device_suggested_area]], " ",Table2[[#This Row],[powercalc_group_3]])</f>
        <v>Lounge Lights</v>
      </c>
      <c r="T131" s="8"/>
      <c r="U131" s="10"/>
      <c r="V131" s="10" t="s">
        <v>711</v>
      </c>
      <c r="W131" s="51">
        <v>600</v>
      </c>
      <c r="X131" s="16" t="s">
        <v>1145</v>
      </c>
      <c r="Y131" s="16" t="s">
        <v>790</v>
      </c>
      <c r="Z131" s="8"/>
      <c r="AE131" s="10"/>
      <c r="AG131" s="8" t="str">
        <f>IF(ISBLANK(AF131),  "", _xlfn.CONCAT("haas/entity/sensor/", LOWER(C131), "/", E131, "/config"))</f>
        <v/>
      </c>
      <c r="AH131" s="8" t="str">
        <f>IF(ISBLANK(AF131),  "", _xlfn.CONCAT(LOWER(C131), "/", E131))</f>
        <v/>
      </c>
      <c r="AK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1" s="8" t="str">
        <f>LOWER(_xlfn.CONCAT(Table2[[#This Row],[device_suggested_area]], "-",Table2[[#This Row],[device_identifiers]]))</f>
        <v>lounge-main-bulb-3</v>
      </c>
      <c r="AM131" s="10" t="s">
        <v>708</v>
      </c>
      <c r="AN131" s="8" t="s">
        <v>718</v>
      </c>
      <c r="AO131" s="8" t="s">
        <v>707</v>
      </c>
      <c r="AP131" s="8" t="s">
        <v>484</v>
      </c>
      <c r="AQ131" s="8" t="s">
        <v>203</v>
      </c>
      <c r="AT131" s="8" t="s">
        <v>743</v>
      </c>
      <c r="AU131" s="8"/>
      <c r="AV131" s="8"/>
      <c r="AX131" s="8" t="str">
        <f>IF(AND(ISBLANK(AT131), ISBLANK(AU131)), "", _xlfn.CONCAT("[", IF(ISBLANK(AT131), "", _xlfn.CONCAT("[""mac"", """, AT131, """]")), IF(ISBLANK(AU131), "", _xlfn.CONCAT(", [""ip"", """, AU131, """]")), "]"))</f>
        <v>[["mac", "0x00178801039f6b4a"]]</v>
      </c>
    </row>
    <row r="132" spans="1:50" s="65" customFormat="1" ht="16" customHeight="1" x14ac:dyDescent="0.2">
      <c r="A132" s="65">
        <v>1624</v>
      </c>
      <c r="B132" s="65" t="s">
        <v>26</v>
      </c>
      <c r="C132" s="65" t="s">
        <v>133</v>
      </c>
      <c r="D132" s="65" t="s">
        <v>137</v>
      </c>
      <c r="E132" s="65" t="s">
        <v>590</v>
      </c>
      <c r="F132" s="65" t="str">
        <f>IF(ISBLANK(E132), "", Table2[[#This Row],[unique_id]])</f>
        <v>lounge_fan</v>
      </c>
      <c r="G132" s="65" t="s">
        <v>200</v>
      </c>
      <c r="H132" s="65" t="s">
        <v>139</v>
      </c>
      <c r="I132" s="65" t="s">
        <v>132</v>
      </c>
      <c r="J132" s="65" t="s">
        <v>1110</v>
      </c>
      <c r="M132" s="65" t="s">
        <v>136</v>
      </c>
      <c r="O132" s="65" t="s">
        <v>172</v>
      </c>
      <c r="P132" s="65" t="s">
        <v>1149</v>
      </c>
      <c r="Q132" s="65" t="str">
        <f>Table2[[#This Row],[entity_domain]]</f>
        <v>Lights</v>
      </c>
      <c r="R132" s="65" t="str">
        <f>_xlfn.CONCAT( Table2[[#This Row],[device_suggested_area]], " ",Table2[[#This Row],[powercalc_group_3]])</f>
        <v>Lounge Lights</v>
      </c>
      <c r="S132" s="71" t="s">
        <v>1164</v>
      </c>
      <c r="U132" s="67"/>
      <c r="V132" s="67"/>
      <c r="W132" s="67"/>
      <c r="X132" s="67"/>
      <c r="Y132" s="67"/>
      <c r="AC132" s="65" t="s">
        <v>339</v>
      </c>
      <c r="AE132" s="67"/>
      <c r="AG132" s="65" t="str">
        <f>IF(ISBLANK(AF132),  "", _xlfn.CONCAT("haas/entity/sensor/", LOWER(C132), "/", E132, "/config"))</f>
        <v/>
      </c>
      <c r="AH132" s="65" t="str">
        <f>IF(ISBLANK(AF132),  "", _xlfn.CONCAT(LOWER(C132), "/", E132))</f>
        <v/>
      </c>
      <c r="AK132" s="68"/>
      <c r="AM132" s="67"/>
      <c r="AQ132" s="65" t="s">
        <v>203</v>
      </c>
      <c r="AR132" s="65" t="s">
        <v>1038</v>
      </c>
      <c r="AX132" s="65" t="str">
        <f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1625</v>
      </c>
      <c r="B133" s="8" t="s">
        <v>26</v>
      </c>
      <c r="C133" s="8" t="s">
        <v>484</v>
      </c>
      <c r="D133" s="8" t="s">
        <v>137</v>
      </c>
      <c r="E133" s="8" t="s">
        <v>799</v>
      </c>
      <c r="F133" s="8" t="str">
        <f>IF(ISBLANK(E133), "", Table2[[#This Row],[unique_id]])</f>
        <v>lounge_lamp</v>
      </c>
      <c r="G133" s="8" t="s">
        <v>800</v>
      </c>
      <c r="H133" s="8" t="s">
        <v>139</v>
      </c>
      <c r="I133" s="8" t="s">
        <v>132</v>
      </c>
      <c r="J133" s="8" t="s">
        <v>756</v>
      </c>
      <c r="K133" s="8" t="s">
        <v>1020</v>
      </c>
      <c r="M133" s="8" t="s">
        <v>136</v>
      </c>
      <c r="T133" s="8"/>
      <c r="U133" s="10"/>
      <c r="V133" s="10" t="s">
        <v>712</v>
      </c>
      <c r="W133" s="51" t="s">
        <v>802</v>
      </c>
      <c r="X133" s="16" t="s">
        <v>1147</v>
      </c>
      <c r="Y133" s="16" t="s">
        <v>790</v>
      </c>
      <c r="Z133" s="8"/>
      <c r="AC133" s="8" t="s">
        <v>339</v>
      </c>
      <c r="AE133" s="10"/>
      <c r="AG133" s="8" t="str">
        <f>IF(ISBLANK(AF133),  "", _xlfn.CONCAT("haas/entity/sensor/", LOWER(C133), "/", E133, "/config"))</f>
        <v/>
      </c>
      <c r="AH133" s="8" t="str">
        <f>IF(ISBLANK(AF133),  "", _xlfn.CONCAT(LOWER(C133), "/", E133))</f>
        <v/>
      </c>
      <c r="AK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3" s="8" t="str">
        <f>LOWER(_xlfn.CONCAT(Table2[[#This Row],[device_suggested_area]], "-",Table2[[#This Row],[device_identifiers]]))</f>
        <v>lounge-lamp</v>
      </c>
      <c r="AM133" s="10" t="s">
        <v>708</v>
      </c>
      <c r="AN133" s="8" t="s">
        <v>720</v>
      </c>
      <c r="AO133" s="8" t="s">
        <v>707</v>
      </c>
      <c r="AP133" s="8" t="s">
        <v>484</v>
      </c>
      <c r="AQ133" s="8" t="s">
        <v>203</v>
      </c>
      <c r="AR133" s="8" t="s">
        <v>1038</v>
      </c>
      <c r="AU133" s="8"/>
      <c r="AV133" s="8"/>
      <c r="AX133" s="8" t="str">
        <f>IF(AND(ISBLANK(AT133), ISBLANK(AU133)), "", _xlfn.CONCAT("[", IF(ISBLANK(AT133), "", _xlfn.CONCAT("[""mac"", """, AT133, """]")), IF(ISBLANK(AU133), "", _xlfn.CONCAT(", [""ip"", """, AU133, """]")), "]"))</f>
        <v/>
      </c>
    </row>
    <row r="134" spans="1:50" ht="16" customHeight="1" x14ac:dyDescent="0.2">
      <c r="A134" s="8">
        <v>1626</v>
      </c>
      <c r="B134" s="8" t="s">
        <v>26</v>
      </c>
      <c r="C134" s="8" t="s">
        <v>484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8" t="s">
        <v>172</v>
      </c>
      <c r="P134" s="8" t="s">
        <v>1149</v>
      </c>
      <c r="Q134" s="8" t="str">
        <f>Table2[[#This Row],[entity_domain]]</f>
        <v>Lights</v>
      </c>
      <c r="R134" s="8" t="str">
        <f>_xlfn.CONCAT( Table2[[#This Row],[device_suggested_area]], " ",Table2[[#This Row],[powercalc_group_3]])</f>
        <v>Lounge Lights</v>
      </c>
      <c r="T134" s="8"/>
      <c r="U134" s="10"/>
      <c r="V134" s="10" t="s">
        <v>711</v>
      </c>
      <c r="W134" s="51" t="s">
        <v>802</v>
      </c>
      <c r="X134" s="16" t="s">
        <v>1145</v>
      </c>
      <c r="Y134" s="16" t="s">
        <v>789</v>
      </c>
      <c r="Z134" s="8"/>
      <c r="AE134" s="10"/>
      <c r="AG134" s="8" t="str">
        <f>IF(ISBLANK(AF134),  "", _xlfn.CONCAT("haas/entity/sensor/", LOWER(C134), "/", E134, "/config"))</f>
        <v/>
      </c>
      <c r="AH134" s="8" t="str">
        <f>IF(ISBLANK(AF134),  "", _xlfn.CONCAT(LOWER(C134), "/", E134))</f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4" s="8" t="str">
        <f>LOWER(_xlfn.CONCAT(Table2[[#This Row],[device_suggested_area]], "-",Table2[[#This Row],[device_identifiers]]))</f>
        <v>lounge-lamp-bulb-1</v>
      </c>
      <c r="AM134" s="10" t="s">
        <v>708</v>
      </c>
      <c r="AN134" s="8" t="s">
        <v>721</v>
      </c>
      <c r="AO134" s="8" t="s">
        <v>707</v>
      </c>
      <c r="AP134" s="8" t="s">
        <v>484</v>
      </c>
      <c r="AQ134" s="8" t="s">
        <v>203</v>
      </c>
      <c r="AR134" s="8" t="s">
        <v>1038</v>
      </c>
      <c r="AT134" s="8" t="s">
        <v>801</v>
      </c>
      <c r="AU134" s="8"/>
      <c r="AV134" s="8"/>
      <c r="AX134" s="8" t="str">
        <f>IF(AND(ISBLANK(AT134), ISBLANK(AU134)), "", _xlfn.CONCAT("[", IF(ISBLANK(AT134), "", _xlfn.CONCAT("[""mac"", """, AT134, """]")), IF(ISBLANK(AU134), "", _xlfn.CONCAT(", [""ip"", """, AU134, """]")), "]"))</f>
        <v>[["mac", "0x0017880106bc4f2d"]]</v>
      </c>
    </row>
    <row r="135" spans="1:50" ht="16" customHeight="1" x14ac:dyDescent="0.2">
      <c r="A135" s="8">
        <v>1627</v>
      </c>
      <c r="B135" s="8" t="s">
        <v>26</v>
      </c>
      <c r="C135" s="8" t="s">
        <v>484</v>
      </c>
      <c r="D135" s="8" t="s">
        <v>137</v>
      </c>
      <c r="E135" s="8" t="s">
        <v>357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1109</v>
      </c>
      <c r="K135" s="8" t="s">
        <v>1021</v>
      </c>
      <c r="M135" s="8" t="s">
        <v>136</v>
      </c>
      <c r="T135" s="8"/>
      <c r="U135" s="10"/>
      <c r="V135" s="10" t="s">
        <v>712</v>
      </c>
      <c r="W135" s="10">
        <v>700</v>
      </c>
      <c r="X135" s="16" t="s">
        <v>1147</v>
      </c>
      <c r="Y135" s="16" t="s">
        <v>788</v>
      </c>
      <c r="Z135" s="8"/>
      <c r="AC135" s="8" t="s">
        <v>339</v>
      </c>
      <c r="AE135" s="10"/>
      <c r="AG135" s="8" t="str">
        <f>IF(ISBLANK(AF135),  "", _xlfn.CONCAT("haas/entity/sensor/", LOWER(C135), "/", E135, "/config"))</f>
        <v/>
      </c>
      <c r="AH135" s="8" t="str">
        <f>IF(ISBLANK(AF135),  "", _xlfn.CONCAT(LOWER(C135), "/", E135))</f>
        <v/>
      </c>
      <c r="AK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5" s="8" t="str">
        <f>LOWER(_xlfn.CONCAT(Table2[[#This Row],[device_suggested_area]], "-",Table2[[#This Row],[device_identifiers]]))</f>
        <v>parents-main</v>
      </c>
      <c r="AM135" s="10" t="s">
        <v>708</v>
      </c>
      <c r="AN135" s="8" t="s">
        <v>709</v>
      </c>
      <c r="AO135" s="8" t="s">
        <v>707</v>
      </c>
      <c r="AP135" s="8" t="s">
        <v>484</v>
      </c>
      <c r="AQ135" s="8" t="s">
        <v>201</v>
      </c>
      <c r="AU135" s="8"/>
      <c r="AV135" s="8"/>
      <c r="AX135" s="8" t="str">
        <f>IF(AND(ISBLANK(AT135), ISBLANK(AU135)), "", _xlfn.CONCAT("[", IF(ISBLANK(AT135), "", _xlfn.CONCAT("[""mac"", """, AT135, """]")), IF(ISBLANK(AU135), "", _xlfn.CONCAT(", [""ip"", """, AU135, """]")), "]"))</f>
        <v/>
      </c>
    </row>
    <row r="136" spans="1:50" ht="16" customHeight="1" x14ac:dyDescent="0.2">
      <c r="A136" s="8">
        <v>1628</v>
      </c>
      <c r="B136" s="8" t="s">
        <v>26</v>
      </c>
      <c r="C136" s="8" t="s">
        <v>484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8" t="s">
        <v>172</v>
      </c>
      <c r="P136" s="8" t="s">
        <v>1149</v>
      </c>
      <c r="Q136" s="8" t="str">
        <f>Table2[[#This Row],[entity_domain]]</f>
        <v>Lights</v>
      </c>
      <c r="R136" s="8" t="str">
        <f>_xlfn.CONCAT( Table2[[#This Row],[device_suggested_area]], " ",Table2[[#This Row],[powercalc_group_3]])</f>
        <v>Parents Lights</v>
      </c>
      <c r="T136" s="8"/>
      <c r="U136" s="10"/>
      <c r="V136" s="10" t="s">
        <v>711</v>
      </c>
      <c r="W136" s="10">
        <v>700</v>
      </c>
      <c r="X136" s="16" t="s">
        <v>1145</v>
      </c>
      <c r="Y136" s="16" t="s">
        <v>788</v>
      </c>
      <c r="Z136" s="8"/>
      <c r="AE136" s="10"/>
      <c r="AG136" s="8" t="str">
        <f>IF(ISBLANK(AF136),  "", _xlfn.CONCAT("haas/entity/sensor/", LOWER(C136), "/", E136, "/config"))</f>
        <v/>
      </c>
      <c r="AH136" s="8" t="str">
        <f>IF(ISBLANK(AF136),  "", _xlfn.CONCAT(LOWER(C136), "/", E136))</f>
        <v/>
      </c>
      <c r="AK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6" s="8" t="str">
        <f>LOWER(_xlfn.CONCAT(Table2[[#This Row],[device_suggested_area]], "-",Table2[[#This Row],[device_identifiers]]))</f>
        <v>parents-main-bulb-1</v>
      </c>
      <c r="AM136" s="10" t="s">
        <v>708</v>
      </c>
      <c r="AN136" s="8" t="s">
        <v>710</v>
      </c>
      <c r="AO136" s="8" t="s">
        <v>707</v>
      </c>
      <c r="AP136" s="8" t="s">
        <v>484</v>
      </c>
      <c r="AQ136" s="8" t="s">
        <v>201</v>
      </c>
      <c r="AT136" s="8" t="s">
        <v>706</v>
      </c>
      <c r="AU136" s="8"/>
      <c r="AV136" s="8"/>
      <c r="AX136" s="8" t="str">
        <f>IF(AND(ISBLANK(AT136), ISBLANK(AU136)), "", _xlfn.CONCAT("[", IF(ISBLANK(AT136), "", _xlfn.CONCAT("[""mac"", """, AT136, """]")), IF(ISBLANK(AU136), "", _xlfn.CONCAT(", [""ip"", """, AU136, """]")), "]"))</f>
        <v>[["mac", "0x00178801039f585a"]]</v>
      </c>
    </row>
    <row r="137" spans="1:50" ht="16" customHeight="1" x14ac:dyDescent="0.2">
      <c r="A137" s="8">
        <v>1629</v>
      </c>
      <c r="B137" s="8" t="s">
        <v>26</v>
      </c>
      <c r="C137" s="8" t="s">
        <v>484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8" t="s">
        <v>172</v>
      </c>
      <c r="P137" s="8" t="s">
        <v>1149</v>
      </c>
      <c r="Q137" s="8" t="str">
        <f>Table2[[#This Row],[entity_domain]]</f>
        <v>Lights</v>
      </c>
      <c r="R137" s="8" t="str">
        <f>_xlfn.CONCAT( Table2[[#This Row],[device_suggested_area]], " ",Table2[[#This Row],[powercalc_group_3]])</f>
        <v>Parents Lights</v>
      </c>
      <c r="T137" s="8"/>
      <c r="U137" s="10"/>
      <c r="V137" s="10" t="s">
        <v>711</v>
      </c>
      <c r="W137" s="10">
        <v>700</v>
      </c>
      <c r="X137" s="16" t="s">
        <v>1145</v>
      </c>
      <c r="Y137" s="16" t="s">
        <v>788</v>
      </c>
      <c r="Z137" s="8"/>
      <c r="AE137" s="10"/>
      <c r="AG137" s="8" t="str">
        <f>IF(ISBLANK(AF137),  "", _xlfn.CONCAT("haas/entity/sensor/", LOWER(C137), "/", E137, "/config"))</f>
        <v/>
      </c>
      <c r="AH137" s="8" t="str">
        <f>IF(ISBLANK(AF137),  "", _xlfn.CONCAT(LOWER(C137), "/", E137))</f>
        <v/>
      </c>
      <c r="AK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7" s="8" t="str">
        <f>LOWER(_xlfn.CONCAT(Table2[[#This Row],[device_suggested_area]], "-",Table2[[#This Row],[device_identifiers]]))</f>
        <v>parents-main-bulb-2</v>
      </c>
      <c r="AM137" s="10" t="s">
        <v>708</v>
      </c>
      <c r="AN137" s="8" t="s">
        <v>717</v>
      </c>
      <c r="AO137" s="8" t="s">
        <v>707</v>
      </c>
      <c r="AP137" s="8" t="s">
        <v>484</v>
      </c>
      <c r="AQ137" s="8" t="s">
        <v>201</v>
      </c>
      <c r="AT137" s="8" t="s">
        <v>715</v>
      </c>
      <c r="AU137" s="8"/>
      <c r="AV137" s="8"/>
      <c r="AX137" s="8" t="str">
        <f>IF(AND(ISBLANK(AT137), ISBLANK(AU137)), "", _xlfn.CONCAT("[", IF(ISBLANK(AT137), "", _xlfn.CONCAT("[""mac"", """, AT137, """]")), IF(ISBLANK(AU137), "", _xlfn.CONCAT(", [""ip"", """, AU137, """]")), "]"))</f>
        <v>[["mac", "0x00178801039f69d1"]]</v>
      </c>
    </row>
    <row r="138" spans="1:50" ht="16" customHeight="1" x14ac:dyDescent="0.2">
      <c r="A138" s="8">
        <v>1630</v>
      </c>
      <c r="B138" s="8" t="s">
        <v>26</v>
      </c>
      <c r="C138" s="8" t="s">
        <v>484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8" t="s">
        <v>172</v>
      </c>
      <c r="P138" s="8" t="s">
        <v>1149</v>
      </c>
      <c r="Q138" s="8" t="str">
        <f>Table2[[#This Row],[entity_domain]]</f>
        <v>Lights</v>
      </c>
      <c r="R138" s="8" t="str">
        <f>_xlfn.CONCAT( Table2[[#This Row],[device_suggested_area]], " ",Table2[[#This Row],[powercalc_group_3]])</f>
        <v>Parents Lights</v>
      </c>
      <c r="T138" s="8"/>
      <c r="U138" s="10"/>
      <c r="V138" s="10" t="s">
        <v>711</v>
      </c>
      <c r="W138" s="10">
        <v>700</v>
      </c>
      <c r="X138" s="16" t="s">
        <v>1145</v>
      </c>
      <c r="Y138" s="16" t="s">
        <v>788</v>
      </c>
      <c r="Z138" s="8"/>
      <c r="AE138" s="10"/>
      <c r="AG138" s="8" t="str">
        <f>IF(ISBLANK(AF138),  "", _xlfn.CONCAT("haas/entity/sensor/", LOWER(C138), "/", E138, "/config"))</f>
        <v/>
      </c>
      <c r="AH138" s="8" t="str">
        <f>IF(ISBLANK(AF138),  "", _xlfn.CONCAT(LOWER(C138), "/", E138))</f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8" s="8" t="str">
        <f>LOWER(_xlfn.CONCAT(Table2[[#This Row],[device_suggested_area]], "-",Table2[[#This Row],[device_identifiers]]))</f>
        <v>parents-main-bulb-3</v>
      </c>
      <c r="AM138" s="10" t="s">
        <v>708</v>
      </c>
      <c r="AN138" s="8" t="s">
        <v>718</v>
      </c>
      <c r="AO138" s="8" t="s">
        <v>707</v>
      </c>
      <c r="AP138" s="8" t="s">
        <v>484</v>
      </c>
      <c r="AQ138" s="8" t="s">
        <v>201</v>
      </c>
      <c r="AT138" s="8" t="s">
        <v>716</v>
      </c>
      <c r="AU138" s="8"/>
      <c r="AV138" s="8"/>
      <c r="AX138" s="8" t="str">
        <f>IF(AND(ISBLANK(AT138), ISBLANK(AU138)), "", _xlfn.CONCAT("[", IF(ISBLANK(AT138), "", _xlfn.CONCAT("[""mac"", """, AT138, """]")), IF(ISBLANK(AU138), "", _xlfn.CONCAT(", [""ip"", """, AU138, """]")), "]"))</f>
        <v>[["mac", "0x001788010432a064"]]</v>
      </c>
    </row>
    <row r="139" spans="1:50" ht="16" customHeight="1" x14ac:dyDescent="0.2">
      <c r="A139" s="8">
        <v>1631</v>
      </c>
      <c r="B139" s="8" t="s">
        <v>26</v>
      </c>
      <c r="C139" s="8" t="s">
        <v>484</v>
      </c>
      <c r="D139" s="8" t="s">
        <v>137</v>
      </c>
      <c r="E139" s="8" t="s">
        <v>1128</v>
      </c>
      <c r="F139" s="8" t="str">
        <f>IF(ISBLANK(E139), "", Table2[[#This Row],[unique_id]])</f>
        <v>study_lamp</v>
      </c>
      <c r="G139" s="8" t="s">
        <v>1129</v>
      </c>
      <c r="H139" s="8" t="s">
        <v>139</v>
      </c>
      <c r="I139" s="8" t="s">
        <v>132</v>
      </c>
      <c r="J139" s="8" t="s">
        <v>756</v>
      </c>
      <c r="K139" s="8" t="s">
        <v>1020</v>
      </c>
      <c r="M139" s="8" t="s">
        <v>136</v>
      </c>
      <c r="T139" s="8"/>
      <c r="U139" s="10"/>
      <c r="V139" s="10" t="s">
        <v>712</v>
      </c>
      <c r="W139" s="51" t="s">
        <v>1130</v>
      </c>
      <c r="X139" s="16" t="s">
        <v>1147</v>
      </c>
      <c r="Y139" s="16" t="s">
        <v>790</v>
      </c>
      <c r="Z139" s="8"/>
      <c r="AC139" s="8" t="s">
        <v>339</v>
      </c>
      <c r="AE139" s="10"/>
      <c r="AG139" s="8" t="str">
        <f>IF(ISBLANK(AF139),  "", _xlfn.CONCAT("haas/entity/sensor/", LOWER(C139), "/", E139, "/config"))</f>
        <v/>
      </c>
      <c r="AH139" s="8" t="str">
        <f>IF(ISBLANK(AF139),  "", _xlfn.CONCAT(LOWER(C139), "/", E139))</f>
        <v/>
      </c>
      <c r="AK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9" s="8" t="str">
        <f>LOWER(_xlfn.CONCAT(Table2[[#This Row],[device_suggested_area]], "-",Table2[[#This Row],[device_identifiers]]))</f>
        <v>study-lamp</v>
      </c>
      <c r="AM139" s="10" t="s">
        <v>708</v>
      </c>
      <c r="AN139" s="8" t="s">
        <v>720</v>
      </c>
      <c r="AO139" s="8" t="s">
        <v>707</v>
      </c>
      <c r="AP139" s="8" t="s">
        <v>484</v>
      </c>
      <c r="AQ139" s="8" t="s">
        <v>440</v>
      </c>
      <c r="AR139" s="8" t="s">
        <v>1038</v>
      </c>
      <c r="AU139" s="8"/>
      <c r="AV139" s="8"/>
      <c r="AX139" s="8" t="str">
        <f>IF(AND(ISBLANK(AT139), ISBLANK(AU139)), "", _xlfn.CONCAT("[", IF(ISBLANK(AT139), "", _xlfn.CONCAT("[""mac"", """, AT139, """]")), IF(ISBLANK(AU139), "", _xlfn.CONCAT(", [""ip"", """, AU139, """]")), "]"))</f>
        <v/>
      </c>
    </row>
    <row r="140" spans="1:50" ht="16" customHeight="1" x14ac:dyDescent="0.2">
      <c r="A140" s="8">
        <v>1632</v>
      </c>
      <c r="B140" s="8" t="s">
        <v>26</v>
      </c>
      <c r="C140" s="8" t="s">
        <v>484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8" t="s">
        <v>172</v>
      </c>
      <c r="P140" s="8" t="s">
        <v>1149</v>
      </c>
      <c r="Q140" s="8" t="str">
        <f>Table2[[#This Row],[entity_domain]]</f>
        <v>Lights</v>
      </c>
      <c r="R140" s="8" t="str">
        <f>_xlfn.CONCAT( Table2[[#This Row],[device_suggested_area]], " ",Table2[[#This Row],[powercalc_group_3]])</f>
        <v>Study Lights</v>
      </c>
      <c r="T140" s="8"/>
      <c r="U140" s="10"/>
      <c r="V140" s="10" t="s">
        <v>711</v>
      </c>
      <c r="W140" s="51" t="s">
        <v>1130</v>
      </c>
      <c r="X140" s="16" t="s">
        <v>1145</v>
      </c>
      <c r="Y140" s="16" t="s">
        <v>789</v>
      </c>
      <c r="Z140" s="8"/>
      <c r="AE140" s="10"/>
      <c r="AG140" s="8" t="str">
        <f>IF(ISBLANK(AF140),  "", _xlfn.CONCAT("haas/entity/sensor/", LOWER(C140), "/", E140, "/config"))</f>
        <v/>
      </c>
      <c r="AH140" s="8" t="str">
        <f>IF(ISBLANK(AF140),  "", _xlfn.CONCAT(LOWER(C140), "/", E140))</f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40" s="8" t="str">
        <f>LOWER(_xlfn.CONCAT(Table2[[#This Row],[device_suggested_area]], "-",Table2[[#This Row],[device_identifiers]]))</f>
        <v>study-lamp-bulb-1</v>
      </c>
      <c r="AM140" s="10" t="s">
        <v>708</v>
      </c>
      <c r="AN140" s="8" t="s">
        <v>721</v>
      </c>
      <c r="AO140" s="8" t="s">
        <v>707</v>
      </c>
      <c r="AP140" s="8" t="s">
        <v>484</v>
      </c>
      <c r="AQ140" s="8" t="s">
        <v>440</v>
      </c>
      <c r="AR140" s="8" t="s">
        <v>1038</v>
      </c>
      <c r="AT140" s="8" t="s">
        <v>1131</v>
      </c>
      <c r="AU140" s="8"/>
      <c r="AV140" s="8"/>
      <c r="AX140" s="8" t="str">
        <f>IF(AND(ISBLANK(AT140), ISBLANK(AU140)), "", _xlfn.CONCAT("[", IF(ISBLANK(AT140), "", _xlfn.CONCAT("[""mac"", """, AT140, """]")), IF(ISBLANK(AU140), "", _xlfn.CONCAT(", [""ip"", """, AU140, """]")), "]"))</f>
        <v>[["mac", "0x00178801040e2034"]]</v>
      </c>
    </row>
    <row r="141" spans="1:50" ht="16" customHeight="1" x14ac:dyDescent="0.2">
      <c r="A141" s="8">
        <v>1633</v>
      </c>
      <c r="B141" s="8" t="s">
        <v>26</v>
      </c>
      <c r="C141" s="8" t="s">
        <v>484</v>
      </c>
      <c r="D141" s="8" t="s">
        <v>137</v>
      </c>
      <c r="E141" s="8" t="s">
        <v>358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1109</v>
      </c>
      <c r="K141" s="8" t="s">
        <v>1020</v>
      </c>
      <c r="M141" s="8" t="s">
        <v>136</v>
      </c>
      <c r="T141" s="8"/>
      <c r="U141" s="10"/>
      <c r="V141" s="10" t="s">
        <v>712</v>
      </c>
      <c r="W141" s="10">
        <v>800</v>
      </c>
      <c r="X141" s="16" t="s">
        <v>1147</v>
      </c>
      <c r="Y141" s="16" t="s">
        <v>790</v>
      </c>
      <c r="Z141" s="8"/>
      <c r="AC141" s="8" t="s">
        <v>339</v>
      </c>
      <c r="AE141" s="10"/>
      <c r="AG141" s="8" t="str">
        <f>IF(ISBLANK(AF141),  "", _xlfn.CONCAT("haas/entity/sensor/", LOWER(C141), "/", E141, "/config"))</f>
        <v/>
      </c>
      <c r="AH141" s="8" t="str">
        <f>IF(ISBLANK(AF141),  "", _xlfn.CONCAT(LOWER(C141), "/", E141))</f>
        <v/>
      </c>
      <c r="AK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1" s="8" t="str">
        <f>LOWER(_xlfn.CONCAT(Table2[[#This Row],[device_suggested_area]], "-",Table2[[#This Row],[device_identifiers]]))</f>
        <v>kitchen-main</v>
      </c>
      <c r="AM141" s="10" t="s">
        <v>810</v>
      </c>
      <c r="AN141" s="8" t="s">
        <v>709</v>
      </c>
      <c r="AO141" s="8" t="s">
        <v>813</v>
      </c>
      <c r="AP141" s="8" t="s">
        <v>484</v>
      </c>
      <c r="AQ141" s="8" t="s">
        <v>215</v>
      </c>
      <c r="AU141" s="8"/>
      <c r="AV141" s="8"/>
      <c r="AX141" s="8" t="str">
        <f>IF(AND(ISBLANK(AT141), ISBLANK(AU141)), "", _xlfn.CONCAT("[", IF(ISBLANK(AT141), "", _xlfn.CONCAT("[""mac"", """, AT141, """]")), IF(ISBLANK(AU141), "", _xlfn.CONCAT(", [""ip"", """, AU141, """]")), "]"))</f>
        <v/>
      </c>
    </row>
    <row r="142" spans="1:50" ht="16" customHeight="1" x14ac:dyDescent="0.2">
      <c r="A142" s="8">
        <v>1634</v>
      </c>
      <c r="B142" s="8" t="s">
        <v>26</v>
      </c>
      <c r="C142" s="8" t="s">
        <v>484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8" t="s">
        <v>172</v>
      </c>
      <c r="P142" s="8" t="s">
        <v>1149</v>
      </c>
      <c r="Q142" s="8" t="str">
        <f>Table2[[#This Row],[entity_domain]]</f>
        <v>Lights</v>
      </c>
      <c r="R142" s="8" t="str">
        <f>_xlfn.CONCAT( Table2[[#This Row],[device_suggested_area]], " ",Table2[[#This Row],[powercalc_group_3]])</f>
        <v>Kitchen Lights</v>
      </c>
      <c r="T142" s="8"/>
      <c r="U142" s="10"/>
      <c r="V142" s="10" t="s">
        <v>711</v>
      </c>
      <c r="W142" s="10">
        <v>800</v>
      </c>
      <c r="X142" s="16" t="s">
        <v>1145</v>
      </c>
      <c r="Y142" s="16" t="s">
        <v>790</v>
      </c>
      <c r="Z142" s="8"/>
      <c r="AE142" s="10"/>
      <c r="AG142" s="8" t="str">
        <f>IF(ISBLANK(AF142),  "", _xlfn.CONCAT("haas/entity/sensor/", LOWER(C142), "/", E142, "/config"))</f>
        <v/>
      </c>
      <c r="AH142" s="8" t="str">
        <f>IF(ISBLANK(AF142),  "", _xlfn.CONCAT(LOWER(C142), "/", E142))</f>
        <v/>
      </c>
      <c r="AK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2" s="8" t="str">
        <f>LOWER(_xlfn.CONCAT(Table2[[#This Row],[device_suggested_area]], "-",Table2[[#This Row],[device_identifiers]]))</f>
        <v>kitchen-main-bulb-1</v>
      </c>
      <c r="AM142" s="10" t="s">
        <v>810</v>
      </c>
      <c r="AN142" s="8" t="s">
        <v>710</v>
      </c>
      <c r="AO142" s="8" t="s">
        <v>813</v>
      </c>
      <c r="AP142" s="8" t="s">
        <v>484</v>
      </c>
      <c r="AQ142" s="8" t="s">
        <v>215</v>
      </c>
      <c r="AT142" s="8" t="s">
        <v>744</v>
      </c>
      <c r="AU142" s="8"/>
      <c r="AV142" s="8"/>
      <c r="AX142" s="8" t="str">
        <f>IF(AND(ISBLANK(AT142), ISBLANK(AU142)), "", _xlfn.CONCAT("[", IF(ISBLANK(AT142), "", _xlfn.CONCAT("[""mac"", """, AT142, """]")), IF(ISBLANK(AU142), "", _xlfn.CONCAT(", [""ip"", """, AU142, """]")), "]"))</f>
        <v>[["mac", "0x00178801040f8db2"]]</v>
      </c>
    </row>
    <row r="143" spans="1:50" ht="16" customHeight="1" x14ac:dyDescent="0.2">
      <c r="A143" s="8">
        <v>1635</v>
      </c>
      <c r="B143" s="8" t="s">
        <v>26</v>
      </c>
      <c r="C143" s="8" t="s">
        <v>484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8" t="s">
        <v>172</v>
      </c>
      <c r="P143" s="8" t="s">
        <v>1149</v>
      </c>
      <c r="Q143" s="8" t="str">
        <f>Table2[[#This Row],[entity_domain]]</f>
        <v>Lights</v>
      </c>
      <c r="R143" s="8" t="str">
        <f>_xlfn.CONCAT( Table2[[#This Row],[device_suggested_area]], " ",Table2[[#This Row],[powercalc_group_3]])</f>
        <v>Kitchen Lights</v>
      </c>
      <c r="T143" s="8"/>
      <c r="U143" s="10"/>
      <c r="V143" s="10" t="s">
        <v>711</v>
      </c>
      <c r="W143" s="10">
        <v>800</v>
      </c>
      <c r="X143" s="16" t="s">
        <v>1145</v>
      </c>
      <c r="Y143" s="16" t="s">
        <v>790</v>
      </c>
      <c r="Z143" s="8"/>
      <c r="AE143" s="10"/>
      <c r="AG143" s="8" t="str">
        <f>IF(ISBLANK(AF143),  "", _xlfn.CONCAT("haas/entity/sensor/", LOWER(C143), "/", E143, "/config"))</f>
        <v/>
      </c>
      <c r="AH143" s="8" t="str">
        <f>IF(ISBLANK(AF143),  "", _xlfn.CONCAT(LOWER(C143), "/", E143))</f>
        <v/>
      </c>
      <c r="AK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3" s="8" t="str">
        <f>LOWER(_xlfn.CONCAT(Table2[[#This Row],[device_suggested_area]], "-",Table2[[#This Row],[device_identifiers]]))</f>
        <v>kitchen-main-bulb-2</v>
      </c>
      <c r="AM143" s="10" t="s">
        <v>810</v>
      </c>
      <c r="AN143" s="8" t="s">
        <v>717</v>
      </c>
      <c r="AO143" s="8" t="s">
        <v>813</v>
      </c>
      <c r="AP143" s="8" t="s">
        <v>484</v>
      </c>
      <c r="AQ143" s="8" t="s">
        <v>215</v>
      </c>
      <c r="AT143" s="8" t="s">
        <v>745</v>
      </c>
      <c r="AU143" s="8"/>
      <c r="AV143" s="8"/>
      <c r="AX143" s="8" t="str">
        <f>IF(AND(ISBLANK(AT143), ISBLANK(AU143)), "", _xlfn.CONCAT("[", IF(ISBLANK(AT143), "", _xlfn.CONCAT("[""mac"", """, AT143, """]")), IF(ISBLANK(AU143), "", _xlfn.CONCAT(", [""ip"", """, AU143, """]")), "]"))</f>
        <v>[["mac", "0x001788010343c34f"]]</v>
      </c>
    </row>
    <row r="144" spans="1:50" ht="16" customHeight="1" x14ac:dyDescent="0.2">
      <c r="A144" s="8">
        <v>1636</v>
      </c>
      <c r="B144" s="8" t="s">
        <v>26</v>
      </c>
      <c r="C144" s="8" t="s">
        <v>484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8" t="s">
        <v>172</v>
      </c>
      <c r="P144" s="8" t="s">
        <v>1149</v>
      </c>
      <c r="Q144" s="8" t="str">
        <f>Table2[[#This Row],[entity_domain]]</f>
        <v>Lights</v>
      </c>
      <c r="R144" s="8" t="str">
        <f>_xlfn.CONCAT( Table2[[#This Row],[device_suggested_area]], " ",Table2[[#This Row],[powercalc_group_3]])</f>
        <v>Kitchen Lights</v>
      </c>
      <c r="T144" s="8"/>
      <c r="U144" s="10"/>
      <c r="V144" s="10" t="s">
        <v>711</v>
      </c>
      <c r="W144" s="10">
        <v>800</v>
      </c>
      <c r="X144" s="16" t="s">
        <v>1145</v>
      </c>
      <c r="Y144" s="16" t="s">
        <v>790</v>
      </c>
      <c r="Z144" s="8"/>
      <c r="AA144" s="12"/>
      <c r="AE144" s="10"/>
      <c r="AG144" s="8" t="str">
        <f>IF(ISBLANK(AF144),  "", _xlfn.CONCAT("haas/entity/sensor/", LOWER(C144), "/", E144, "/config"))</f>
        <v/>
      </c>
      <c r="AH144" s="8" t="str">
        <f>IF(ISBLANK(AF144),  "", _xlfn.CONCAT(LOWER(C144), "/", E144))</f>
        <v/>
      </c>
      <c r="AK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4" s="8" t="str">
        <f>LOWER(_xlfn.CONCAT(Table2[[#This Row],[device_suggested_area]], "-",Table2[[#This Row],[device_identifiers]]))</f>
        <v>kitchen-main-bulb-3</v>
      </c>
      <c r="AM144" s="10" t="s">
        <v>810</v>
      </c>
      <c r="AN144" s="8" t="s">
        <v>718</v>
      </c>
      <c r="AO144" s="8" t="s">
        <v>813</v>
      </c>
      <c r="AP144" s="8" t="s">
        <v>484</v>
      </c>
      <c r="AQ144" s="8" t="s">
        <v>215</v>
      </c>
      <c r="AT144" s="8" t="s">
        <v>746</v>
      </c>
      <c r="AU144" s="8"/>
      <c r="AV144" s="8"/>
      <c r="AX144" s="8" t="str">
        <f>IF(AND(ISBLANK(AT144), ISBLANK(AU144)), "", _xlfn.CONCAT("[", IF(ISBLANK(AT144), "", _xlfn.CONCAT("[""mac"", """, AT144, """]")), IF(ISBLANK(AU144), "", _xlfn.CONCAT(", [""ip"", """, AU144, """]")), "]"))</f>
        <v>[["mac", "0x001788010343c147"]]</v>
      </c>
    </row>
    <row r="145" spans="1:50" ht="16" customHeight="1" x14ac:dyDescent="0.2">
      <c r="A145" s="8">
        <v>1637</v>
      </c>
      <c r="B145" s="8" t="s">
        <v>26</v>
      </c>
      <c r="C145" s="8" t="s">
        <v>484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8" t="s">
        <v>172</v>
      </c>
      <c r="P145" s="8" t="s">
        <v>1149</v>
      </c>
      <c r="Q145" s="8" t="str">
        <f>Table2[[#This Row],[entity_domain]]</f>
        <v>Lights</v>
      </c>
      <c r="R145" s="8" t="str">
        <f>_xlfn.CONCAT( Table2[[#This Row],[device_suggested_area]], " ",Table2[[#This Row],[powercalc_group_3]])</f>
        <v>Kitchen Lights</v>
      </c>
      <c r="T145" s="8"/>
      <c r="U145" s="10"/>
      <c r="V145" s="10" t="s">
        <v>711</v>
      </c>
      <c r="W145" s="10">
        <v>800</v>
      </c>
      <c r="X145" s="16" t="s">
        <v>1145</v>
      </c>
      <c r="Y145" s="16" t="s">
        <v>790</v>
      </c>
      <c r="Z145" s="8"/>
      <c r="AE145" s="10"/>
      <c r="AG145" s="8" t="str">
        <f>IF(ISBLANK(AF145),  "", _xlfn.CONCAT("haas/entity/sensor/", LOWER(C145), "/", E145, "/config"))</f>
        <v/>
      </c>
      <c r="AH145" s="8" t="str">
        <f>IF(ISBLANK(AF145),  "", _xlfn.CONCAT(LOWER(C145), "/", E145))</f>
        <v/>
      </c>
      <c r="AK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5" s="8" t="str">
        <f>LOWER(_xlfn.CONCAT(Table2[[#This Row],[device_suggested_area]], "-",Table2[[#This Row],[device_identifiers]]))</f>
        <v>kitchen-main-bulb-4</v>
      </c>
      <c r="AM145" s="10" t="s">
        <v>810</v>
      </c>
      <c r="AN145" s="8" t="s">
        <v>722</v>
      </c>
      <c r="AO145" s="8" t="s">
        <v>813</v>
      </c>
      <c r="AP145" s="8" t="s">
        <v>484</v>
      </c>
      <c r="AQ145" s="8" t="s">
        <v>215</v>
      </c>
      <c r="AT145" s="8" t="s">
        <v>747</v>
      </c>
      <c r="AU145" s="8"/>
      <c r="AV145" s="8"/>
      <c r="AX145" s="8" t="str">
        <f>IF(AND(ISBLANK(AT145), ISBLANK(AU145)), "", _xlfn.CONCAT("[", IF(ISBLANK(AT145), "", _xlfn.CONCAT("[""mac"", """, AT145, """]")), IF(ISBLANK(AU145), "", _xlfn.CONCAT(", [""ip"", """, AU145, """]")), "]"))</f>
        <v>[["mac", "0x001788010343b9d8"]]</v>
      </c>
    </row>
    <row r="146" spans="1:50" s="65" customFormat="1" ht="16" customHeight="1" x14ac:dyDescent="0.2">
      <c r="A146" s="65">
        <v>1638</v>
      </c>
      <c r="B146" s="65" t="s">
        <v>26</v>
      </c>
      <c r="C146" s="65" t="s">
        <v>1174</v>
      </c>
      <c r="D146" s="65" t="s">
        <v>134</v>
      </c>
      <c r="E146" s="65" t="s">
        <v>836</v>
      </c>
      <c r="F146" s="65" t="str">
        <f>IF(ISBLANK(E146), "", Table2[[#This Row],[unique_id]])</f>
        <v>kitchen_downlights</v>
      </c>
      <c r="G146" s="65" t="s">
        <v>837</v>
      </c>
      <c r="H146" s="65" t="s">
        <v>139</v>
      </c>
      <c r="I146" s="65" t="s">
        <v>132</v>
      </c>
      <c r="O146" s="65" t="s">
        <v>172</v>
      </c>
      <c r="P146" s="65" t="s">
        <v>1149</v>
      </c>
      <c r="Q146" s="65" t="str">
        <f>Table2[[#This Row],[entity_domain]]</f>
        <v>Lights</v>
      </c>
      <c r="R146" s="65" t="str">
        <f>R147</f>
        <v>Kitchen Lights</v>
      </c>
      <c r="S146" s="71" t="str">
        <f>_xlfn.CONCAT("model: ", AO147, CHAR(10))</f>
        <v xml:space="preserve">model: HS110
</v>
      </c>
      <c r="U146" s="67"/>
      <c r="V146" s="67"/>
      <c r="W146" s="67"/>
      <c r="X146" s="67"/>
      <c r="Y146" s="67"/>
      <c r="AE146" s="67"/>
      <c r="AG146" s="65" t="str">
        <f>IF(ISBLANK(AF146),  "", _xlfn.CONCAT("haas/entity/sensor/", LOWER(C146), "/", E146, "/config"))</f>
        <v/>
      </c>
      <c r="AH146" s="65" t="str">
        <f>IF(ISBLANK(AF146),  "", _xlfn.CONCAT(LOWER(C146), "/", E146))</f>
        <v/>
      </c>
      <c r="AK146" s="68"/>
      <c r="AM146" s="67"/>
      <c r="AX146" s="66" t="str">
        <f>IF(AND(ISBLANK(AT146), ISBLANK(AU146)), "", _xlfn.CONCAT("[", IF(ISBLANK(AT146), "", _xlfn.CONCAT("[""mac"", """, AT146, """]")), IF(ISBLANK(AU146), "", _xlfn.CONCAT(", [""ip"", """, AU146, """]")), "]"))</f>
        <v/>
      </c>
    </row>
    <row r="147" spans="1:50" s="65" customFormat="1" ht="16" customHeight="1" x14ac:dyDescent="0.2">
      <c r="A147" s="65">
        <v>1639</v>
      </c>
      <c r="B147" s="65" t="s">
        <v>26</v>
      </c>
      <c r="C147" s="65" t="s">
        <v>246</v>
      </c>
      <c r="D147" s="65" t="s">
        <v>134</v>
      </c>
      <c r="E147" s="65" t="s">
        <v>836</v>
      </c>
      <c r="F147" s="65" t="str">
        <f>IF(ISBLANK(E147), "", Table2[[#This Row],[unique_id]])</f>
        <v>kitchen_downlights</v>
      </c>
      <c r="G147" s="65" t="s">
        <v>837</v>
      </c>
      <c r="H147" s="65" t="s">
        <v>139</v>
      </c>
      <c r="I147" s="65" t="s">
        <v>132</v>
      </c>
      <c r="J147" s="65" t="s">
        <v>1111</v>
      </c>
      <c r="M147" s="65" t="s">
        <v>136</v>
      </c>
      <c r="O147" s="65" t="s">
        <v>172</v>
      </c>
      <c r="P147" s="65" t="s">
        <v>1149</v>
      </c>
      <c r="Q147" s="65" t="str">
        <f>Table2[[#This Row],[entity_domain]]</f>
        <v>Lights</v>
      </c>
      <c r="R147" s="65" t="str">
        <f>_xlfn.CONCAT( Table2[[#This Row],[device_suggested_area]], " ",Table2[[#This Row],[powercalc_group_3]])</f>
        <v>Kitchen Lights</v>
      </c>
      <c r="S147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sensor.kitchen_downlights_current_consumption
energy_sensor_id: sensor.kitchen_downlights_total_consumption
</v>
      </c>
      <c r="U147" s="67"/>
      <c r="V147" s="67"/>
      <c r="W147" s="67"/>
      <c r="X147" s="67"/>
      <c r="Y147" s="67"/>
      <c r="AC147" s="65" t="s">
        <v>339</v>
      </c>
      <c r="AE147" s="67"/>
      <c r="AG147" s="65" t="str">
        <f>IF(ISBLANK(AF147),  "", _xlfn.CONCAT("haas/entity/sensor/", LOWER(C147), "/", E147, "/config"))</f>
        <v/>
      </c>
      <c r="AH147" s="65" t="str">
        <f>IF(ISBLANK(AF147),  "", _xlfn.CONCAT(LOWER(C147), "/", E147))</f>
        <v/>
      </c>
      <c r="AK147" s="68"/>
      <c r="AL147" s="65" t="str">
        <f>IF(OR(ISBLANK(AT147), ISBLANK(AU147)), "", LOWER(_xlfn.CONCAT(Table2[[#This Row],[device_manufacturer]], "-",Table2[[#This Row],[device_suggested_area]], "-", Table2[[#This Row],[device_identifiers]])))</f>
        <v>tplink-kitchen-downlights</v>
      </c>
      <c r="AM147" s="67" t="s">
        <v>446</v>
      </c>
      <c r="AN147" s="65" t="s">
        <v>838</v>
      </c>
      <c r="AO147" s="65" t="s">
        <v>443</v>
      </c>
      <c r="AP147" s="65" t="str">
        <f>IF(OR(ISBLANK(AT147), ISBLANK(AU147)), "", Table2[[#This Row],[device_via_device]])</f>
        <v>TPLink</v>
      </c>
      <c r="AQ147" s="65" t="s">
        <v>215</v>
      </c>
      <c r="AS147" s="65" t="s">
        <v>575</v>
      </c>
      <c r="AT147" s="65" t="s">
        <v>432</v>
      </c>
      <c r="AU147" s="65" t="s">
        <v>566</v>
      </c>
      <c r="AX147" s="65" t="str">
        <f>IF(AND(ISBLANK(AT147), ISBLANK(AU147)), "", _xlfn.CONCAT("[", IF(ISBLANK(AT147), "", _xlfn.CONCAT("[""mac"", """, AT147, """]")), IF(ISBLANK(AU147), "", _xlfn.CONCAT(", [""ip"", """, AU147, """]")), "]"))</f>
        <v>[["mac", "ac:84:c6:54:a3:96"], ["ip", "10.0.6.79"]]</v>
      </c>
    </row>
    <row r="148" spans="1:50" ht="16" customHeight="1" x14ac:dyDescent="0.2">
      <c r="A148" s="8">
        <v>1640</v>
      </c>
      <c r="B148" s="8" t="s">
        <v>26</v>
      </c>
      <c r="C148" s="8" t="s">
        <v>484</v>
      </c>
      <c r="D148" s="8" t="s">
        <v>137</v>
      </c>
      <c r="E148" s="8" t="s">
        <v>359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1108</v>
      </c>
      <c r="K148" s="8" t="s">
        <v>1020</v>
      </c>
      <c r="M148" s="8" t="s">
        <v>136</v>
      </c>
      <c r="T148" s="8"/>
      <c r="U148" s="10"/>
      <c r="V148" s="10" t="s">
        <v>712</v>
      </c>
      <c r="W148" s="10">
        <v>900</v>
      </c>
      <c r="X148" s="16" t="s">
        <v>1147</v>
      </c>
      <c r="Y148" s="16" t="s">
        <v>790</v>
      </c>
      <c r="Z148" s="8"/>
      <c r="AC148" s="8" t="s">
        <v>339</v>
      </c>
      <c r="AE148" s="10"/>
      <c r="AG148" s="8" t="str">
        <f>IF(ISBLANK(AF148),  "", _xlfn.CONCAT("haas/entity/sensor/", LOWER(C148), "/", E148, "/config"))</f>
        <v/>
      </c>
      <c r="AH148" s="8" t="str">
        <f>IF(ISBLANK(AF148),  "", _xlfn.CONCAT(LOWER(C148), "/", E148))</f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8" s="8" t="str">
        <f>LOWER(_xlfn.CONCAT(Table2[[#This Row],[device_suggested_area]], "-",Table2[[#This Row],[device_identifiers]]))</f>
        <v>laundry-main</v>
      </c>
      <c r="AM148" s="10" t="s">
        <v>708</v>
      </c>
      <c r="AN148" s="8" t="s">
        <v>709</v>
      </c>
      <c r="AO148" s="8" t="s">
        <v>707</v>
      </c>
      <c r="AP148" s="8" t="s">
        <v>484</v>
      </c>
      <c r="AQ148" s="8" t="s">
        <v>223</v>
      </c>
      <c r="AU148" s="8"/>
      <c r="AV148" s="8"/>
      <c r="AX148" s="8" t="str">
        <f>IF(AND(ISBLANK(AT148), ISBLANK(AU148)), "", _xlfn.CONCAT("[", IF(ISBLANK(AT148), "", _xlfn.CONCAT("[""mac"", """, AT148, """]")), IF(ISBLANK(AU148), "", _xlfn.CONCAT(", [""ip"", """, AU148, """]")), "]"))</f>
        <v/>
      </c>
    </row>
    <row r="149" spans="1:50" ht="16" customHeight="1" x14ac:dyDescent="0.2">
      <c r="A149" s="8">
        <v>1641</v>
      </c>
      <c r="B149" s="8" t="s">
        <v>26</v>
      </c>
      <c r="C149" s="8" t="s">
        <v>484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8" t="s">
        <v>172</v>
      </c>
      <c r="P149" s="8" t="s">
        <v>1149</v>
      </c>
      <c r="Q149" s="8" t="str">
        <f>Table2[[#This Row],[entity_domain]]</f>
        <v>Lights</v>
      </c>
      <c r="R149" s="8" t="str">
        <f>_xlfn.CONCAT( Table2[[#This Row],[device_suggested_area]], " ",Table2[[#This Row],[powercalc_group_3]])</f>
        <v>Laundry Lights</v>
      </c>
      <c r="T149" s="8"/>
      <c r="U149" s="10"/>
      <c r="V149" s="10" t="s">
        <v>711</v>
      </c>
      <c r="W149" s="10">
        <v>900</v>
      </c>
      <c r="X149" s="16" t="s">
        <v>1145</v>
      </c>
      <c r="Y149" s="16" t="s">
        <v>790</v>
      </c>
      <c r="Z149" s="8"/>
      <c r="AE149" s="10"/>
      <c r="AG149" s="8" t="str">
        <f>IF(ISBLANK(AF149),  "", _xlfn.CONCAT("haas/entity/sensor/", LOWER(C149), "/", E149, "/config"))</f>
        <v/>
      </c>
      <c r="AH149" s="8" t="str">
        <f>IF(ISBLANK(AF149),  "", _xlfn.CONCAT(LOWER(C149), "/", E149))</f>
        <v/>
      </c>
      <c r="AK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9" s="8" t="str">
        <f>LOWER(_xlfn.CONCAT(Table2[[#This Row],[device_suggested_area]], "-",Table2[[#This Row],[device_identifiers]]))</f>
        <v>laundry-main-bulb-1</v>
      </c>
      <c r="AM149" s="10" t="s">
        <v>708</v>
      </c>
      <c r="AN149" s="8" t="s">
        <v>710</v>
      </c>
      <c r="AO149" s="8" t="s">
        <v>707</v>
      </c>
      <c r="AP149" s="8" t="s">
        <v>484</v>
      </c>
      <c r="AQ149" s="8" t="s">
        <v>223</v>
      </c>
      <c r="AT149" s="8" t="s">
        <v>748</v>
      </c>
      <c r="AU149" s="8"/>
      <c r="AV149" s="8"/>
      <c r="AX149" s="8" t="str">
        <f>IF(AND(ISBLANK(AT149), ISBLANK(AU149)), "", _xlfn.CONCAT("[", IF(ISBLANK(AT149), "", _xlfn.CONCAT("[""mac"", """, AT149, """]")), IF(ISBLANK(AU149), "", _xlfn.CONCAT(", [""ip"", """, AU149, """]")), "]"))</f>
        <v>[["mac", "0x0017880104eaa288"]]</v>
      </c>
    </row>
    <row r="150" spans="1:50" ht="16" customHeight="1" x14ac:dyDescent="0.2">
      <c r="A150" s="8">
        <v>1642</v>
      </c>
      <c r="B150" s="8" t="s">
        <v>26</v>
      </c>
      <c r="C150" s="8" t="s">
        <v>484</v>
      </c>
      <c r="D150" s="8" t="s">
        <v>137</v>
      </c>
      <c r="E150" s="8" t="s">
        <v>360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1108</v>
      </c>
      <c r="K150" s="8" t="s">
        <v>1020</v>
      </c>
      <c r="M150" s="8" t="s">
        <v>136</v>
      </c>
      <c r="T150" s="8"/>
      <c r="U150" s="10"/>
      <c r="V150" s="10" t="s">
        <v>712</v>
      </c>
      <c r="W150" s="10">
        <v>1000</v>
      </c>
      <c r="X150" s="16" t="s">
        <v>1147</v>
      </c>
      <c r="Y150" s="16" t="s">
        <v>790</v>
      </c>
      <c r="Z150" s="8"/>
      <c r="AC150" s="8" t="s">
        <v>339</v>
      </c>
      <c r="AE150" s="10"/>
      <c r="AG150" s="8" t="str">
        <f>IF(ISBLANK(AF150),  "", _xlfn.CONCAT("haas/entity/sensor/", LOWER(C150), "/", E150, "/config"))</f>
        <v/>
      </c>
      <c r="AH150" s="8" t="str">
        <f>IF(ISBLANK(AF150),  "", _xlfn.CONCAT(LOWER(C150), "/", E150))</f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50" s="8" t="str">
        <f>LOWER(_xlfn.CONCAT(Table2[[#This Row],[device_suggested_area]], "-",Table2[[#This Row],[device_identifiers]]))</f>
        <v>pantry-main</v>
      </c>
      <c r="AM150" s="10" t="s">
        <v>708</v>
      </c>
      <c r="AN150" s="8" t="s">
        <v>709</v>
      </c>
      <c r="AO150" s="8" t="s">
        <v>707</v>
      </c>
      <c r="AP150" s="8" t="s">
        <v>484</v>
      </c>
      <c r="AQ150" s="8" t="s">
        <v>221</v>
      </c>
      <c r="AU150" s="8"/>
      <c r="AV150" s="8"/>
      <c r="AX150" s="8" t="str">
        <f>IF(AND(ISBLANK(AT150), ISBLANK(AU150)), "", _xlfn.CONCAT("[", IF(ISBLANK(AT150), "", _xlfn.CONCAT("[""mac"", """, AT150, """]")), IF(ISBLANK(AU150), "", _xlfn.CONCAT(", [""ip"", """, AU150, """]")), "]"))</f>
        <v/>
      </c>
    </row>
    <row r="151" spans="1:50" ht="16" customHeight="1" x14ac:dyDescent="0.2">
      <c r="A151" s="8">
        <v>1643</v>
      </c>
      <c r="B151" s="8" t="s">
        <v>26</v>
      </c>
      <c r="C151" s="8" t="s">
        <v>484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8" t="s">
        <v>172</v>
      </c>
      <c r="P151" s="8" t="s">
        <v>1149</v>
      </c>
      <c r="Q151" s="8" t="str">
        <f>Table2[[#This Row],[entity_domain]]</f>
        <v>Lights</v>
      </c>
      <c r="R151" s="8" t="str">
        <f>_xlfn.CONCAT( Table2[[#This Row],[device_suggested_area]], " ",Table2[[#This Row],[powercalc_group_3]])</f>
        <v>Pantry Lights</v>
      </c>
      <c r="T151" s="8"/>
      <c r="U151" s="10"/>
      <c r="V151" s="10" t="s">
        <v>711</v>
      </c>
      <c r="W151" s="10">
        <v>1000</v>
      </c>
      <c r="X151" s="16" t="s">
        <v>1145</v>
      </c>
      <c r="Y151" s="16" t="s">
        <v>790</v>
      </c>
      <c r="Z151" s="8"/>
      <c r="AE151" s="10"/>
      <c r="AG151" s="8" t="str">
        <f>IF(ISBLANK(AF151),  "", _xlfn.CONCAT("haas/entity/sensor/", LOWER(C151), "/", E151, "/config"))</f>
        <v/>
      </c>
      <c r="AH151" s="8" t="str">
        <f>IF(ISBLANK(AF151),  "", _xlfn.CONCAT(LOWER(C151), "/", E151))</f>
        <v/>
      </c>
      <c r="AK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51" s="8" t="str">
        <f>LOWER(_xlfn.CONCAT(Table2[[#This Row],[device_suggested_area]], "-",Table2[[#This Row],[device_identifiers]]))</f>
        <v>pantry-main-bulb-1</v>
      </c>
      <c r="AM151" s="10" t="s">
        <v>708</v>
      </c>
      <c r="AN151" s="8" t="s">
        <v>710</v>
      </c>
      <c r="AO151" s="8" t="s">
        <v>707</v>
      </c>
      <c r="AP151" s="8" t="s">
        <v>484</v>
      </c>
      <c r="AQ151" s="8" t="s">
        <v>221</v>
      </c>
      <c r="AT151" s="8" t="s">
        <v>749</v>
      </c>
      <c r="AU151" s="8"/>
      <c r="AV151" s="8"/>
      <c r="AX151" s="8" t="str">
        <f>IF(AND(ISBLANK(AT151), ISBLANK(AU151)), "", _xlfn.CONCAT("[", IF(ISBLANK(AT151), "", _xlfn.CONCAT("[""mac"", """, AT151, """]")), IF(ISBLANK(AU151), "", _xlfn.CONCAT(", [""ip"", """, AU151, """]")), "]"))</f>
        <v>[["mac", "0x0017880104eaa272"]]</v>
      </c>
    </row>
    <row r="152" spans="1:50" ht="16" customHeight="1" x14ac:dyDescent="0.2">
      <c r="A152" s="8">
        <v>1644</v>
      </c>
      <c r="B152" s="8" t="s">
        <v>26</v>
      </c>
      <c r="C152" s="8" t="s">
        <v>484</v>
      </c>
      <c r="D152" s="8" t="s">
        <v>137</v>
      </c>
      <c r="E152" s="8" t="s">
        <v>361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1108</v>
      </c>
      <c r="M152" s="8" t="s">
        <v>136</v>
      </c>
      <c r="T152" s="8"/>
      <c r="U152" s="10"/>
      <c r="V152" s="10" t="s">
        <v>712</v>
      </c>
      <c r="W152" s="10">
        <v>1100</v>
      </c>
      <c r="X152" s="16" t="s">
        <v>1147</v>
      </c>
      <c r="Y152" s="16" t="s">
        <v>791</v>
      </c>
      <c r="Z152" s="8"/>
      <c r="AC152" s="8" t="s">
        <v>339</v>
      </c>
      <c r="AE152" s="10"/>
      <c r="AG152" s="8" t="str">
        <f>IF(ISBLANK(AF152),  "", _xlfn.CONCAT("haas/entity/sensor/", LOWER(C152), "/", E152, "/config"))</f>
        <v/>
      </c>
      <c r="AH152" s="8" t="str">
        <f>IF(ISBLANK(AF152),  "", _xlfn.CONCAT(LOWER(C152), "/", E152))</f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2" s="8" t="str">
        <f>LOWER(_xlfn.CONCAT(Table2[[#This Row],[device_suggested_area]], "-",Table2[[#This Row],[device_identifiers]]))</f>
        <v>office-main</v>
      </c>
      <c r="AM152" s="10" t="s">
        <v>810</v>
      </c>
      <c r="AN152" s="8" t="s">
        <v>709</v>
      </c>
      <c r="AO152" s="8" t="s">
        <v>813</v>
      </c>
      <c r="AP152" s="8" t="s">
        <v>484</v>
      </c>
      <c r="AQ152" s="8" t="s">
        <v>222</v>
      </c>
      <c r="AU152" s="8"/>
      <c r="AV152" s="8"/>
      <c r="AX152" s="8" t="str">
        <f>IF(AND(ISBLANK(AT152), ISBLANK(AU152)), "", _xlfn.CONCAT("[", IF(ISBLANK(AT152), "", _xlfn.CONCAT("[""mac"", """, AT152, """]")), IF(ISBLANK(AU152), "", _xlfn.CONCAT(", [""ip"", """, AU152, """]")), "]"))</f>
        <v/>
      </c>
    </row>
    <row r="153" spans="1:50" ht="16" customHeight="1" x14ac:dyDescent="0.2">
      <c r="A153" s="8">
        <v>1645</v>
      </c>
      <c r="B153" s="8" t="s">
        <v>26</v>
      </c>
      <c r="C153" s="8" t="s">
        <v>484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8" t="s">
        <v>172</v>
      </c>
      <c r="P153" s="8" t="s">
        <v>1149</v>
      </c>
      <c r="Q153" s="8" t="str">
        <f>Table2[[#This Row],[entity_domain]]</f>
        <v>Lights</v>
      </c>
      <c r="R153" s="8" t="str">
        <f>_xlfn.CONCAT( Table2[[#This Row],[device_suggested_area]], " ",Table2[[#This Row],[powercalc_group_3]])</f>
        <v>Office Lights</v>
      </c>
      <c r="T153" s="8"/>
      <c r="U153" s="10"/>
      <c r="V153" s="10" t="s">
        <v>711</v>
      </c>
      <c r="W153" s="10">
        <v>1100</v>
      </c>
      <c r="X153" s="16" t="s">
        <v>1145</v>
      </c>
      <c r="Y153" s="16" t="s">
        <v>791</v>
      </c>
      <c r="Z153" s="8"/>
      <c r="AE153" s="10"/>
      <c r="AG153" s="8" t="str">
        <f>IF(ISBLANK(AF153),  "", _xlfn.CONCAT("haas/entity/sensor/", LOWER(C153), "/", E153, "/config"))</f>
        <v/>
      </c>
      <c r="AH153" s="8" t="str">
        <f>IF(ISBLANK(AF153),  "", _xlfn.CONCAT(LOWER(C153), "/", E153))</f>
        <v/>
      </c>
      <c r="AK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3" s="8" t="str">
        <f>LOWER(_xlfn.CONCAT(Table2[[#This Row],[device_suggested_area]], "-",Table2[[#This Row],[device_identifiers]]))</f>
        <v>office-main-bulb-1</v>
      </c>
      <c r="AM153" s="10" t="s">
        <v>810</v>
      </c>
      <c r="AN153" s="8" t="s">
        <v>710</v>
      </c>
      <c r="AO153" s="8" t="s">
        <v>813</v>
      </c>
      <c r="AP153" s="8" t="s">
        <v>484</v>
      </c>
      <c r="AQ153" s="8" t="s">
        <v>222</v>
      </c>
      <c r="AT153" s="8" t="s">
        <v>750</v>
      </c>
      <c r="AU153" s="8"/>
      <c r="AV153" s="8"/>
      <c r="AX153" s="8" t="str">
        <f>IF(AND(ISBLANK(AT153), ISBLANK(AU153)), "", _xlfn.CONCAT("[", IF(ISBLANK(AT153), "", _xlfn.CONCAT("[""mac"", """, AT153, """]")), IF(ISBLANK(AU153), "", _xlfn.CONCAT(", [""ip"", """, AU153, """]")), "]"))</f>
        <v>[["mac", "0x00178801040edfae"]]</v>
      </c>
    </row>
    <row r="154" spans="1:50" ht="16" customHeight="1" x14ac:dyDescent="0.2">
      <c r="A154" s="8">
        <v>1646</v>
      </c>
      <c r="B154" s="8" t="s">
        <v>26</v>
      </c>
      <c r="C154" s="8" t="s">
        <v>484</v>
      </c>
      <c r="D154" s="8" t="s">
        <v>137</v>
      </c>
      <c r="E154" s="8" t="s">
        <v>362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1108</v>
      </c>
      <c r="K154" s="8" t="s">
        <v>1021</v>
      </c>
      <c r="M154" s="8" t="s">
        <v>136</v>
      </c>
      <c r="T154" s="8"/>
      <c r="U154" s="10"/>
      <c r="V154" s="10" t="s">
        <v>712</v>
      </c>
      <c r="W154" s="10">
        <v>1200</v>
      </c>
      <c r="X154" s="16" t="s">
        <v>1147</v>
      </c>
      <c r="Y154" s="16" t="s">
        <v>788</v>
      </c>
      <c r="Z154" s="8"/>
      <c r="AC154" s="8" t="s">
        <v>339</v>
      </c>
      <c r="AE154" s="10"/>
      <c r="AG154" s="8" t="str">
        <f>IF(ISBLANK(AF154),  "", _xlfn.CONCAT("haas/entity/sensor/", LOWER(C154), "/", E154, "/config"))</f>
        <v/>
      </c>
      <c r="AH154" s="8" t="str">
        <f>IF(ISBLANK(AF154),  "", _xlfn.CONCAT(LOWER(C154), "/", E154))</f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4" s="8" t="str">
        <f>LOWER(_xlfn.CONCAT(Table2[[#This Row],[device_suggested_area]], "-",Table2[[#This Row],[device_identifiers]]))</f>
        <v>bathroom-main</v>
      </c>
      <c r="AM154" s="10" t="s">
        <v>708</v>
      </c>
      <c r="AN154" s="8" t="s">
        <v>709</v>
      </c>
      <c r="AO154" s="8" t="s">
        <v>707</v>
      </c>
      <c r="AP154" s="8" t="s">
        <v>484</v>
      </c>
      <c r="AQ154" s="8" t="s">
        <v>442</v>
      </c>
      <c r="AU154" s="8"/>
      <c r="AV154" s="8"/>
      <c r="AX154" s="8" t="str">
        <f>IF(AND(ISBLANK(AT154), ISBLANK(AU154)), "", _xlfn.CONCAT("[", IF(ISBLANK(AT154), "", _xlfn.CONCAT("[""mac"", """, AT154, """]")), IF(ISBLANK(AU154), "", _xlfn.CONCAT(", [""ip"", """, AU154, """]")), "]"))</f>
        <v/>
      </c>
    </row>
    <row r="155" spans="1:50" ht="16" customHeight="1" x14ac:dyDescent="0.2">
      <c r="A155" s="8">
        <v>1647</v>
      </c>
      <c r="B155" s="8" t="s">
        <v>26</v>
      </c>
      <c r="C155" s="8" t="s">
        <v>484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8" t="s">
        <v>172</v>
      </c>
      <c r="P155" s="8" t="s">
        <v>1149</v>
      </c>
      <c r="Q155" s="8" t="str">
        <f>Table2[[#This Row],[entity_domain]]</f>
        <v>Lights</v>
      </c>
      <c r="R155" s="8" t="str">
        <f>_xlfn.CONCAT( Table2[[#This Row],[device_suggested_area]], " ",Table2[[#This Row],[powercalc_group_3]])</f>
        <v>Bathroom Lights</v>
      </c>
      <c r="T155" s="8"/>
      <c r="U155" s="10"/>
      <c r="V155" s="10" t="s">
        <v>711</v>
      </c>
      <c r="W155" s="10">
        <v>1200</v>
      </c>
      <c r="X155" s="16" t="s">
        <v>1145</v>
      </c>
      <c r="Y155" s="16" t="s">
        <v>788</v>
      </c>
      <c r="Z155" s="8"/>
      <c r="AE155" s="10"/>
      <c r="AG155" s="8" t="str">
        <f>IF(ISBLANK(AF155),  "", _xlfn.CONCAT("haas/entity/sensor/", LOWER(C155), "/", E155, "/config"))</f>
        <v/>
      </c>
      <c r="AH155" s="8" t="str">
        <f>IF(ISBLANK(AF155),  "", _xlfn.CONCAT(LOWER(C155), "/", E155))</f>
        <v/>
      </c>
      <c r="AK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5" s="8" t="str">
        <f>LOWER(_xlfn.CONCAT(Table2[[#This Row],[device_suggested_area]], "-",Table2[[#This Row],[device_identifiers]]))</f>
        <v>bathroom-main-bulb-1</v>
      </c>
      <c r="AM155" s="10" t="s">
        <v>708</v>
      </c>
      <c r="AN155" s="8" t="s">
        <v>710</v>
      </c>
      <c r="AO155" s="8" t="s">
        <v>707</v>
      </c>
      <c r="AP155" s="8" t="s">
        <v>484</v>
      </c>
      <c r="AQ155" s="8" t="s">
        <v>442</v>
      </c>
      <c r="AT155" s="8" t="s">
        <v>751</v>
      </c>
      <c r="AU155" s="8"/>
      <c r="AV155" s="8"/>
      <c r="AX155" s="8" t="str">
        <f>IF(AND(ISBLANK(AT155), ISBLANK(AU155)), "", _xlfn.CONCAT("[", IF(ISBLANK(AT155), "", _xlfn.CONCAT("[""mac"", """, AT155, """]")), IF(ISBLANK(AU155), "", _xlfn.CONCAT(", [""ip"", """, AU155, """]")), "]"))</f>
        <v>[["mac", "0x00178801040edcad"]]</v>
      </c>
    </row>
    <row r="156" spans="1:50" ht="16" customHeight="1" x14ac:dyDescent="0.2">
      <c r="A156" s="8">
        <v>1648</v>
      </c>
      <c r="B156" s="8" t="s">
        <v>26</v>
      </c>
      <c r="C156" s="8" t="s">
        <v>484</v>
      </c>
      <c r="D156" s="8" t="s">
        <v>137</v>
      </c>
      <c r="E156" s="8" t="s">
        <v>363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1108</v>
      </c>
      <c r="K156" s="8" t="s">
        <v>1021</v>
      </c>
      <c r="M156" s="8" t="s">
        <v>136</v>
      </c>
      <c r="T156" s="8"/>
      <c r="U156" s="10"/>
      <c r="V156" s="10" t="s">
        <v>712</v>
      </c>
      <c r="W156" s="10">
        <v>1300</v>
      </c>
      <c r="X156" s="16" t="s">
        <v>1147</v>
      </c>
      <c r="Y156" s="16" t="s">
        <v>788</v>
      </c>
      <c r="Z156" s="8"/>
      <c r="AC156" s="8" t="s">
        <v>339</v>
      </c>
      <c r="AE156" s="10"/>
      <c r="AG156" s="8" t="str">
        <f>IF(ISBLANK(AF156),  "", _xlfn.CONCAT("haas/entity/sensor/", LOWER(C156), "/", E156, "/config"))</f>
        <v/>
      </c>
      <c r="AH156" s="8" t="str">
        <f>IF(ISBLANK(AF156),  "", _xlfn.CONCAT(LOWER(C156), "/", E156))</f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6" s="8" t="str">
        <f>LOWER(_xlfn.CONCAT(Table2[[#This Row],[device_suggested_area]], "-",Table2[[#This Row],[device_identifiers]]))</f>
        <v>ensuite-main</v>
      </c>
      <c r="AM156" s="10" t="s">
        <v>810</v>
      </c>
      <c r="AN156" s="8" t="s">
        <v>709</v>
      </c>
      <c r="AO156" s="8" t="s">
        <v>813</v>
      </c>
      <c r="AP156" s="8" t="s">
        <v>484</v>
      </c>
      <c r="AQ156" s="8" t="s">
        <v>518</v>
      </c>
      <c r="AU156" s="8"/>
      <c r="AV156" s="8"/>
      <c r="AX156" s="8" t="str">
        <f>IF(AND(ISBLANK(AT156), ISBLANK(AU156)), "", _xlfn.CONCAT("[", IF(ISBLANK(AT156), "", _xlfn.CONCAT("[""mac"", """, AT156, """]")), IF(ISBLANK(AU156), "", _xlfn.CONCAT(", [""ip"", """, AU156, """]")), "]"))</f>
        <v/>
      </c>
    </row>
    <row r="157" spans="1:50" ht="16" customHeight="1" x14ac:dyDescent="0.2">
      <c r="A157" s="8">
        <v>1649</v>
      </c>
      <c r="B157" s="8" t="s">
        <v>26</v>
      </c>
      <c r="C157" s="8" t="s">
        <v>484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8" t="s">
        <v>172</v>
      </c>
      <c r="P157" s="8" t="s">
        <v>1149</v>
      </c>
      <c r="Q157" s="8" t="str">
        <f>Table2[[#This Row],[entity_domain]]</f>
        <v>Lights</v>
      </c>
      <c r="R157" s="8" t="str">
        <f>_xlfn.CONCAT( Table2[[#This Row],[device_suggested_area]], " ",Table2[[#This Row],[powercalc_group_3]])</f>
        <v>Ensuite Lights</v>
      </c>
      <c r="T157" s="8"/>
      <c r="U157" s="10"/>
      <c r="V157" s="10" t="s">
        <v>711</v>
      </c>
      <c r="W157" s="10">
        <v>1300</v>
      </c>
      <c r="X157" s="16" t="s">
        <v>1145</v>
      </c>
      <c r="Y157" s="16" t="s">
        <v>788</v>
      </c>
      <c r="Z157" s="8"/>
      <c r="AE157" s="10"/>
      <c r="AG157" s="8" t="str">
        <f>IF(ISBLANK(AF157),  "", _xlfn.CONCAT("haas/entity/sensor/", LOWER(C157), "/", E157, "/config"))</f>
        <v/>
      </c>
      <c r="AH157" s="8" t="str">
        <f>IF(ISBLANK(AF157),  "", _xlfn.CONCAT(LOWER(C157), "/", E157))</f>
        <v/>
      </c>
      <c r="AK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7" s="8" t="str">
        <f>LOWER(_xlfn.CONCAT(Table2[[#This Row],[device_suggested_area]], "-",Table2[[#This Row],[device_identifiers]]))</f>
        <v>ensuite-main-bulb-1</v>
      </c>
      <c r="AM157" s="10" t="s">
        <v>810</v>
      </c>
      <c r="AN157" s="8" t="s">
        <v>710</v>
      </c>
      <c r="AO157" s="8" t="s">
        <v>813</v>
      </c>
      <c r="AP157" s="8" t="s">
        <v>484</v>
      </c>
      <c r="AQ157" s="8" t="s">
        <v>518</v>
      </c>
      <c r="AT157" s="8" t="s">
        <v>752</v>
      </c>
      <c r="AU157" s="8"/>
      <c r="AV157" s="8"/>
      <c r="AX157" s="8" t="str">
        <f>IF(AND(ISBLANK(AT157), ISBLANK(AU157)), "", _xlfn.CONCAT("[", IF(ISBLANK(AT157), "", _xlfn.CONCAT("[""mac"", """, AT157, """]")), IF(ISBLANK(AU157), "", _xlfn.CONCAT(", [""ip"", """, AU157, """]")), "]"))</f>
        <v>[["mac", "0x00178801040eddb2"]]</v>
      </c>
    </row>
    <row r="158" spans="1:50" ht="16" customHeight="1" x14ac:dyDescent="0.2">
      <c r="A158" s="8">
        <v>1650</v>
      </c>
      <c r="B158" s="8" t="s">
        <v>26</v>
      </c>
      <c r="C158" s="8" t="s">
        <v>484</v>
      </c>
      <c r="D158" s="8" t="s">
        <v>137</v>
      </c>
      <c r="E158" s="8" t="s">
        <v>364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1108</v>
      </c>
      <c r="K158" s="8" t="s">
        <v>1021</v>
      </c>
      <c r="M158" s="8" t="s">
        <v>136</v>
      </c>
      <c r="T158" s="8"/>
      <c r="U158" s="10"/>
      <c r="V158" s="10" t="s">
        <v>712</v>
      </c>
      <c r="W158" s="10">
        <v>1400</v>
      </c>
      <c r="X158" s="16" t="s">
        <v>1147</v>
      </c>
      <c r="Y158" s="16" t="s">
        <v>788</v>
      </c>
      <c r="Z158" s="8"/>
      <c r="AC158" s="8" t="s">
        <v>339</v>
      </c>
      <c r="AE158" s="10"/>
      <c r="AG158" s="8" t="str">
        <f>IF(ISBLANK(AF158),  "", _xlfn.CONCAT("haas/entity/sensor/", LOWER(C158), "/", E158, "/config"))</f>
        <v/>
      </c>
      <c r="AH158" s="8" t="str">
        <f>IF(ISBLANK(AF158),  "", _xlfn.CONCAT(LOWER(C158), "/", E158))</f>
        <v/>
      </c>
      <c r="AK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8" s="8" t="str">
        <f>LOWER(_xlfn.CONCAT(Table2[[#This Row],[device_suggested_area]], "-",Table2[[#This Row],[device_identifiers]]))</f>
        <v>wardrobe-main</v>
      </c>
      <c r="AM158" s="10" t="s">
        <v>810</v>
      </c>
      <c r="AN158" s="8" t="s">
        <v>709</v>
      </c>
      <c r="AO158" s="8" t="s">
        <v>813</v>
      </c>
      <c r="AP158" s="8" t="s">
        <v>484</v>
      </c>
      <c r="AQ158" s="8" t="s">
        <v>719</v>
      </c>
      <c r="AU158" s="8"/>
      <c r="AV158" s="8"/>
      <c r="AX158" s="8" t="str">
        <f>IF(AND(ISBLANK(AT158), ISBLANK(AU158)), "", _xlfn.CONCAT("[", IF(ISBLANK(AT158), "", _xlfn.CONCAT("[""mac"", """, AT158, """]")), IF(ISBLANK(AU158), "", _xlfn.CONCAT(", [""ip"", """, AU158, """]")), "]"))</f>
        <v/>
      </c>
    </row>
    <row r="159" spans="1:50" ht="16" customHeight="1" x14ac:dyDescent="0.2">
      <c r="A159" s="8">
        <v>1651</v>
      </c>
      <c r="B159" s="8" t="s">
        <v>26</v>
      </c>
      <c r="C159" s="8" t="s">
        <v>484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8" t="s">
        <v>172</v>
      </c>
      <c r="P159" s="8" t="s">
        <v>1149</v>
      </c>
      <c r="Q159" s="8" t="str">
        <f>Table2[[#This Row],[entity_domain]]</f>
        <v>Lights</v>
      </c>
      <c r="R159" s="8" t="str">
        <f>_xlfn.CONCAT( Table2[[#This Row],[device_suggested_area]], " ",Table2[[#This Row],[powercalc_group_3]])</f>
        <v>Wardrobe Lights</v>
      </c>
      <c r="T159" s="8"/>
      <c r="U159" s="10"/>
      <c r="V159" s="10" t="s">
        <v>711</v>
      </c>
      <c r="W159" s="10">
        <v>1400</v>
      </c>
      <c r="X159" s="16" t="s">
        <v>1145</v>
      </c>
      <c r="Y159" s="16" t="s">
        <v>788</v>
      </c>
      <c r="Z159" s="8"/>
      <c r="AE159" s="10"/>
      <c r="AG159" s="8" t="str">
        <f>IF(ISBLANK(AF159),  "", _xlfn.CONCAT("haas/entity/sensor/", LOWER(C159), "/", E159, "/config"))</f>
        <v/>
      </c>
      <c r="AH159" s="8" t="str">
        <f>IF(ISBLANK(AF159),  "", _xlfn.CONCAT(LOWER(C159), "/", E159))</f>
        <v/>
      </c>
      <c r="AK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9" s="8" t="str">
        <f>LOWER(_xlfn.CONCAT(Table2[[#This Row],[device_suggested_area]], "-",Table2[[#This Row],[device_identifiers]]))</f>
        <v>wardrobe-main-bulb-1</v>
      </c>
      <c r="AM159" s="10" t="s">
        <v>810</v>
      </c>
      <c r="AN159" s="8" t="s">
        <v>710</v>
      </c>
      <c r="AO159" s="8" t="s">
        <v>813</v>
      </c>
      <c r="AP159" s="8" t="s">
        <v>484</v>
      </c>
      <c r="AQ159" s="8" t="s">
        <v>719</v>
      </c>
      <c r="AT159" s="8" t="s">
        <v>753</v>
      </c>
      <c r="AU159" s="8"/>
      <c r="AV159" s="8"/>
      <c r="AX159" s="8" t="str">
        <f>IF(AND(ISBLANK(AT159), ISBLANK(AU159)), "", _xlfn.CONCAT("[", IF(ISBLANK(AT159), "", _xlfn.CONCAT("[""mac"", """, AT159, """]")), IF(ISBLANK(AU159), "", _xlfn.CONCAT(", [""ip"", """, AU159, """]")), "]"))</f>
        <v>[["mac", "0x00178801040ede93"]]</v>
      </c>
    </row>
    <row r="160" spans="1:50" s="65" customFormat="1" ht="16" customHeight="1" x14ac:dyDescent="0.2">
      <c r="A160" s="65">
        <v>1652</v>
      </c>
      <c r="B160" s="65" t="s">
        <v>26</v>
      </c>
      <c r="C160" s="65" t="s">
        <v>1174</v>
      </c>
      <c r="D160" s="65" t="s">
        <v>134</v>
      </c>
      <c r="E160" s="65" t="s">
        <v>584</v>
      </c>
      <c r="F160" s="65" t="str">
        <f>IF(ISBLANK(E160), "", Table2[[#This Row],[unique_id]])</f>
        <v>deck_festoons</v>
      </c>
      <c r="G160" s="65" t="s">
        <v>352</v>
      </c>
      <c r="H160" s="65" t="s">
        <v>139</v>
      </c>
      <c r="I160" s="65" t="s">
        <v>132</v>
      </c>
      <c r="O160" s="65" t="s">
        <v>172</v>
      </c>
      <c r="P160" s="65" t="s">
        <v>1149</v>
      </c>
      <c r="Q160" s="65" t="str">
        <f>Table2[[#This Row],[entity_domain]]</f>
        <v>Lights</v>
      </c>
      <c r="R160" s="65" t="str">
        <f>R161</f>
        <v>Deck Lights</v>
      </c>
      <c r="S160" s="71" t="str">
        <f>_xlfn.CONCAT("model: ", AO161, CHAR(10))</f>
        <v xml:space="preserve">model: KP115
</v>
      </c>
      <c r="U160" s="67"/>
      <c r="V160" s="67"/>
      <c r="W160" s="67"/>
      <c r="X160" s="67"/>
      <c r="Y160" s="67"/>
      <c r="AE160" s="67"/>
      <c r="AG160" s="65" t="str">
        <f>IF(ISBLANK(AF160),  "", _xlfn.CONCAT("haas/entity/sensor/", LOWER(C160), "/", E160, "/config"))</f>
        <v/>
      </c>
      <c r="AH160" s="65" t="str">
        <f>IF(ISBLANK(AF160),  "", _xlfn.CONCAT(LOWER(C160), "/", E160))</f>
        <v/>
      </c>
      <c r="AK160" s="68"/>
      <c r="AM160" s="67"/>
      <c r="AX160" s="66" t="str">
        <f>IF(AND(ISBLANK(AT160), ISBLANK(AU160)), "", _xlfn.CONCAT("[", IF(ISBLANK(AT160), "", _xlfn.CONCAT("[""mac"", """, AT160, """]")), IF(ISBLANK(AU160), "", _xlfn.CONCAT(", [""ip"", """, AU160, """]")), "]"))</f>
        <v/>
      </c>
    </row>
    <row r="161" spans="1:50" s="65" customFormat="1" ht="16" customHeight="1" x14ac:dyDescent="0.2">
      <c r="A161" s="65">
        <v>1653</v>
      </c>
      <c r="B161" s="65" t="s">
        <v>26</v>
      </c>
      <c r="C161" s="65" t="s">
        <v>246</v>
      </c>
      <c r="D161" s="65" t="s">
        <v>134</v>
      </c>
      <c r="E161" s="65" t="s">
        <v>584</v>
      </c>
      <c r="F161" s="65" t="str">
        <f>IF(ISBLANK(E161), "", Table2[[#This Row],[unique_id]])</f>
        <v>deck_festoons</v>
      </c>
      <c r="G161" s="65" t="s">
        <v>352</v>
      </c>
      <c r="H161" s="65" t="s">
        <v>139</v>
      </c>
      <c r="I161" s="65" t="s">
        <v>132</v>
      </c>
      <c r="J161" s="65" t="s">
        <v>1113</v>
      </c>
      <c r="M161" s="65" t="s">
        <v>136</v>
      </c>
      <c r="O161" s="65" t="s">
        <v>172</v>
      </c>
      <c r="P161" s="65" t="s">
        <v>1149</v>
      </c>
      <c r="Q161" s="65" t="str">
        <f>Table2[[#This Row],[entity_domain]]</f>
        <v>Lights</v>
      </c>
      <c r="R161" s="65" t="str">
        <f>_xlfn.CONCAT( Table2[[#This Row],[device_suggested_area]], " ",Table2[[#This Row],[powercalc_group_3]])</f>
        <v>Deck Lights</v>
      </c>
      <c r="S161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sensor.deck_festoons_current_consumption
energy_sensor_id: sensor.deck_festoons_total_consumption
</v>
      </c>
      <c r="U161" s="67"/>
      <c r="V161" s="67"/>
      <c r="W161" s="67"/>
      <c r="X161" s="67"/>
      <c r="Y161" s="67"/>
      <c r="AC161" s="65" t="s">
        <v>339</v>
      </c>
      <c r="AE161" s="67"/>
      <c r="AG161" s="65" t="str">
        <f>IF(ISBLANK(AF161),  "", _xlfn.CONCAT("haas/entity/sensor/", LOWER(C161), "/", E161, "/config"))</f>
        <v/>
      </c>
      <c r="AH161" s="65" t="str">
        <f>IF(ISBLANK(AF161),  "", _xlfn.CONCAT(LOWER(C161), "/", E161))</f>
        <v/>
      </c>
      <c r="AK161" s="68"/>
      <c r="AL161" s="65" t="str">
        <f>IF(OR(ISBLANK(AT161), ISBLANK(AU161)), "", LOWER(_xlfn.CONCAT(Table2[[#This Row],[device_manufacturer]], "-",Table2[[#This Row],[device_suggested_area]], "-", Table2[[#This Row],[device_identifiers]])))</f>
        <v>tplink-deck-festoons</v>
      </c>
      <c r="AM161" s="67" t="s">
        <v>445</v>
      </c>
      <c r="AN161" s="65" t="s">
        <v>452</v>
      </c>
      <c r="AO161" s="65" t="s">
        <v>444</v>
      </c>
      <c r="AP161" s="65" t="str">
        <f>IF(OR(ISBLANK(AT161), ISBLANK(AU161)), "", Table2[[#This Row],[device_via_device]])</f>
        <v>TPLink</v>
      </c>
      <c r="AQ161" s="65" t="s">
        <v>441</v>
      </c>
      <c r="AS161" s="65" t="s">
        <v>575</v>
      </c>
      <c r="AT161" s="65" t="s">
        <v>809</v>
      </c>
      <c r="AU161" s="65" t="s">
        <v>808</v>
      </c>
      <c r="AX161" s="65" t="str">
        <f>IF(AND(ISBLANK(AT161), ISBLANK(AU161)), "", _xlfn.CONCAT("[", IF(ISBLANK(AT161), "", _xlfn.CONCAT("[""mac"", """, AT161, """]")), IF(ISBLANK(AU161), "", _xlfn.CONCAT(", [""ip"", """, AU161, """]")), "]"))</f>
        <v>[["mac", "5c:a6:e6:25:58:f1"], ["ip", "10.0.6.88"]]</v>
      </c>
    </row>
    <row r="162" spans="1:50" s="65" customFormat="1" ht="16" customHeight="1" x14ac:dyDescent="0.2">
      <c r="A162" s="65">
        <v>1654</v>
      </c>
      <c r="B162" s="65" t="s">
        <v>26</v>
      </c>
      <c r="C162" s="65" t="s">
        <v>1174</v>
      </c>
      <c r="D162" s="65" t="s">
        <v>134</v>
      </c>
      <c r="E162" s="65" t="s">
        <v>803</v>
      </c>
      <c r="F162" s="65" t="str">
        <f>IF(ISBLANK(E162), "", Table2[[#This Row],[unique_id]])</f>
        <v>landing_festoons</v>
      </c>
      <c r="G162" s="65" t="s">
        <v>804</v>
      </c>
      <c r="H162" s="65" t="s">
        <v>139</v>
      </c>
      <c r="I162" s="65" t="s">
        <v>132</v>
      </c>
      <c r="O162" s="65" t="s">
        <v>172</v>
      </c>
      <c r="P162" s="65" t="s">
        <v>1149</v>
      </c>
      <c r="Q162" s="65" t="str">
        <f>Table2[[#This Row],[entity_domain]]</f>
        <v>Lights</v>
      </c>
      <c r="R162" s="65" t="str">
        <f>R163</f>
        <v>Landing Lights</v>
      </c>
      <c r="S162" s="71" t="str">
        <f>_xlfn.CONCAT("model: ", AO163, CHAR(10))</f>
        <v xml:space="preserve">model: KP115
</v>
      </c>
      <c r="U162" s="67"/>
      <c r="V162" s="67"/>
      <c r="W162" s="67"/>
      <c r="X162" s="67"/>
      <c r="Y162" s="67"/>
      <c r="AE162" s="67"/>
      <c r="AG162" s="65" t="str">
        <f>IF(ISBLANK(AF162),  "", _xlfn.CONCAT("haas/entity/sensor/", LOWER(C162), "/", E162, "/config"))</f>
        <v/>
      </c>
      <c r="AH162" s="65" t="str">
        <f>IF(ISBLANK(AF162),  "", _xlfn.CONCAT(LOWER(C162), "/", E162))</f>
        <v/>
      </c>
      <c r="AK162" s="68"/>
      <c r="AM162" s="67"/>
      <c r="AX162" s="66" t="str">
        <f>IF(AND(ISBLANK(AT162), ISBLANK(AU162)), "", _xlfn.CONCAT("[", IF(ISBLANK(AT162), "", _xlfn.CONCAT("[""mac"", """, AT162, """]")), IF(ISBLANK(AU162), "", _xlfn.CONCAT(", [""ip"", """, AU162, """]")), "]"))</f>
        <v/>
      </c>
    </row>
    <row r="163" spans="1:50" s="65" customFormat="1" ht="16" customHeight="1" x14ac:dyDescent="0.2">
      <c r="A163" s="65">
        <v>1655</v>
      </c>
      <c r="B163" s="65" t="s">
        <v>26</v>
      </c>
      <c r="C163" s="65" t="s">
        <v>246</v>
      </c>
      <c r="D163" s="65" t="s">
        <v>134</v>
      </c>
      <c r="E163" s="65" t="s">
        <v>803</v>
      </c>
      <c r="F163" s="65" t="str">
        <f>IF(ISBLANK(E163), "", Table2[[#This Row],[unique_id]])</f>
        <v>landing_festoons</v>
      </c>
      <c r="G163" s="65" t="s">
        <v>804</v>
      </c>
      <c r="H163" s="65" t="s">
        <v>139</v>
      </c>
      <c r="I163" s="65" t="s">
        <v>132</v>
      </c>
      <c r="J163" s="65" t="s">
        <v>1113</v>
      </c>
      <c r="M163" s="65" t="s">
        <v>136</v>
      </c>
      <c r="O163" s="65" t="s">
        <v>172</v>
      </c>
      <c r="P163" s="65" t="s">
        <v>1149</v>
      </c>
      <c r="Q163" s="65" t="str">
        <f>Table2[[#This Row],[entity_domain]]</f>
        <v>Lights</v>
      </c>
      <c r="R163" s="65" t="str">
        <f>_xlfn.CONCAT( Table2[[#This Row],[device_suggested_area]], " ",Table2[[#This Row],[powercalc_group_3]])</f>
        <v>Landing Lights</v>
      </c>
      <c r="S163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sensor.landing_festoons_current_consumption
energy_sensor_id: sensor.landing_festoons_total_consumption
</v>
      </c>
      <c r="U163" s="67"/>
      <c r="V163" s="67"/>
      <c r="W163" s="67"/>
      <c r="X163" s="67"/>
      <c r="Y163" s="67"/>
      <c r="AC163" s="65" t="s">
        <v>339</v>
      </c>
      <c r="AE163" s="67"/>
      <c r="AG163" s="65" t="str">
        <f>IF(ISBLANK(AF163),  "", _xlfn.CONCAT("haas/entity/sensor/", LOWER(C163), "/", E163, "/config"))</f>
        <v/>
      </c>
      <c r="AH163" s="65" t="str">
        <f>IF(ISBLANK(AF163),  "", _xlfn.CONCAT(LOWER(C163), "/", E163))</f>
        <v/>
      </c>
      <c r="AK163" s="68"/>
      <c r="AL163" s="65" t="str">
        <f>IF(OR(ISBLANK(AT163), ISBLANK(AU163)), "", LOWER(_xlfn.CONCAT(Table2[[#This Row],[device_manufacturer]], "-",Table2[[#This Row],[device_suggested_area]], "-", Table2[[#This Row],[device_identifiers]])))</f>
        <v>tplink-landing-festoons</v>
      </c>
      <c r="AM163" s="67" t="s">
        <v>445</v>
      </c>
      <c r="AN163" s="65" t="s">
        <v>452</v>
      </c>
      <c r="AO163" s="65" t="s">
        <v>444</v>
      </c>
      <c r="AP163" s="65" t="str">
        <f>IF(OR(ISBLANK(AT163), ISBLANK(AU163)), "", Table2[[#This Row],[device_via_device]])</f>
        <v>TPLink</v>
      </c>
      <c r="AQ163" s="65" t="s">
        <v>805</v>
      </c>
      <c r="AS163" s="65" t="s">
        <v>575</v>
      </c>
      <c r="AT163" s="65" t="s">
        <v>806</v>
      </c>
      <c r="AU163" s="65" t="s">
        <v>807</v>
      </c>
      <c r="AX163" s="65" t="str">
        <f>IF(AND(ISBLANK(AT163), ISBLANK(AU163)), "", _xlfn.CONCAT("[", IF(ISBLANK(AT163), "", _xlfn.CONCAT("[""mac"", """, AT163, """]")), IF(ISBLANK(AU163), "", _xlfn.CONCAT(", [""ip"", """, AU163, """]")), "]"))</f>
        <v>[["mac", "5c:a6:e6:25:5a:0c"], ["ip", "10.0.6.89"]]</v>
      </c>
    </row>
    <row r="164" spans="1:50" ht="16" customHeight="1" x14ac:dyDescent="0.2">
      <c r="A164" s="8">
        <v>1656</v>
      </c>
      <c r="B164" s="8" t="s">
        <v>841</v>
      </c>
      <c r="C164" s="8" t="s">
        <v>484</v>
      </c>
      <c r="D164" s="8" t="s">
        <v>137</v>
      </c>
      <c r="E164" s="8" t="s">
        <v>825</v>
      </c>
      <c r="F164" s="8" t="str">
        <f>IF(ISBLANK(E164), "", Table2[[#This Row],[unique_id]])</f>
        <v>garden_pedestals</v>
      </c>
      <c r="G164" s="8" t="s">
        <v>826</v>
      </c>
      <c r="H164" s="8" t="s">
        <v>139</v>
      </c>
      <c r="I164" s="8" t="s">
        <v>132</v>
      </c>
      <c r="J164" s="8" t="s">
        <v>1112</v>
      </c>
      <c r="M164" s="8" t="s">
        <v>136</v>
      </c>
      <c r="T164" s="8"/>
      <c r="U164" s="10"/>
      <c r="V164" s="10" t="s">
        <v>712</v>
      </c>
      <c r="W164" s="10" t="s">
        <v>816</v>
      </c>
      <c r="X164" s="16" t="s">
        <v>1148</v>
      </c>
      <c r="Y164" s="16" t="s">
        <v>815</v>
      </c>
      <c r="Z164" s="8"/>
      <c r="AC164" s="8" t="s">
        <v>339</v>
      </c>
      <c r="AE164" s="10"/>
      <c r="AG164" s="8" t="str">
        <f>IF(ISBLANK(AF164),  "", _xlfn.CONCAT("haas/entity/sensor/", LOWER(C164), "/", E164, "/config"))</f>
        <v/>
      </c>
      <c r="AH164" s="8" t="str">
        <f>IF(ISBLANK(AF164),  "", _xlfn.CONCAT(LOWER(C164), "/", E164))</f>
        <v/>
      </c>
      <c r="AK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4" s="8" t="str">
        <f>LOWER(_xlfn.CONCAT(Table2[[#This Row],[device_suggested_area]], "-",Table2[[#This Row],[device_identifiers]]))</f>
        <v>garden-pedestals</v>
      </c>
      <c r="AM164" s="10" t="s">
        <v>812</v>
      </c>
      <c r="AN164" s="8" t="s">
        <v>828</v>
      </c>
      <c r="AO164" s="8" t="s">
        <v>814</v>
      </c>
      <c r="AP164" s="8" t="s">
        <v>484</v>
      </c>
      <c r="AQ164" s="8" t="s">
        <v>827</v>
      </c>
      <c r="AU164" s="8"/>
      <c r="AV164" s="8"/>
      <c r="AX164" s="8" t="str">
        <f>IF(AND(ISBLANK(AT164), ISBLANK(AU164)), "", _xlfn.CONCAT("[", IF(ISBLANK(AT164), "", _xlfn.CONCAT("[""mac"", """, AT164, """]")), IF(ISBLANK(AU164), "", _xlfn.CONCAT(", [""ip"", """, AU164, """]")), "]"))</f>
        <v/>
      </c>
    </row>
    <row r="165" spans="1:50" ht="16" customHeight="1" x14ac:dyDescent="0.2">
      <c r="A165" s="8">
        <v>1657</v>
      </c>
      <c r="B165" s="8" t="s">
        <v>841</v>
      </c>
      <c r="C165" s="8" t="s">
        <v>484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8" t="s">
        <v>172</v>
      </c>
      <c r="P165" s="8" t="s">
        <v>1149</v>
      </c>
      <c r="Q165" s="8" t="str">
        <f>Table2[[#This Row],[entity_domain]]</f>
        <v>Lights</v>
      </c>
      <c r="R165" s="8" t="str">
        <f>_xlfn.CONCAT( Table2[[#This Row],[device_suggested_area]], " ",Table2[[#This Row],[powercalc_group_3]])</f>
        <v>Garden Lights</v>
      </c>
      <c r="T165" s="8"/>
      <c r="U165" s="10"/>
      <c r="V165" s="10" t="s">
        <v>711</v>
      </c>
      <c r="W165" s="10" t="s">
        <v>816</v>
      </c>
      <c r="X165" s="16" t="s">
        <v>1145</v>
      </c>
      <c r="Y165" s="16" t="s">
        <v>815</v>
      </c>
      <c r="Z165" s="8"/>
      <c r="AE165" s="10"/>
      <c r="AG165" s="8" t="str">
        <f>IF(ISBLANK(AF165),  "", _xlfn.CONCAT("haas/entity/sensor/", LOWER(C165), "/", E165, "/config"))</f>
        <v/>
      </c>
      <c r="AH165" s="8" t="str">
        <f>IF(ISBLANK(AF165),  "", _xlfn.CONCAT(LOWER(C165), "/", E165))</f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5" s="8" t="str">
        <f>LOWER(_xlfn.CONCAT(Table2[[#This Row],[device_suggested_area]], "-",Table2[[#This Row],[device_identifiers]]))</f>
        <v>garden-pedestals-bulb-1</v>
      </c>
      <c r="AM165" s="10" t="s">
        <v>812</v>
      </c>
      <c r="AN165" s="8" t="s">
        <v>829</v>
      </c>
      <c r="AO165" s="8" t="s">
        <v>814</v>
      </c>
      <c r="AP165" s="8" t="s">
        <v>484</v>
      </c>
      <c r="AQ165" s="8" t="s">
        <v>827</v>
      </c>
      <c r="AT165" s="8" t="s">
        <v>811</v>
      </c>
      <c r="AU165" s="8"/>
      <c r="AV165" s="8"/>
      <c r="AX165" s="8" t="str">
        <f>IF(AND(ISBLANK(AT165), ISBLANK(AU165)), "", _xlfn.CONCAT("[", IF(ISBLANK(AT165), "", _xlfn.CONCAT("[""mac"", """, AT165, """]")), IF(ISBLANK(AU165), "", _xlfn.CONCAT(", [""ip"", """, AU165, """]")), "]"))</f>
        <v>[["mac", "0x001788010c692175"]]</v>
      </c>
    </row>
    <row r="166" spans="1:50" ht="16" customHeight="1" x14ac:dyDescent="0.2">
      <c r="A166" s="8">
        <v>1658</v>
      </c>
      <c r="B166" s="8" t="s">
        <v>841</v>
      </c>
      <c r="C166" s="8" t="s">
        <v>484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8" t="s">
        <v>172</v>
      </c>
      <c r="P166" s="8" t="s">
        <v>1149</v>
      </c>
      <c r="Q166" s="8" t="str">
        <f>Table2[[#This Row],[entity_domain]]</f>
        <v>Lights</v>
      </c>
      <c r="R166" s="8" t="str">
        <f>_xlfn.CONCAT( Table2[[#This Row],[device_suggested_area]], " ",Table2[[#This Row],[powercalc_group_3]])</f>
        <v>Garden Lights</v>
      </c>
      <c r="T166" s="8"/>
      <c r="U166" s="10"/>
      <c r="V166" s="10" t="s">
        <v>711</v>
      </c>
      <c r="W166" s="10" t="s">
        <v>816</v>
      </c>
      <c r="X166" s="16" t="s">
        <v>1145</v>
      </c>
      <c r="Y166" s="16" t="s">
        <v>815</v>
      </c>
      <c r="Z166" s="8"/>
      <c r="AE166" s="10"/>
      <c r="AG166" s="8" t="str">
        <f>IF(ISBLANK(AF166),  "", _xlfn.CONCAT("haas/entity/sensor/", LOWER(C166), "/", E166, "/config"))</f>
        <v/>
      </c>
      <c r="AH166" s="8" t="str">
        <f>IF(ISBLANK(AF166),  "", _xlfn.CONCAT(LOWER(C166), "/", E166))</f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6" s="8" t="str">
        <f>LOWER(_xlfn.CONCAT(Table2[[#This Row],[device_suggested_area]], "-",Table2[[#This Row],[device_identifiers]]))</f>
        <v>garden-pedestals-bulb-2</v>
      </c>
      <c r="AM166" s="10" t="s">
        <v>812</v>
      </c>
      <c r="AN166" s="8" t="s">
        <v>830</v>
      </c>
      <c r="AO166" s="8" t="s">
        <v>814</v>
      </c>
      <c r="AP166" s="8" t="s">
        <v>484</v>
      </c>
      <c r="AQ166" s="8" t="s">
        <v>827</v>
      </c>
      <c r="AT166" s="8" t="s">
        <v>817</v>
      </c>
      <c r="AU166" s="8"/>
      <c r="AV166" s="8"/>
      <c r="AX166" s="8" t="str">
        <f>IF(AND(ISBLANK(AT166), ISBLANK(AU166)), "", _xlfn.CONCAT("[", IF(ISBLANK(AT166), "", _xlfn.CONCAT("[""mac"", """, AT166, """]")), IF(ISBLANK(AU166), "", _xlfn.CONCAT(", [""ip"", """, AU166, """]")), "]"))</f>
        <v>[["mac", "0x001788010c69214a"]]</v>
      </c>
    </row>
    <row r="167" spans="1:50" ht="16" customHeight="1" x14ac:dyDescent="0.2">
      <c r="A167" s="8">
        <v>1659</v>
      </c>
      <c r="B167" s="8" t="s">
        <v>841</v>
      </c>
      <c r="C167" s="8" t="s">
        <v>484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8" t="s">
        <v>172</v>
      </c>
      <c r="P167" s="8" t="s">
        <v>1149</v>
      </c>
      <c r="Q167" s="8" t="str">
        <f>Table2[[#This Row],[entity_domain]]</f>
        <v>Lights</v>
      </c>
      <c r="R167" s="8" t="str">
        <f>_xlfn.CONCAT( Table2[[#This Row],[device_suggested_area]], " ",Table2[[#This Row],[powercalc_group_3]])</f>
        <v>Garden Lights</v>
      </c>
      <c r="T167" s="8"/>
      <c r="U167" s="10"/>
      <c r="V167" s="10" t="s">
        <v>711</v>
      </c>
      <c r="W167" s="10" t="s">
        <v>816</v>
      </c>
      <c r="X167" s="16" t="s">
        <v>1145</v>
      </c>
      <c r="Y167" s="16" t="s">
        <v>815</v>
      </c>
      <c r="Z167" s="8"/>
      <c r="AE167" s="10"/>
      <c r="AG167" s="8" t="str">
        <f>IF(ISBLANK(AF167),  "", _xlfn.CONCAT("haas/entity/sensor/", LOWER(C167), "/", E167, "/config"))</f>
        <v/>
      </c>
      <c r="AH167" s="8" t="str">
        <f>IF(ISBLANK(AF167),  "", _xlfn.CONCAT(LOWER(C167), "/", E167))</f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7" s="8" t="str">
        <f>LOWER(_xlfn.CONCAT(Table2[[#This Row],[device_suggested_area]], "-",Table2[[#This Row],[device_identifiers]]))</f>
        <v>garden-pedestals-bulb-3</v>
      </c>
      <c r="AM167" s="10" t="s">
        <v>812</v>
      </c>
      <c r="AN167" s="8" t="s">
        <v>831</v>
      </c>
      <c r="AO167" s="8" t="s">
        <v>814</v>
      </c>
      <c r="AP167" s="8" t="s">
        <v>484</v>
      </c>
      <c r="AQ167" s="8" t="s">
        <v>827</v>
      </c>
      <c r="AT167" s="8" t="s">
        <v>818</v>
      </c>
      <c r="AU167" s="8"/>
      <c r="AV167" s="8"/>
      <c r="AX167" s="8" t="str">
        <f>IF(AND(ISBLANK(AT167), ISBLANK(AU167)), "", _xlfn.CONCAT("[", IF(ISBLANK(AT167), "", _xlfn.CONCAT("[""mac"", """, AT167, """]")), IF(ISBLANK(AU167), "", _xlfn.CONCAT(", [""ip"", """, AU167, """]")), "]"))</f>
        <v>[["mac", "0x001788010c5c4266"]]</v>
      </c>
    </row>
    <row r="168" spans="1:50" ht="16" customHeight="1" x14ac:dyDescent="0.2">
      <c r="A168" s="8">
        <v>1660</v>
      </c>
      <c r="B168" s="8" t="s">
        <v>841</v>
      </c>
      <c r="C168" s="8" t="s">
        <v>484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8" t="s">
        <v>172</v>
      </c>
      <c r="P168" s="8" t="s">
        <v>1149</v>
      </c>
      <c r="Q168" s="8" t="str">
        <f>Table2[[#This Row],[entity_domain]]</f>
        <v>Lights</v>
      </c>
      <c r="R168" s="8" t="str">
        <f>_xlfn.CONCAT( Table2[[#This Row],[device_suggested_area]], " ",Table2[[#This Row],[powercalc_group_3]])</f>
        <v>Garden Lights</v>
      </c>
      <c r="T168" s="8"/>
      <c r="U168" s="10"/>
      <c r="V168" s="10" t="s">
        <v>711</v>
      </c>
      <c r="W168" s="10" t="s">
        <v>816</v>
      </c>
      <c r="X168" s="16" t="s">
        <v>1145</v>
      </c>
      <c r="Y168" s="16" t="s">
        <v>815</v>
      </c>
      <c r="Z168" s="8"/>
      <c r="AE168" s="10"/>
      <c r="AG168" s="8" t="str">
        <f>IF(ISBLANK(AF168),  "", _xlfn.CONCAT("haas/entity/sensor/", LOWER(C168), "/", E168, "/config"))</f>
        <v/>
      </c>
      <c r="AH168" s="8" t="str">
        <f>IF(ISBLANK(AF168),  "", _xlfn.CONCAT(LOWER(C168), "/", E168))</f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8" s="8" t="str">
        <f>LOWER(_xlfn.CONCAT(Table2[[#This Row],[device_suggested_area]], "-",Table2[[#This Row],[device_identifiers]]))</f>
        <v>garden-pedestals-bulb-4</v>
      </c>
      <c r="AM168" s="10" t="s">
        <v>812</v>
      </c>
      <c r="AN168" s="8" t="s">
        <v>832</v>
      </c>
      <c r="AO168" s="8" t="s">
        <v>814</v>
      </c>
      <c r="AP168" s="8" t="s">
        <v>484</v>
      </c>
      <c r="AQ168" s="8" t="s">
        <v>827</v>
      </c>
      <c r="AT168" s="8" t="s">
        <v>819</v>
      </c>
      <c r="AU168" s="8"/>
      <c r="AV168" s="8"/>
      <c r="AX168" s="8" t="str">
        <f>IF(AND(ISBLANK(AT168), ISBLANK(AU168)), "", _xlfn.CONCAT("[", IF(ISBLANK(AT168), "", _xlfn.CONCAT("[""mac"", """, AT168, """]")), IF(ISBLANK(AU168), "", _xlfn.CONCAT(", [""ip"", """, AU168, """]")), "]"))</f>
        <v>[["mac", "0x001788010c692144"]]</v>
      </c>
    </row>
    <row r="169" spans="1:50" s="31" customFormat="1" ht="16" customHeight="1" x14ac:dyDescent="0.2">
      <c r="A169" s="31">
        <v>1661</v>
      </c>
      <c r="B169" s="31" t="s">
        <v>841</v>
      </c>
      <c r="C169" s="31" t="s">
        <v>484</v>
      </c>
      <c r="D169" s="31" t="s">
        <v>137</v>
      </c>
      <c r="F169" s="31" t="str">
        <f>IF(ISBLANK(E169), "", Table2[[#This Row],[unique_id]])</f>
        <v/>
      </c>
      <c r="U169" s="32"/>
      <c r="V169" s="32" t="s">
        <v>711</v>
      </c>
      <c r="W169" s="32" t="s">
        <v>816</v>
      </c>
      <c r="X169" s="33" t="s">
        <v>1145</v>
      </c>
      <c r="Y169" s="33" t="s">
        <v>815</v>
      </c>
      <c r="AE169" s="32"/>
      <c r="AG169" s="31" t="str">
        <f>IF(ISBLANK(AF169),  "", _xlfn.CONCAT("haas/entity/sensor/", LOWER(C169), "/", E169, "/config"))</f>
        <v/>
      </c>
      <c r="AH169" s="31" t="str">
        <f>IF(ISBLANK(AF169),  "", _xlfn.CONCAT(LOWER(C169), "/", E169))</f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9" s="31" t="str">
        <f>LOWER(_xlfn.CONCAT(Table2[[#This Row],[device_suggested_area]], "-",Table2[[#This Row],[device_identifiers]]))</f>
        <v>garden-pedestals-bulb-5</v>
      </c>
      <c r="AM169" s="32" t="s">
        <v>812</v>
      </c>
      <c r="AN169" s="8" t="s">
        <v>950</v>
      </c>
      <c r="AO169" s="31" t="s">
        <v>814</v>
      </c>
      <c r="AP169" s="31" t="s">
        <v>484</v>
      </c>
      <c r="AQ169" s="31" t="s">
        <v>827</v>
      </c>
      <c r="AT169" s="31" t="s">
        <v>949</v>
      </c>
      <c r="AX169" s="31" t="str">
        <f>IF(AND(ISBLANK(AT169), ISBLANK(AU169)), "", _xlfn.CONCAT("[", IF(ISBLANK(AT169), "", _xlfn.CONCAT("[""mac"", """, AT169, """]")), IF(ISBLANK(AU169), "", _xlfn.CONCAT(", [""ip"", """, AU169, """]")), "]"))</f>
        <v>[["mac", "x"]]</v>
      </c>
    </row>
    <row r="170" spans="1:50" s="31" customFormat="1" ht="16" customHeight="1" x14ac:dyDescent="0.2">
      <c r="A170" s="31">
        <v>1662</v>
      </c>
      <c r="B170" s="31" t="s">
        <v>841</v>
      </c>
      <c r="C170" s="31" t="s">
        <v>484</v>
      </c>
      <c r="D170" s="31" t="s">
        <v>137</v>
      </c>
      <c r="F170" s="31" t="str">
        <f>IF(ISBLANK(E170), "", Table2[[#This Row],[unique_id]])</f>
        <v/>
      </c>
      <c r="U170" s="32"/>
      <c r="V170" s="32" t="s">
        <v>711</v>
      </c>
      <c r="W170" s="32" t="s">
        <v>816</v>
      </c>
      <c r="X170" s="33" t="s">
        <v>1145</v>
      </c>
      <c r="Y170" s="33" t="s">
        <v>815</v>
      </c>
      <c r="AE170" s="32"/>
      <c r="AG170" s="31" t="str">
        <f>IF(ISBLANK(AF170),  "", _xlfn.CONCAT("haas/entity/sensor/", LOWER(C170), "/", E170, "/config"))</f>
        <v/>
      </c>
      <c r="AH170" s="31" t="str">
        <f>IF(ISBLANK(AF170),  "", _xlfn.CONCAT(LOWER(C170), "/", E170))</f>
        <v/>
      </c>
      <c r="AK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0" s="31" t="str">
        <f>LOWER(_xlfn.CONCAT(Table2[[#This Row],[device_suggested_area]], "-",Table2[[#This Row],[device_identifiers]]))</f>
        <v>garden-pedestals-bulb-6</v>
      </c>
      <c r="AM170" s="32" t="s">
        <v>812</v>
      </c>
      <c r="AN170" s="8" t="s">
        <v>951</v>
      </c>
      <c r="AO170" s="31" t="s">
        <v>814</v>
      </c>
      <c r="AP170" s="31" t="s">
        <v>484</v>
      </c>
      <c r="AQ170" s="31" t="s">
        <v>827</v>
      </c>
      <c r="AT170" s="31" t="s">
        <v>949</v>
      </c>
      <c r="AX170" s="31" t="str">
        <f>IF(AND(ISBLANK(AT170), ISBLANK(AU170)), "", _xlfn.CONCAT("[", IF(ISBLANK(AT170), "", _xlfn.CONCAT("[""mac"", """, AT170, """]")), IF(ISBLANK(AU170), "", _xlfn.CONCAT(", [""ip"", """, AU170, """]")), "]"))</f>
        <v>[["mac", "x"]]</v>
      </c>
    </row>
    <row r="171" spans="1:50" s="31" customFormat="1" ht="16" customHeight="1" x14ac:dyDescent="0.2">
      <c r="A171" s="31">
        <v>1663</v>
      </c>
      <c r="B171" s="31" t="s">
        <v>841</v>
      </c>
      <c r="C171" s="31" t="s">
        <v>484</v>
      </c>
      <c r="D171" s="31" t="s">
        <v>137</v>
      </c>
      <c r="F171" s="31" t="str">
        <f>IF(ISBLANK(E171), "", Table2[[#This Row],[unique_id]])</f>
        <v/>
      </c>
      <c r="U171" s="32"/>
      <c r="V171" s="32" t="s">
        <v>711</v>
      </c>
      <c r="W171" s="32" t="s">
        <v>816</v>
      </c>
      <c r="X171" s="33" t="s">
        <v>1145</v>
      </c>
      <c r="Y171" s="33" t="s">
        <v>815</v>
      </c>
      <c r="AE171" s="32"/>
      <c r="AG171" s="31" t="str">
        <f>IF(ISBLANK(AF171),  "", _xlfn.CONCAT("haas/entity/sensor/", LOWER(C171), "/", E171, "/config"))</f>
        <v/>
      </c>
      <c r="AH171" s="31" t="str">
        <f>IF(ISBLANK(AF171),  "", _xlfn.CONCAT(LOWER(C171), "/", E171))</f>
        <v/>
      </c>
      <c r="AK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1" s="31" t="str">
        <f>LOWER(_xlfn.CONCAT(Table2[[#This Row],[device_suggested_area]], "-",Table2[[#This Row],[device_identifiers]]))</f>
        <v>garden-pedestals-bulb-7</v>
      </c>
      <c r="AM171" s="32" t="s">
        <v>812</v>
      </c>
      <c r="AN171" s="8" t="s">
        <v>952</v>
      </c>
      <c r="AO171" s="31" t="s">
        <v>814</v>
      </c>
      <c r="AP171" s="31" t="s">
        <v>484</v>
      </c>
      <c r="AQ171" s="31" t="s">
        <v>827</v>
      </c>
      <c r="AT171" s="31" t="s">
        <v>949</v>
      </c>
      <c r="AX171" s="31" t="str">
        <f>IF(AND(ISBLANK(AT171), ISBLANK(AU171)), "", _xlfn.CONCAT("[", IF(ISBLANK(AT171), "", _xlfn.CONCAT("[""mac"", """, AT171, """]")), IF(ISBLANK(AU171), "", _xlfn.CONCAT(", [""ip"", """, AU171, """]")), "]"))</f>
        <v>[["mac", "x"]]</v>
      </c>
    </row>
    <row r="172" spans="1:50" s="31" customFormat="1" ht="16" customHeight="1" x14ac:dyDescent="0.2">
      <c r="A172" s="31">
        <v>1664</v>
      </c>
      <c r="B172" s="31" t="s">
        <v>841</v>
      </c>
      <c r="C172" s="31" t="s">
        <v>484</v>
      </c>
      <c r="D172" s="31" t="s">
        <v>137</v>
      </c>
      <c r="F172" s="31" t="str">
        <f>IF(ISBLANK(E172), "", Table2[[#This Row],[unique_id]])</f>
        <v/>
      </c>
      <c r="U172" s="32"/>
      <c r="V172" s="32" t="s">
        <v>711</v>
      </c>
      <c r="W172" s="32" t="s">
        <v>816</v>
      </c>
      <c r="X172" s="33" t="s">
        <v>1145</v>
      </c>
      <c r="Y172" s="33" t="s">
        <v>815</v>
      </c>
      <c r="AE172" s="32"/>
      <c r="AG172" s="31" t="str">
        <f>IF(ISBLANK(AF172),  "", _xlfn.CONCAT("haas/entity/sensor/", LOWER(C172), "/", E172, "/config"))</f>
        <v/>
      </c>
      <c r="AH172" s="31" t="str">
        <f>IF(ISBLANK(AF172),  "", _xlfn.CONCAT(LOWER(C172), "/", E172))</f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garden-pedestals-bulb-8</v>
      </c>
      <c r="AM172" s="32" t="s">
        <v>812</v>
      </c>
      <c r="AN172" s="8" t="s">
        <v>953</v>
      </c>
      <c r="AO172" s="31" t="s">
        <v>814</v>
      </c>
      <c r="AP172" s="31" t="s">
        <v>484</v>
      </c>
      <c r="AQ172" s="31" t="s">
        <v>827</v>
      </c>
      <c r="AT172" s="31" t="s">
        <v>949</v>
      </c>
      <c r="AX172" s="31" t="str">
        <f>IF(AND(ISBLANK(AT172), ISBLANK(AU172)), "", _xlfn.CONCAT("[", IF(ISBLANK(AT172), "", _xlfn.CONCAT("[""mac"", """, AT172, """]")), IF(ISBLANK(AU172), "", _xlfn.CONCAT(", [""ip"", """, AU172, """]")), "]"))</f>
        <v>[["mac", "x"]]</v>
      </c>
    </row>
    <row r="173" spans="1:50" ht="16" customHeight="1" x14ac:dyDescent="0.2">
      <c r="A173" s="8">
        <v>1665</v>
      </c>
      <c r="B173" s="8" t="s">
        <v>841</v>
      </c>
      <c r="C173" s="8" t="s">
        <v>484</v>
      </c>
      <c r="D173" s="8" t="s">
        <v>137</v>
      </c>
      <c r="E173" s="8" t="s">
        <v>835</v>
      </c>
      <c r="F173" s="8" t="str">
        <f>IF(ISBLANK(E173), "", Table2[[#This Row],[unique_id]])</f>
        <v>tree_spotlights</v>
      </c>
      <c r="G173" s="8" t="s">
        <v>824</v>
      </c>
      <c r="H173" s="8" t="s">
        <v>139</v>
      </c>
      <c r="I173" s="8" t="s">
        <v>132</v>
      </c>
      <c r="J173" s="8" t="s">
        <v>1114</v>
      </c>
      <c r="M173" s="8" t="s">
        <v>136</v>
      </c>
      <c r="T173" s="8"/>
      <c r="U173" s="10"/>
      <c r="V173" s="10" t="s">
        <v>712</v>
      </c>
      <c r="W173" s="10" t="s">
        <v>823</v>
      </c>
      <c r="X173" s="16" t="s">
        <v>1148</v>
      </c>
      <c r="Y173" s="16" t="s">
        <v>815</v>
      </c>
      <c r="Z173" s="8"/>
      <c r="AC173" s="8" t="s">
        <v>339</v>
      </c>
      <c r="AE173" s="10"/>
      <c r="AG173" s="8" t="str">
        <f>IF(ISBLANK(AF173),  "", _xlfn.CONCAT("haas/entity/sensor/", LOWER(C173), "/", E173, "/config"))</f>
        <v/>
      </c>
      <c r="AH173" s="8" t="str">
        <f>IF(ISBLANK(AF173),  "", _xlfn.CONCAT(LOWER(C173), "/", E173))</f>
        <v/>
      </c>
      <c r="AK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73" s="8" t="str">
        <f>LOWER(_xlfn.CONCAT(Table2[[#This Row],[device_suggested_area]], "-",Table2[[#This Row],[device_identifiers]]))</f>
        <v>tree-spotlights</v>
      </c>
      <c r="AM173" s="10" t="s">
        <v>812</v>
      </c>
      <c r="AN173" s="8" t="s">
        <v>833</v>
      </c>
      <c r="AO173" s="8" t="s">
        <v>822</v>
      </c>
      <c r="AP173" s="8" t="s">
        <v>484</v>
      </c>
      <c r="AQ173" s="8" t="s">
        <v>821</v>
      </c>
      <c r="AU173" s="8"/>
      <c r="AV173" s="8"/>
      <c r="AX173" s="8" t="str">
        <f>IF(AND(ISBLANK(AT173), ISBLANK(AU173)), "", _xlfn.CONCAT("[", IF(ISBLANK(AT173), "", _xlfn.CONCAT("[""mac"", """, AT173, """]")), IF(ISBLANK(AU173), "", _xlfn.CONCAT(", [""ip"", """, AU173, """]")), "]"))</f>
        <v/>
      </c>
    </row>
    <row r="174" spans="1:50" ht="16" customHeight="1" x14ac:dyDescent="0.2">
      <c r="A174" s="8">
        <v>1666</v>
      </c>
      <c r="B174" s="8" t="s">
        <v>841</v>
      </c>
      <c r="C174" s="8" t="s">
        <v>484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8" t="s">
        <v>172</v>
      </c>
      <c r="P174" s="8" t="s">
        <v>1149</v>
      </c>
      <c r="Q174" s="8" t="str">
        <f>Table2[[#This Row],[entity_domain]]</f>
        <v>Lights</v>
      </c>
      <c r="R174" s="8" t="str">
        <f>_xlfn.CONCAT( Table2[[#This Row],[device_suggested_area]], " ",Table2[[#This Row],[powercalc_group_3]])</f>
        <v>Tree Lights</v>
      </c>
      <c r="T174" s="8"/>
      <c r="U174" s="10"/>
      <c r="V174" s="10" t="s">
        <v>711</v>
      </c>
      <c r="W174" s="10" t="s">
        <v>823</v>
      </c>
      <c r="X174" s="16" t="s">
        <v>1145</v>
      </c>
      <c r="Y174" s="16" t="s">
        <v>815</v>
      </c>
      <c r="Z174" s="8"/>
      <c r="AE174" s="10"/>
      <c r="AG174" s="8" t="str">
        <f>IF(ISBLANK(AF174),  "", _xlfn.CONCAT("haas/entity/sensor/", LOWER(C174), "/", E174, "/config"))</f>
        <v/>
      </c>
      <c r="AH174" s="8" t="str">
        <f>IF(ISBLANK(AF174),  "", _xlfn.CONCAT(LOWER(C174), "/", E174))</f>
        <v/>
      </c>
      <c r="AK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4" s="8" t="str">
        <f>LOWER(_xlfn.CONCAT(Table2[[#This Row],[device_suggested_area]], "-",Table2[[#This Row],[device_identifiers]]))</f>
        <v>tree-spotlights-bulb-1</v>
      </c>
      <c r="AM174" s="10" t="s">
        <v>812</v>
      </c>
      <c r="AN174" s="8" t="s">
        <v>834</v>
      </c>
      <c r="AO174" s="8" t="s">
        <v>822</v>
      </c>
      <c r="AP174" s="8" t="s">
        <v>484</v>
      </c>
      <c r="AQ174" s="8" t="s">
        <v>821</v>
      </c>
      <c r="AT174" s="8" t="s">
        <v>820</v>
      </c>
      <c r="AU174" s="8"/>
      <c r="AV174" s="8"/>
      <c r="AX174" s="8" t="str">
        <f>IF(AND(ISBLANK(AT174), ISBLANK(AU174)), "", _xlfn.CONCAT("[", IF(ISBLANK(AT174), "", _xlfn.CONCAT("[""mac"", """, AT174, """]")), IF(ISBLANK(AU174), "", _xlfn.CONCAT(", [""ip"", """, AU174, """]")), "]"))</f>
        <v>[["mac", "0x00178801097ed42c"]]</v>
      </c>
    </row>
    <row r="175" spans="1:50" ht="16" customHeight="1" x14ac:dyDescent="0.2">
      <c r="A175" s="8">
        <v>1667</v>
      </c>
      <c r="B175" s="8" t="s">
        <v>841</v>
      </c>
      <c r="C175" s="8" t="s">
        <v>484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8" t="s">
        <v>172</v>
      </c>
      <c r="P175" s="8" t="s">
        <v>1149</v>
      </c>
      <c r="Q175" s="8" t="str">
        <f>Table2[[#This Row],[entity_domain]]</f>
        <v>Lights</v>
      </c>
      <c r="R175" s="8" t="str">
        <f>_xlfn.CONCAT( Table2[[#This Row],[device_suggested_area]], " ",Table2[[#This Row],[powercalc_group_3]])</f>
        <v>Tree Lights</v>
      </c>
      <c r="T175" s="8"/>
      <c r="U175" s="10"/>
      <c r="V175" s="10" t="s">
        <v>711</v>
      </c>
      <c r="W175" s="10" t="s">
        <v>823</v>
      </c>
      <c r="X175" s="16" t="s">
        <v>1145</v>
      </c>
      <c r="Y175" s="16" t="s">
        <v>815</v>
      </c>
      <c r="Z175" s="8"/>
      <c r="AE175" s="10"/>
      <c r="AG175" s="8" t="str">
        <f>IF(ISBLANK(AF175),  "", _xlfn.CONCAT("haas/entity/sensor/", LOWER(C175), "/", E175, "/config"))</f>
        <v/>
      </c>
      <c r="AH175" s="8" t="str">
        <f>IF(ISBLANK(AF175),  "", _xlfn.CONCAT(LOWER(C175), "/", E175))</f>
        <v/>
      </c>
      <c r="AK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5" s="8" t="str">
        <f>LOWER(_xlfn.CONCAT(Table2[[#This Row],[device_suggested_area]], "-",Table2[[#This Row],[device_identifiers]]))</f>
        <v>tree-spotlights-bulb-2</v>
      </c>
      <c r="AM175" s="10" t="s">
        <v>812</v>
      </c>
      <c r="AN175" s="8" t="s">
        <v>839</v>
      </c>
      <c r="AO175" s="8" t="s">
        <v>822</v>
      </c>
      <c r="AP175" s="8" t="s">
        <v>484</v>
      </c>
      <c r="AQ175" s="8" t="s">
        <v>821</v>
      </c>
      <c r="AT175" s="8" t="s">
        <v>840</v>
      </c>
      <c r="AU175" s="8"/>
      <c r="AV175" s="8"/>
      <c r="AX175" s="8" t="str">
        <f>IF(AND(ISBLANK(AT175), ISBLANK(AU175)), "", _xlfn.CONCAT("[", IF(ISBLANK(AT175), "", _xlfn.CONCAT("[""mac"", """, AT175, """]")), IF(ISBLANK(AU175), "", _xlfn.CONCAT(", [""ip"", """, AU175, """]")), "]"))</f>
        <v>[["mac", "0x0017880109c40c33"]]</v>
      </c>
    </row>
    <row r="176" spans="1:50" s="31" customFormat="1" ht="16" customHeight="1" x14ac:dyDescent="0.2">
      <c r="A176" s="31">
        <v>1668</v>
      </c>
      <c r="B176" s="31" t="s">
        <v>841</v>
      </c>
      <c r="C176" s="31" t="s">
        <v>484</v>
      </c>
      <c r="D176" s="31" t="s">
        <v>137</v>
      </c>
      <c r="F176" s="31" t="str">
        <f>IF(ISBLANK(E176), "", Table2[[#This Row],[unique_id]])</f>
        <v/>
      </c>
      <c r="U176" s="32"/>
      <c r="V176" s="32" t="s">
        <v>711</v>
      </c>
      <c r="W176" s="32" t="s">
        <v>823</v>
      </c>
      <c r="X176" s="33" t="s">
        <v>1145</v>
      </c>
      <c r="Y176" s="33" t="s">
        <v>815</v>
      </c>
      <c r="AE176" s="32"/>
      <c r="AG176" s="31" t="str">
        <f>IF(ISBLANK(AF176),  "", _xlfn.CONCAT("haas/entity/sensor/", LOWER(C176), "/", E176, "/config"))</f>
        <v/>
      </c>
      <c r="AH176" s="31" t="str">
        <f>IF(ISBLANK(AF176),  "", _xlfn.CONCAT(LOWER(C176), "/", E176))</f>
        <v/>
      </c>
      <c r="AK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6" s="31" t="str">
        <f>LOWER(_xlfn.CONCAT(Table2[[#This Row],[device_suggested_area]], "-",Table2[[#This Row],[device_identifiers]]))</f>
        <v>tree-spotlights-bulb-3</v>
      </c>
      <c r="AM176" s="32" t="s">
        <v>812</v>
      </c>
      <c r="AN176" s="8" t="s">
        <v>954</v>
      </c>
      <c r="AO176" s="31" t="s">
        <v>822</v>
      </c>
      <c r="AP176" s="31" t="s">
        <v>484</v>
      </c>
      <c r="AQ176" s="31" t="s">
        <v>821</v>
      </c>
      <c r="AT176" s="31" t="s">
        <v>949</v>
      </c>
      <c r="AX176" s="31" t="str">
        <f>IF(AND(ISBLANK(AT176), ISBLANK(AU176)), "", _xlfn.CONCAT("[", IF(ISBLANK(AT176), "", _xlfn.CONCAT("[""mac"", """, AT176, """]")), IF(ISBLANK(AU176), "", _xlfn.CONCAT(", [""ip"", """, AU176, """]")), "]"))</f>
        <v>[["mac", "x"]]</v>
      </c>
    </row>
    <row r="177" spans="1:50" ht="16" customHeight="1" x14ac:dyDescent="0.2">
      <c r="A177" s="8">
        <v>1700</v>
      </c>
      <c r="B177" s="8" t="s">
        <v>26</v>
      </c>
      <c r="C177" s="8" t="s">
        <v>638</v>
      </c>
      <c r="D177" s="8" t="s">
        <v>414</v>
      </c>
      <c r="E177" s="8" t="s">
        <v>413</v>
      </c>
      <c r="F177" s="8" t="str">
        <f>IF(ISBLANK(E177), "", Table2[[#This Row],[unique_id]])</f>
        <v>column_break</v>
      </c>
      <c r="G177" s="8" t="s">
        <v>410</v>
      </c>
      <c r="H177" s="8" t="s">
        <v>998</v>
      </c>
      <c r="I177" s="8" t="s">
        <v>132</v>
      </c>
      <c r="M177" s="8" t="s">
        <v>411</v>
      </c>
      <c r="N177" s="8" t="s">
        <v>412</v>
      </c>
      <c r="T177" s="8"/>
      <c r="U177" s="10"/>
      <c r="V177" s="10"/>
      <c r="W177" s="10"/>
      <c r="X177" s="10"/>
      <c r="Y177" s="10"/>
      <c r="Z177" s="8"/>
      <c r="AE177" s="10"/>
      <c r="AG177" s="8" t="str">
        <f>IF(ISBLANK(AF177),  "", _xlfn.CONCAT("haas/entity/sensor/", LOWER(C177), "/", E177, "/config"))</f>
        <v/>
      </c>
      <c r="AH177" s="8" t="str">
        <f>IF(ISBLANK(AF177),  "", _xlfn.CONCAT(LOWER(C177), "/", E177))</f>
        <v/>
      </c>
      <c r="AK177" s="37"/>
      <c r="AU177" s="8"/>
      <c r="AV177" s="8"/>
      <c r="AX177" s="8" t="str">
        <f>IF(AND(ISBLANK(AT177), ISBLANK(AU177)), "", _xlfn.CONCAT("[", IF(ISBLANK(AT177), "", _xlfn.CONCAT("[""mac"", """, AT177, """]")), IF(ISBLANK(AU177), "", _xlfn.CONCAT(", [""ip"", """, AU177, """]")), "]"))</f>
        <v/>
      </c>
    </row>
    <row r="178" spans="1:50" s="65" customFormat="1" ht="16" customHeight="1" x14ac:dyDescent="0.2">
      <c r="A178" s="65">
        <v>1701</v>
      </c>
      <c r="B178" s="65" t="s">
        <v>26</v>
      </c>
      <c r="C178" s="65" t="s">
        <v>1174</v>
      </c>
      <c r="D178" s="65" t="s">
        <v>134</v>
      </c>
      <c r="E178" s="65" t="s">
        <v>272</v>
      </c>
      <c r="F178" s="65" t="str">
        <f>IF(ISBLANK(E178), "", Table2[[#This Row],[unique_id]])</f>
        <v>bathroom_rails</v>
      </c>
      <c r="G178" s="65" t="s">
        <v>655</v>
      </c>
      <c r="H178" s="65" t="s">
        <v>998</v>
      </c>
      <c r="I178" s="65" t="s">
        <v>132</v>
      </c>
      <c r="O178" s="65" t="s">
        <v>172</v>
      </c>
      <c r="P178" s="73" t="s">
        <v>1150</v>
      </c>
      <c r="Q178" s="65" t="str">
        <f>Table2[[#This Row],[entity_domain]]</f>
        <v>Heating &amp; Cooling</v>
      </c>
      <c r="R178" s="65" t="str">
        <f>R179</f>
        <v>Bathroom Towel Rails</v>
      </c>
      <c r="S178" s="71" t="str">
        <f>_xlfn.CONCAT("model: ", AO179, CHAR(10))</f>
        <v xml:space="preserve">model: HS110
</v>
      </c>
      <c r="U178" s="67"/>
      <c r="V178" s="67"/>
      <c r="W178" s="67"/>
      <c r="X178" s="67"/>
      <c r="Y178" s="67"/>
      <c r="AE178" s="67"/>
      <c r="AG178" s="65" t="str">
        <f>IF(ISBLANK(AF178),  "", _xlfn.CONCAT("haas/entity/sensor/", LOWER(C178), "/", E178, "/config"))</f>
        <v/>
      </c>
      <c r="AH178" s="65" t="str">
        <f>IF(ISBLANK(AF178),  "", _xlfn.CONCAT(LOWER(C178), "/", E178))</f>
        <v/>
      </c>
      <c r="AK178" s="68"/>
      <c r="AM178" s="67"/>
      <c r="AX178" s="66" t="str">
        <f>IF(AND(ISBLANK(AT178), ISBLANK(AU178)), "", _xlfn.CONCAT("[", IF(ISBLANK(AT178), "", _xlfn.CONCAT("[""mac"", """, AT178, """]")), IF(ISBLANK(AU178), "", _xlfn.CONCAT(", [""ip"", """, AU178, """]")), "]"))</f>
        <v/>
      </c>
    </row>
    <row r="179" spans="1:50" s="65" customFormat="1" ht="16" customHeight="1" x14ac:dyDescent="0.2">
      <c r="A179" s="65">
        <v>1702</v>
      </c>
      <c r="B179" s="65" t="s">
        <v>26</v>
      </c>
      <c r="C179" s="65" t="s">
        <v>246</v>
      </c>
      <c r="D179" s="65" t="s">
        <v>134</v>
      </c>
      <c r="E179" s="65" t="s">
        <v>272</v>
      </c>
      <c r="F179" s="65" t="str">
        <f>IF(ISBLANK(E179), "", Table2[[#This Row],[unique_id]])</f>
        <v>bathroom_rails</v>
      </c>
      <c r="G179" s="65" t="s">
        <v>655</v>
      </c>
      <c r="H179" s="65" t="s">
        <v>998</v>
      </c>
      <c r="I179" s="65" t="s">
        <v>132</v>
      </c>
      <c r="J179" s="65" t="s">
        <v>655</v>
      </c>
      <c r="M179" s="65" t="s">
        <v>292</v>
      </c>
      <c r="O179" s="65" t="s">
        <v>172</v>
      </c>
      <c r="P179" s="73" t="s">
        <v>1150</v>
      </c>
      <c r="Q179" s="65" t="str">
        <f>Table2[[#This Row],[entity_domain]]</f>
        <v>Heating &amp; Cooling</v>
      </c>
      <c r="R179" s="65" t="str">
        <f>_xlfn.CONCAT( Table2[[#This Row],[device_suggested_area]], " ",Table2[[#This Row],[friendly_name]])</f>
        <v>Bathroom Towel Rails</v>
      </c>
      <c r="S179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sensor.bathroom_rails_current_consumption
energy_sensor_id: sensor.bathroom_rails_total_consumption
</v>
      </c>
      <c r="U179" s="67"/>
      <c r="V179" s="67"/>
      <c r="W179" s="67"/>
      <c r="X179" s="67"/>
      <c r="Y179" s="67"/>
      <c r="AC179" s="65" t="s">
        <v>291</v>
      </c>
      <c r="AE179" s="67"/>
      <c r="AG179" s="65" t="str">
        <f>IF(ISBLANK(AF179),  "", _xlfn.CONCAT("haas/entity/sensor/", LOWER(C179), "/", E179, "/config"))</f>
        <v/>
      </c>
      <c r="AH179" s="65" t="str">
        <f>IF(ISBLANK(AF179),  "", _xlfn.CONCAT(LOWER(C179), "/", E179))</f>
        <v/>
      </c>
      <c r="AK179" s="68"/>
      <c r="AL179" s="65" t="str">
        <f>IF(OR(ISBLANK(AT179), ISBLANK(AU179)), "", LOWER(_xlfn.CONCAT(Table2[[#This Row],[device_manufacturer]], "-",Table2[[#This Row],[device_suggested_area]], "-", Table2[[#This Row],[device_identifiers]])))</f>
        <v>tplink-bathroom-rails</v>
      </c>
      <c r="AM179" s="67" t="s">
        <v>446</v>
      </c>
      <c r="AN179" s="65" t="s">
        <v>454</v>
      </c>
      <c r="AO179" s="65" t="s">
        <v>443</v>
      </c>
      <c r="AP179" s="65" t="str">
        <f>IF(OR(ISBLANK(AT179), ISBLANK(AU179)), "", Table2[[#This Row],[device_via_device]])</f>
        <v>TPLink</v>
      </c>
      <c r="AQ179" s="65" t="s">
        <v>442</v>
      </c>
      <c r="AS179" s="65" t="s">
        <v>575</v>
      </c>
      <c r="AT179" s="65" t="s">
        <v>434</v>
      </c>
      <c r="AU179" s="65" t="s">
        <v>568</v>
      </c>
      <c r="AX179" s="65" t="str">
        <f>IF(AND(ISBLANK(AT179), ISBLANK(AU179)), "", _xlfn.CONCAT("[", IF(ISBLANK(AT179), "", _xlfn.CONCAT("[""mac"", """, AT179, """]")), IF(ISBLANK(AU179), "", _xlfn.CONCAT(", [""ip"", """, AU179, """]")), "]"))</f>
        <v>[["mac", "ac:84:c6:54:9d:98"], ["ip", "10.0.6.81"]]</v>
      </c>
    </row>
    <row r="180" spans="1:50" ht="16" customHeight="1" x14ac:dyDescent="0.2">
      <c r="A180" s="8">
        <v>1703</v>
      </c>
      <c r="B180" s="8" t="s">
        <v>841</v>
      </c>
      <c r="C180" s="8" t="s">
        <v>1056</v>
      </c>
      <c r="D180" s="8" t="s">
        <v>134</v>
      </c>
      <c r="E180" s="8" t="s">
        <v>416</v>
      </c>
      <c r="F180" s="8" t="str">
        <f>IF(ISBLANK(E180), "", Table2[[#This Row],[unique_id]])</f>
        <v>roof_water_heater_booster</v>
      </c>
      <c r="G180" s="8" t="s">
        <v>652</v>
      </c>
      <c r="H180" s="8" t="s">
        <v>998</v>
      </c>
      <c r="I180" s="8" t="s">
        <v>132</v>
      </c>
      <c r="J180" s="8" t="str">
        <f>Table2[[#This Row],[friendly_name]]</f>
        <v>Water Booster</v>
      </c>
      <c r="M180" s="8" t="s">
        <v>292</v>
      </c>
      <c r="T180" s="8"/>
      <c r="U180" s="10"/>
      <c r="V180" s="10"/>
      <c r="W180" s="10"/>
      <c r="X180" s="10"/>
      <c r="Y180" s="10"/>
      <c r="Z180" s="8"/>
      <c r="AC180" s="8" t="s">
        <v>645</v>
      </c>
      <c r="AE180" s="10"/>
      <c r="AG180" s="8" t="str">
        <f>IF(ISBLANK(AF180),  "", _xlfn.CONCAT("haas/entity/sensor/", LOWER(C180), "/", E180, "/config"))</f>
        <v/>
      </c>
      <c r="AH180" s="8" t="str">
        <f>IF(ISBLANK(AF180),  "", _xlfn.CONCAT(LOWER(C180), "/", E180))</f>
        <v/>
      </c>
      <c r="AK180" s="37"/>
      <c r="AL180" s="8" t="str">
        <f>IF(OR(ISBLANK(AT180), ISBLANK(AU180)), "", LOWER(_xlfn.CONCAT(Table2[[#This Row],[device_manufacturer]], "-",Table2[[#This Row],[device_suggested_area]], "-", Table2[[#This Row],[device_identifiers]])))</f>
        <v>sonoff-roof-water-heater-booster</v>
      </c>
      <c r="AM180" s="10" t="s">
        <v>642</v>
      </c>
      <c r="AN180" s="8" t="s">
        <v>641</v>
      </c>
      <c r="AO180" s="8" t="s">
        <v>643</v>
      </c>
      <c r="AP180" s="8" t="s">
        <v>415</v>
      </c>
      <c r="AQ180" s="8" t="s">
        <v>38</v>
      </c>
      <c r="AS180" s="8" t="s">
        <v>575</v>
      </c>
      <c r="AT180" s="8" t="s">
        <v>640</v>
      </c>
      <c r="AU180" s="9" t="s">
        <v>644</v>
      </c>
      <c r="AV180" s="9"/>
      <c r="AW180" s="9"/>
      <c r="AX180" s="8" t="str">
        <f>IF(AND(ISBLANK(AT180), ISBLANK(AU180)), "", _xlfn.CONCAT("[", IF(ISBLANK(AT180), "", _xlfn.CONCAT("[""mac"", """, AT180, """]")), IF(ISBLANK(AU180), "", _xlfn.CONCAT(", [""ip"", """, AU180, """]")), "]"))</f>
        <v>[["mac", "ec:fa:bc:50:3e:02"], ["ip", "10.0.6.99"]]</v>
      </c>
    </row>
    <row r="181" spans="1:50" ht="16" customHeight="1" x14ac:dyDescent="0.2">
      <c r="A181" s="8">
        <v>1704</v>
      </c>
      <c r="B181" s="8" t="s">
        <v>228</v>
      </c>
      <c r="C181" s="8" t="s">
        <v>1056</v>
      </c>
      <c r="D181" s="8" t="s">
        <v>134</v>
      </c>
      <c r="E181" s="8" t="s">
        <v>646</v>
      </c>
      <c r="F181" s="8" t="str">
        <f>IF(ISBLANK(E181), "", Table2[[#This Row],[unique_id]])</f>
        <v>outdoor_pool_filter</v>
      </c>
      <c r="G181" s="8" t="s">
        <v>392</v>
      </c>
      <c r="H181" s="8" t="s">
        <v>998</v>
      </c>
      <c r="I181" s="8" t="s">
        <v>132</v>
      </c>
      <c r="J181" s="8" t="str">
        <f>Table2[[#This Row],[friendly_name]]</f>
        <v>Pool Filter</v>
      </c>
      <c r="M181" s="8" t="s">
        <v>292</v>
      </c>
      <c r="O181" s="8" t="s">
        <v>172</v>
      </c>
      <c r="P181" s="8" t="s">
        <v>1150</v>
      </c>
      <c r="Q181" s="8" t="str">
        <f>Table2[[#This Row],[entity_domain]]</f>
        <v>Heating &amp; Cooling</v>
      </c>
      <c r="R181" s="8" t="str">
        <f>_xlfn.CONCAT( Table2[[#This Row],[device_suggested_area]], " ",Table2[[#This Row],[powercalc_group_3]])</f>
        <v>Outdoor Heating &amp; Cooling</v>
      </c>
      <c r="T181" s="8"/>
      <c r="U181" s="10"/>
      <c r="V181" s="10"/>
      <c r="W181" s="10"/>
      <c r="X181" s="10"/>
      <c r="Y181" s="10"/>
      <c r="Z181" s="8"/>
      <c r="AE181" s="10"/>
      <c r="AG181" s="8" t="str">
        <f>IF(ISBLANK(AF181),  "", _xlfn.CONCAT("haas/entity/sensor/", LOWER(C181), "/", E181, "/config"))</f>
        <v/>
      </c>
      <c r="AH181" s="8" t="str">
        <f>IF(ISBLANK(AF181),  "", _xlfn.CONCAT(LOWER(C181), "/", E181))</f>
        <v/>
      </c>
      <c r="AK181" s="37"/>
      <c r="AL181" s="8" t="str">
        <f>IF(OR(ISBLANK(AT181), ISBLANK(AU181)), "", LOWER(_xlfn.CONCAT(Table2[[#This Row],[device_manufacturer]], "-",Table2[[#This Row],[device_suggested_area]], "-", Table2[[#This Row],[device_identifiers]])))</f>
        <v/>
      </c>
      <c r="AQ181" s="8" t="s">
        <v>647</v>
      </c>
      <c r="AU181" s="9"/>
      <c r="AV181" s="9"/>
      <c r="AW181" s="9"/>
      <c r="AX181" s="8" t="str">
        <f>IF(AND(ISBLANK(AT181), ISBLANK(AU181)), "", _xlfn.CONCAT("[", IF(ISBLANK(AT181), "", _xlfn.CONCAT("[""mac"", """, AT181, """]")), IF(ISBLANK(AU181), "", _xlfn.CONCAT(", [""ip"", """, AU181, """]")), "]"))</f>
        <v/>
      </c>
    </row>
    <row r="182" spans="1:50" s="53" customFormat="1" ht="16" customHeight="1" x14ac:dyDescent="0.2">
      <c r="A182" s="53">
        <v>2000</v>
      </c>
      <c r="B182" s="53" t="s">
        <v>26</v>
      </c>
      <c r="C182" s="53" t="s">
        <v>657</v>
      </c>
      <c r="D182" s="53" t="s">
        <v>129</v>
      </c>
      <c r="E182" s="54" t="s">
        <v>662</v>
      </c>
      <c r="F182" s="53" t="str">
        <f>IF(ISBLANK(E182), "", Table2[[#This Row],[unique_id]])</f>
        <v>lounge_air_purifier</v>
      </c>
      <c r="G182" s="53" t="s">
        <v>203</v>
      </c>
      <c r="H182" s="53" t="s">
        <v>658</v>
      </c>
      <c r="I182" s="53" t="s">
        <v>132</v>
      </c>
      <c r="J182" s="53" t="s">
        <v>685</v>
      </c>
      <c r="M182" s="53" t="s">
        <v>136</v>
      </c>
      <c r="P182" s="53" t="s">
        <v>1149</v>
      </c>
      <c r="Q182" s="53" t="str">
        <f>Table2[[#This Row],[entity_domain]]</f>
        <v>Air Purifiers</v>
      </c>
      <c r="R182" s="53" t="str">
        <f>_xlfn.CONCAT( Table2[[#This Row],[device_suggested_area]], " ",Table2[[#This Row],[powercalc_group_3]])</f>
        <v>Lounge Air Purifiers</v>
      </c>
      <c r="U182" s="55"/>
      <c r="V182" s="55" t="s">
        <v>711</v>
      </c>
      <c r="W182" s="55"/>
      <c r="X182" s="56" t="s">
        <v>1145</v>
      </c>
      <c r="Y182" s="56"/>
      <c r="AC182" s="53" t="s">
        <v>659</v>
      </c>
      <c r="AE182" s="55"/>
      <c r="AG182" s="53" t="str">
        <f>IF(ISBLANK(AF182),  "", _xlfn.CONCAT("haas/entity/sensor/", LOWER(C182), "/", E182, "/config"))</f>
        <v/>
      </c>
      <c r="AH182" s="53" t="str">
        <f>IF(ISBLANK(AF182),  "", _xlfn.CONCAT(LOWER(C182), "/", E182))</f>
        <v/>
      </c>
      <c r="AK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82" s="53" t="s">
        <v>674</v>
      </c>
      <c r="AM182" s="55" t="s">
        <v>675</v>
      </c>
      <c r="AN182" s="53" t="s">
        <v>673</v>
      </c>
      <c r="AO182" s="53" t="s">
        <v>676</v>
      </c>
      <c r="AP182" s="53" t="s">
        <v>657</v>
      </c>
      <c r="AQ182" s="53" t="s">
        <v>203</v>
      </c>
      <c r="AT182" s="53" t="s">
        <v>697</v>
      </c>
      <c r="AX182" s="53" t="str">
        <f>IF(AND(ISBLANK(AT182), ISBLANK(AU182)), "", _xlfn.CONCAT("[", IF(ISBLANK(AT182), "", _xlfn.CONCAT("[""mac"", """, AT182, """]")), IF(ISBLANK(AU182), "", _xlfn.CONCAT(", [""ip"", """, AU182, """]")), "]"))</f>
        <v>[["mac", "0x9035eafffe404425"]]</v>
      </c>
    </row>
    <row r="183" spans="1:50" s="53" customFormat="1" ht="16" customHeight="1" x14ac:dyDescent="0.2">
      <c r="A183" s="53">
        <v>2001</v>
      </c>
      <c r="B183" s="53" t="s">
        <v>26</v>
      </c>
      <c r="C183" s="53" t="s">
        <v>657</v>
      </c>
      <c r="D183" s="53" t="s">
        <v>129</v>
      </c>
      <c r="E183" s="54" t="s">
        <v>761</v>
      </c>
      <c r="F183" s="53" t="str">
        <f>IF(ISBLANK(E183), "", Table2[[#This Row],[unique_id]])</f>
        <v>dining_air_purifier</v>
      </c>
      <c r="G183" s="53" t="s">
        <v>202</v>
      </c>
      <c r="H183" s="53" t="s">
        <v>658</v>
      </c>
      <c r="I183" s="53" t="s">
        <v>132</v>
      </c>
      <c r="J183" s="53" t="s">
        <v>685</v>
      </c>
      <c r="M183" s="53" t="s">
        <v>136</v>
      </c>
      <c r="P183" s="53" t="s">
        <v>1149</v>
      </c>
      <c r="Q183" s="53" t="str">
        <f>Table2[[#This Row],[entity_domain]]</f>
        <v>Air Purifiers</v>
      </c>
      <c r="R183" s="53" t="str">
        <f>_xlfn.CONCAT( Table2[[#This Row],[device_suggested_area]], " ",Table2[[#This Row],[powercalc_group_3]])</f>
        <v>Dining Air Purifiers</v>
      </c>
      <c r="U183" s="55"/>
      <c r="V183" s="55" t="s">
        <v>711</v>
      </c>
      <c r="W183" s="55"/>
      <c r="X183" s="56" t="s">
        <v>1145</v>
      </c>
      <c r="Y183" s="56"/>
      <c r="AC183" s="53" t="s">
        <v>659</v>
      </c>
      <c r="AE183" s="55"/>
      <c r="AG183" s="53" t="str">
        <f>IF(ISBLANK(AF183),  "", _xlfn.CONCAT("haas/entity/sensor/", LOWER(C183), "/", E183, "/config"))</f>
        <v/>
      </c>
      <c r="AH183" s="53" t="str">
        <f>IF(ISBLANK(AF183),  "", _xlfn.CONCAT(LOWER(C183), "/", E183))</f>
        <v/>
      </c>
      <c r="AK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83" s="53" t="s">
        <v>763</v>
      </c>
      <c r="AM183" s="55" t="s">
        <v>675</v>
      </c>
      <c r="AN183" s="53" t="s">
        <v>673</v>
      </c>
      <c r="AO183" s="53" t="s">
        <v>676</v>
      </c>
      <c r="AP183" s="53" t="s">
        <v>657</v>
      </c>
      <c r="AQ183" s="53" t="s">
        <v>202</v>
      </c>
      <c r="AT183" s="53" t="s">
        <v>762</v>
      </c>
      <c r="AX183" s="53" t="str">
        <f>IF(AND(ISBLANK(AT183), ISBLANK(AU183)), "", _xlfn.CONCAT("[", IF(ISBLANK(AT183), "", _xlfn.CONCAT("[""mac"", """, AT183, """]")), IF(ISBLANK(AU183), "", _xlfn.CONCAT(", [""ip"", """, AU183, """]")), "]"))</f>
        <v>[["mac", "0x9035eafffe82fef8"]]</v>
      </c>
    </row>
    <row r="184" spans="1:50" ht="16" customHeight="1" x14ac:dyDescent="0.2">
      <c r="A184" s="8">
        <v>2100</v>
      </c>
      <c r="B184" s="8" t="s">
        <v>26</v>
      </c>
      <c r="C184" s="8" t="s">
        <v>1173</v>
      </c>
      <c r="D184" s="8" t="s">
        <v>27</v>
      </c>
      <c r="E184" s="8" t="s">
        <v>244</v>
      </c>
      <c r="F184" s="8" t="str">
        <f>IF(ISBLANK(E184), "", Table2[[#This Row],[unique_id]])</f>
        <v>home_power</v>
      </c>
      <c r="G184" s="8" t="s">
        <v>397</v>
      </c>
      <c r="H184" s="8" t="s">
        <v>260</v>
      </c>
      <c r="I184" s="8" t="s">
        <v>141</v>
      </c>
      <c r="M184" s="8" t="s">
        <v>90</v>
      </c>
      <c r="T184" s="8" t="s">
        <v>635</v>
      </c>
      <c r="U184" s="10"/>
      <c r="V184" s="10"/>
      <c r="W184" s="10"/>
      <c r="X184" s="10"/>
      <c r="Y184" s="10"/>
      <c r="Z184" s="8"/>
      <c r="AA184" s="8" t="s">
        <v>408</v>
      </c>
      <c r="AC184" s="8" t="s">
        <v>261</v>
      </c>
      <c r="AE184" s="10"/>
      <c r="AG184" s="8" t="str">
        <f>IF(ISBLANK(AF184),  "", _xlfn.CONCAT("haas/entity/sensor/", LOWER(C184), "/", E184, "/config"))</f>
        <v/>
      </c>
      <c r="AH184" s="8" t="str">
        <f>IF(ISBLANK(AF184),  "", _xlfn.CONCAT(LOWER(C184), "/", E184))</f>
        <v/>
      </c>
      <c r="AK184" s="37"/>
      <c r="AU184" s="8"/>
      <c r="AV184" s="8"/>
      <c r="AX184" s="8" t="str">
        <f>IF(AND(ISBLANK(AT184), ISBLANK(AU184)), "", _xlfn.CONCAT("[", IF(ISBLANK(AT184), "", _xlfn.CONCAT("[""mac"", """, AT184, """]")), IF(ISBLANK(AU184), "", _xlfn.CONCAT(", [""ip"", """, AU184, """]")), "]"))</f>
        <v/>
      </c>
    </row>
    <row r="185" spans="1:50" ht="16" customHeight="1" x14ac:dyDescent="0.2">
      <c r="A185" s="8">
        <v>2101</v>
      </c>
      <c r="B185" s="8" t="s">
        <v>26</v>
      </c>
      <c r="C185" s="8" t="s">
        <v>1173</v>
      </c>
      <c r="D185" s="8" t="s">
        <v>27</v>
      </c>
      <c r="E185" s="8" t="s">
        <v>394</v>
      </c>
      <c r="F185" s="8" t="str">
        <f>IF(ISBLANK(E185), "", Table2[[#This Row],[unique_id]])</f>
        <v>home_base_power</v>
      </c>
      <c r="G185" s="8" t="s">
        <v>395</v>
      </c>
      <c r="H185" s="8" t="s">
        <v>260</v>
      </c>
      <c r="I185" s="8" t="s">
        <v>141</v>
      </c>
      <c r="M185" s="8" t="s">
        <v>90</v>
      </c>
      <c r="T185" s="8" t="s">
        <v>635</v>
      </c>
      <c r="U185" s="10"/>
      <c r="V185" s="10"/>
      <c r="W185" s="10"/>
      <c r="X185" s="10"/>
      <c r="Y185" s="10"/>
      <c r="Z185" s="8"/>
      <c r="AA185" s="8" t="s">
        <v>408</v>
      </c>
      <c r="AC185" s="8" t="s">
        <v>261</v>
      </c>
      <c r="AE185" s="10"/>
      <c r="AG185" s="8" t="str">
        <f>IF(ISBLANK(AF185),  "", _xlfn.CONCAT("haas/entity/sensor/", LOWER(C185), "/", E185, "/config"))</f>
        <v/>
      </c>
      <c r="AH185" s="8" t="str">
        <f>IF(ISBLANK(AF185),  "", _xlfn.CONCAT(LOWER(C185), "/", E185))</f>
        <v/>
      </c>
      <c r="AK185" s="37"/>
      <c r="AU185" s="8"/>
      <c r="AV185" s="8"/>
      <c r="AX185" s="8" t="str">
        <f>IF(AND(ISBLANK(AT185), ISBLANK(AU185)), "", _xlfn.CONCAT("[", IF(ISBLANK(AT185), "", _xlfn.CONCAT("[""mac"", """, AT185, """]")), IF(ISBLANK(AU185), "", _xlfn.CONCAT(", [""ip"", """, AU185, """]")), "]"))</f>
        <v/>
      </c>
    </row>
    <row r="186" spans="1:50" ht="16" customHeight="1" x14ac:dyDescent="0.2">
      <c r="A186" s="8">
        <v>2102</v>
      </c>
      <c r="B186" s="8" t="s">
        <v>26</v>
      </c>
      <c r="C186" s="8" t="s">
        <v>1173</v>
      </c>
      <c r="D186" s="8" t="s">
        <v>27</v>
      </c>
      <c r="E186" s="8" t="s">
        <v>393</v>
      </c>
      <c r="F186" s="8" t="str">
        <f>IF(ISBLANK(E186), "", Table2[[#This Row],[unique_id]])</f>
        <v>home_peak_power</v>
      </c>
      <c r="G186" s="8" t="s">
        <v>396</v>
      </c>
      <c r="H186" s="8" t="s">
        <v>260</v>
      </c>
      <c r="I186" s="8" t="s">
        <v>141</v>
      </c>
      <c r="M186" s="8" t="s">
        <v>90</v>
      </c>
      <c r="T186" s="8" t="s">
        <v>635</v>
      </c>
      <c r="U186" s="10"/>
      <c r="V186" s="10"/>
      <c r="W186" s="10"/>
      <c r="X186" s="10"/>
      <c r="Y186" s="10"/>
      <c r="Z186" s="8"/>
      <c r="AA186" s="8" t="s">
        <v>408</v>
      </c>
      <c r="AC186" s="8" t="s">
        <v>261</v>
      </c>
      <c r="AE186" s="10"/>
      <c r="AG186" s="8" t="str">
        <f>IF(ISBLANK(AF186),  "", _xlfn.CONCAT("haas/entity/sensor/", LOWER(C186), "/", E186, "/config"))</f>
        <v/>
      </c>
      <c r="AH186" s="8" t="str">
        <f>IF(ISBLANK(AF186),  "", _xlfn.CONCAT(LOWER(C186), "/", E186))</f>
        <v/>
      </c>
      <c r="AK186" s="37"/>
      <c r="AU186" s="8"/>
      <c r="AV186" s="8"/>
      <c r="AX186" s="8" t="str">
        <f>IF(AND(ISBLANK(AT186), ISBLANK(AU186)), "", _xlfn.CONCAT("[", IF(ISBLANK(AT186), "", _xlfn.CONCAT("[""mac"", """, AT186, """]")), IF(ISBLANK(AU186), "", _xlfn.CONCAT(", [""ip"", """, AU186, """]")), "]"))</f>
        <v/>
      </c>
    </row>
    <row r="187" spans="1:50" ht="16" customHeight="1" x14ac:dyDescent="0.2">
      <c r="A187" s="8">
        <v>2103</v>
      </c>
      <c r="B187" s="8" t="s">
        <v>26</v>
      </c>
      <c r="C187" s="8" t="s">
        <v>638</v>
      </c>
      <c r="D187" s="8" t="s">
        <v>414</v>
      </c>
      <c r="E187" s="8" t="s">
        <v>636</v>
      </c>
      <c r="F187" s="8" t="str">
        <f>IF(ISBLANK(E187), "", Table2[[#This Row],[unique_id]])</f>
        <v>graph_break</v>
      </c>
      <c r="G187" s="8" t="s">
        <v>637</v>
      </c>
      <c r="H187" s="8" t="s">
        <v>260</v>
      </c>
      <c r="I187" s="8" t="s">
        <v>141</v>
      </c>
      <c r="T187" s="8" t="s">
        <v>635</v>
      </c>
      <c r="U187" s="10"/>
      <c r="V187" s="10"/>
      <c r="W187" s="10"/>
      <c r="X187" s="10"/>
      <c r="Y187" s="10"/>
      <c r="Z187" s="8"/>
      <c r="AE187" s="10"/>
      <c r="AG187" s="8" t="str">
        <f>IF(ISBLANK(AF187),  "", _xlfn.CONCAT("haas/entity/sensor/", LOWER(C187), "/", E187, "/config"))</f>
        <v/>
      </c>
      <c r="AH187" s="8" t="str">
        <f>IF(ISBLANK(AF187),  "", _xlfn.CONCAT(LOWER(C187), "/", E187))</f>
        <v/>
      </c>
      <c r="AK187" s="37"/>
      <c r="AU187" s="8"/>
      <c r="AV187" s="8"/>
      <c r="AX187" s="8" t="str">
        <f>IF(AND(ISBLANK(AT187), ISBLANK(AU187)), "", _xlfn.CONCAT("[", IF(ISBLANK(AT187), "", _xlfn.CONCAT("[""mac"", """, AT187, """]")), IF(ISBLANK(AU187), "", _xlfn.CONCAT(", [""ip"", """, AU187, """]")), "]"))</f>
        <v/>
      </c>
    </row>
    <row r="188" spans="1:50" s="53" customFormat="1" ht="16" customHeight="1" x14ac:dyDescent="0.2">
      <c r="A188" s="53">
        <v>2104</v>
      </c>
      <c r="B188" s="53" t="s">
        <v>841</v>
      </c>
      <c r="C188" s="53" t="s">
        <v>246</v>
      </c>
      <c r="D188" s="53" t="s">
        <v>27</v>
      </c>
      <c r="E188" s="53" t="s">
        <v>1167</v>
      </c>
      <c r="F188" s="53" t="str">
        <f>IF(ISBLANK(E188), "", Table2[[#This Row],[unique_id]])</f>
        <v>mobile_adhoc_outlet_current_consumption</v>
      </c>
      <c r="G188" s="53" t="s">
        <v>243</v>
      </c>
      <c r="H188" s="53" t="s">
        <v>260</v>
      </c>
      <c r="I188" s="53" t="s">
        <v>141</v>
      </c>
      <c r="M188" s="53" t="s">
        <v>136</v>
      </c>
      <c r="T188" s="53" t="s">
        <v>635</v>
      </c>
      <c r="U188" s="55"/>
      <c r="V188" s="55"/>
      <c r="W188" s="55"/>
      <c r="X188" s="55"/>
      <c r="Y188" s="55"/>
      <c r="AA188" s="53" t="s">
        <v>408</v>
      </c>
      <c r="AC188" s="53" t="s">
        <v>261</v>
      </c>
      <c r="AE188" s="55"/>
      <c r="AG188" s="53" t="str">
        <f>IF(ISBLANK(AF188),  "", _xlfn.CONCAT("haas/entity/sensor/", LOWER(C188), "/", E188, "/config"))</f>
        <v/>
      </c>
      <c r="AH188" s="53" t="str">
        <f>IF(ISBLANK(AF188),  "", _xlfn.CONCAT(LOWER(C188), "/", E188))</f>
        <v/>
      </c>
      <c r="AK188" s="63"/>
      <c r="AM188" s="55"/>
      <c r="AX188" s="53" t="str">
        <f>IF(AND(ISBLANK(AT188), ISBLANK(AU188)), "", _xlfn.CONCAT("[", IF(ISBLANK(AT188), "", _xlfn.CONCAT("[""mac"", """, AT188, """]")), IF(ISBLANK(AU188), "", _xlfn.CONCAT(", [""ip"", """, AU188, """]")), "]"))</f>
        <v/>
      </c>
    </row>
    <row r="189" spans="1:50" ht="16" customHeight="1" x14ac:dyDescent="0.2">
      <c r="A189" s="8">
        <v>2105</v>
      </c>
      <c r="B189" s="8" t="s">
        <v>26</v>
      </c>
      <c r="C189" s="8" t="s">
        <v>246</v>
      </c>
      <c r="D189" s="8" t="s">
        <v>27</v>
      </c>
      <c r="E189" s="8" t="s">
        <v>1175</v>
      </c>
      <c r="F189" s="8" t="str">
        <f>IF(ISBLANK(E189), "", Table2[[#This Row],[unique_id]])</f>
        <v>study_battery_charger_power</v>
      </c>
      <c r="G189" s="8" t="s">
        <v>242</v>
      </c>
      <c r="H189" s="8" t="s">
        <v>260</v>
      </c>
      <c r="I189" s="8" t="s">
        <v>141</v>
      </c>
      <c r="M189" s="8" t="s">
        <v>136</v>
      </c>
      <c r="T189" s="8" t="s">
        <v>635</v>
      </c>
      <c r="U189" s="10"/>
      <c r="V189" s="10"/>
      <c r="W189" s="10"/>
      <c r="X189" s="10"/>
      <c r="Y189" s="10"/>
      <c r="Z189" s="8"/>
      <c r="AA189" s="8" t="s">
        <v>408</v>
      </c>
      <c r="AC189" s="8" t="s">
        <v>261</v>
      </c>
      <c r="AE189" s="10"/>
      <c r="AG189" s="8" t="str">
        <f>IF(ISBLANK(AF189),  "", _xlfn.CONCAT("haas/entity/sensor/", LOWER(C189), "/", E189, "/config"))</f>
        <v/>
      </c>
      <c r="AH189" s="8" t="str">
        <f>IF(ISBLANK(AF189),  "", _xlfn.CONCAT(LOWER(C189), "/", E189))</f>
        <v/>
      </c>
      <c r="AK189" s="37"/>
      <c r="AU189" s="8"/>
      <c r="AV189" s="8"/>
      <c r="AX189" s="8" t="str">
        <f>IF(AND(ISBLANK(AT189), ISBLANK(AU189)), "", _xlfn.CONCAT("[", IF(ISBLANK(AT189), "", _xlfn.CONCAT("[""mac"", """, AT189, """]")), IF(ISBLANK(AU189), "", _xlfn.CONCAT(", [""ip"", """, AU189, """]")), "]"))</f>
        <v/>
      </c>
    </row>
    <row r="190" spans="1:50" ht="16" customHeight="1" x14ac:dyDescent="0.2">
      <c r="A190" s="8">
        <v>2106</v>
      </c>
      <c r="B190" s="8" t="s">
        <v>26</v>
      </c>
      <c r="C190" s="8" t="s">
        <v>246</v>
      </c>
      <c r="D190" s="8" t="s">
        <v>27</v>
      </c>
      <c r="E190" s="8" t="s">
        <v>1176</v>
      </c>
      <c r="F190" s="8" t="str">
        <f>IF(ISBLANK(E190), "", Table2[[#This Row],[unique_id]])</f>
        <v>laundry_vacuum_charger_power</v>
      </c>
      <c r="G190" s="8" t="s">
        <v>241</v>
      </c>
      <c r="H190" s="8" t="s">
        <v>260</v>
      </c>
      <c r="I190" s="8" t="s">
        <v>141</v>
      </c>
      <c r="M190" s="8" t="s">
        <v>136</v>
      </c>
      <c r="T190" s="8" t="s">
        <v>635</v>
      </c>
      <c r="U190" s="10"/>
      <c r="V190" s="10"/>
      <c r="W190" s="10"/>
      <c r="X190" s="10"/>
      <c r="Y190" s="10"/>
      <c r="Z190" s="8"/>
      <c r="AA190" s="8" t="s">
        <v>408</v>
      </c>
      <c r="AC190" s="8" t="s">
        <v>261</v>
      </c>
      <c r="AE190" s="10"/>
      <c r="AG190" s="8" t="str">
        <f>IF(ISBLANK(AF190),  "", _xlfn.CONCAT("haas/entity/sensor/", LOWER(C190), "/", E190, "/config"))</f>
        <v/>
      </c>
      <c r="AH190" s="8" t="str">
        <f>IF(ISBLANK(AF190),  "", _xlfn.CONCAT(LOWER(C190), "/", E190))</f>
        <v/>
      </c>
      <c r="AK190" s="37"/>
      <c r="AU190" s="8"/>
      <c r="AV190" s="8"/>
      <c r="AX190" s="8" t="str">
        <f>IF(AND(ISBLANK(AT190), ISBLANK(AU190)), "", _xlfn.CONCAT("[", IF(ISBLANK(AT190), "", _xlfn.CONCAT("[""mac"", """, AT190, """]")), IF(ISBLANK(AU190), "", _xlfn.CONCAT(", [""ip"", """, AU190, """]")), "]"))</f>
        <v/>
      </c>
    </row>
    <row r="191" spans="1:50" ht="16" customHeight="1" x14ac:dyDescent="0.2">
      <c r="A191" s="8">
        <v>2107</v>
      </c>
      <c r="B191" s="12" t="s">
        <v>26</v>
      </c>
      <c r="C191" s="8" t="s">
        <v>1173</v>
      </c>
      <c r="D191" s="12" t="s">
        <v>27</v>
      </c>
      <c r="E191" s="12" t="s">
        <v>1152</v>
      </c>
      <c r="F191" s="8" t="str">
        <f>IF(ISBLANK(E191), "", Table2[[#This Row],[unique_id]])</f>
        <v>lights_power</v>
      </c>
      <c r="G191" s="12" t="s">
        <v>400</v>
      </c>
      <c r="H191" s="12" t="s">
        <v>260</v>
      </c>
      <c r="I191" s="12" t="s">
        <v>141</v>
      </c>
      <c r="K191" s="12"/>
      <c r="L191" s="12"/>
      <c r="M191" s="12" t="s">
        <v>136</v>
      </c>
      <c r="T191" s="8" t="s">
        <v>635</v>
      </c>
      <c r="U191" s="10"/>
      <c r="V191" s="10"/>
      <c r="W191" s="10"/>
      <c r="X191" s="10"/>
      <c r="Y191" s="10"/>
      <c r="Z191" s="8"/>
      <c r="AA191" s="8" t="s">
        <v>408</v>
      </c>
      <c r="AC191" s="8" t="s">
        <v>261</v>
      </c>
      <c r="AE191" s="10"/>
      <c r="AG191" s="8" t="str">
        <f>IF(ISBLANK(AF191),  "", _xlfn.CONCAT("haas/entity/sensor/", LOWER(C191), "/", E191, "/config"))</f>
        <v/>
      </c>
      <c r="AH191" s="8" t="str">
        <f>IF(ISBLANK(AF191),  "", _xlfn.CONCAT(LOWER(C191), "/", E191))</f>
        <v/>
      </c>
      <c r="AK191" s="37"/>
      <c r="AU191" s="8"/>
      <c r="AV191" s="8"/>
      <c r="AX191" s="8" t="str">
        <f>IF(AND(ISBLANK(AT191), ISBLANK(AU191)), "", _xlfn.CONCAT("[", IF(ISBLANK(AT191), "", _xlfn.CONCAT("[""mac"", """, AT191, """]")), IF(ISBLANK(AU191), "", _xlfn.CONCAT(", [""ip"", """, AU191, """]")), "]"))</f>
        <v/>
      </c>
    </row>
    <row r="192" spans="1:50" ht="16" customHeight="1" x14ac:dyDescent="0.2">
      <c r="A192" s="8">
        <v>2108</v>
      </c>
      <c r="B192" s="12" t="s">
        <v>26</v>
      </c>
      <c r="C192" s="8" t="s">
        <v>1173</v>
      </c>
      <c r="D192" s="12" t="s">
        <v>27</v>
      </c>
      <c r="E192" s="12" t="s">
        <v>1153</v>
      </c>
      <c r="F192" s="8" t="str">
        <f>IF(ISBLANK(E192), "", Table2[[#This Row],[unique_id]])</f>
        <v>fans_power</v>
      </c>
      <c r="G192" s="12" t="s">
        <v>401</v>
      </c>
      <c r="H192" s="12" t="s">
        <v>260</v>
      </c>
      <c r="I192" s="12" t="s">
        <v>141</v>
      </c>
      <c r="K192" s="12"/>
      <c r="L192" s="12"/>
      <c r="M192" s="12" t="s">
        <v>136</v>
      </c>
      <c r="T192" s="8" t="s">
        <v>635</v>
      </c>
      <c r="U192" s="10"/>
      <c r="V192" s="10"/>
      <c r="W192" s="10"/>
      <c r="X192" s="10"/>
      <c r="Y192" s="10"/>
      <c r="Z192" s="8"/>
      <c r="AA192" s="8" t="s">
        <v>408</v>
      </c>
      <c r="AC192" s="8" t="s">
        <v>261</v>
      </c>
      <c r="AE192" s="10"/>
      <c r="AG192" s="8" t="str">
        <f>IF(ISBLANK(AF192),  "", _xlfn.CONCAT("haas/entity/sensor/", LOWER(C192), "/", E192, "/config"))</f>
        <v/>
      </c>
      <c r="AH192" s="8" t="str">
        <f>IF(ISBLANK(AF192),  "", _xlfn.CONCAT(LOWER(C192), "/", E192))</f>
        <v/>
      </c>
      <c r="AK192" s="37"/>
      <c r="AU192" s="8"/>
      <c r="AV192" s="8"/>
      <c r="AX192" s="8" t="str">
        <f>IF(AND(ISBLANK(AT192), ISBLANK(AU192)), "", _xlfn.CONCAT("[", IF(ISBLANK(AT192), "", _xlfn.CONCAT("[""mac"", """, AT192, """]")), IF(ISBLANK(AU192), "", _xlfn.CONCAT(", [""ip"", """, AU192, """]")), "]"))</f>
        <v/>
      </c>
    </row>
    <row r="193" spans="1:50" ht="16" customHeight="1" x14ac:dyDescent="0.2">
      <c r="A193" s="8">
        <v>2109</v>
      </c>
      <c r="B193" s="12" t="s">
        <v>228</v>
      </c>
      <c r="C193" s="8" t="s">
        <v>1056</v>
      </c>
      <c r="D193" s="12" t="s">
        <v>27</v>
      </c>
      <c r="E193" s="12" t="s">
        <v>648</v>
      </c>
      <c r="F193" s="8" t="str">
        <f>IF(ISBLANK(E193), "", Table2[[#This Row],[unique_id]])</f>
        <v>outdoor_pool_filter_power</v>
      </c>
      <c r="G193" s="12" t="s">
        <v>392</v>
      </c>
      <c r="H193" s="12" t="s">
        <v>260</v>
      </c>
      <c r="I193" s="12" t="s">
        <v>141</v>
      </c>
      <c r="K193" s="12"/>
      <c r="L193" s="12"/>
      <c r="M193" s="12" t="s">
        <v>136</v>
      </c>
      <c r="T193" s="8" t="s">
        <v>635</v>
      </c>
      <c r="U193" s="10"/>
      <c r="V193" s="10"/>
      <c r="W193" s="10"/>
      <c r="X193" s="10"/>
      <c r="Y193" s="10"/>
      <c r="Z193" s="8"/>
      <c r="AA193" s="8" t="s">
        <v>408</v>
      </c>
      <c r="AC193" s="8" t="s">
        <v>261</v>
      </c>
      <c r="AE193" s="10"/>
      <c r="AG193" s="8" t="str">
        <f>IF(ISBLANK(AF193),  "", _xlfn.CONCAT("haas/entity/sensor/", LOWER(C193), "/", E193, "/config"))</f>
        <v/>
      </c>
      <c r="AH193" s="8" t="str">
        <f>IF(ISBLANK(AF193),  "", _xlfn.CONCAT(LOWER(C193), "/", E193))</f>
        <v/>
      </c>
      <c r="AK193" s="37"/>
      <c r="AU193" s="8"/>
      <c r="AV193" s="8"/>
      <c r="AX193" s="8" t="str">
        <f>IF(AND(ISBLANK(AT193), ISBLANK(AU193)), "", _xlfn.CONCAT("[", IF(ISBLANK(AT193), "", _xlfn.CONCAT("[""mac"", """, AT193, """]")), IF(ISBLANK(AU193), "", _xlfn.CONCAT(", [""ip"", """, AU193, """]")), "]"))</f>
        <v/>
      </c>
    </row>
    <row r="194" spans="1:50" ht="16" customHeight="1" x14ac:dyDescent="0.2">
      <c r="A194" s="8">
        <v>2110</v>
      </c>
      <c r="B194" s="8" t="s">
        <v>841</v>
      </c>
      <c r="C194" s="8" t="s">
        <v>1056</v>
      </c>
      <c r="D194" s="12" t="s">
        <v>27</v>
      </c>
      <c r="E194" s="12" t="s">
        <v>650</v>
      </c>
      <c r="F194" s="8" t="str">
        <f>IF(ISBLANK(E194), "", Table2[[#This Row],[unique_id]])</f>
        <v>roof_water_heater_booster_energy_power</v>
      </c>
      <c r="G194" s="12" t="s">
        <v>652</v>
      </c>
      <c r="H194" s="12" t="s">
        <v>260</v>
      </c>
      <c r="I194" s="12" t="s">
        <v>141</v>
      </c>
      <c r="K194" s="12"/>
      <c r="L194" s="12"/>
      <c r="M194" s="12" t="s">
        <v>136</v>
      </c>
      <c r="T194" s="8" t="s">
        <v>635</v>
      </c>
      <c r="U194" s="10"/>
      <c r="V194" s="10"/>
      <c r="W194" s="10"/>
      <c r="X194" s="10"/>
      <c r="Y194" s="10"/>
      <c r="Z194" s="8"/>
      <c r="AA194" s="8" t="s">
        <v>408</v>
      </c>
      <c r="AC194" s="8" t="s">
        <v>261</v>
      </c>
      <c r="AE194" s="10"/>
      <c r="AG194" s="8" t="str">
        <f>IF(ISBLANK(AF194),  "", _xlfn.CONCAT("haas/entity/sensor/", LOWER(C194), "/", E194, "/config"))</f>
        <v/>
      </c>
      <c r="AH194" s="8" t="str">
        <f>IF(ISBLANK(AF194),  "", _xlfn.CONCAT(LOWER(C194), "/", E194))</f>
        <v/>
      </c>
      <c r="AK194" s="37"/>
      <c r="AU194" s="8"/>
      <c r="AV194" s="8"/>
      <c r="AX194" s="8" t="str">
        <f>IF(AND(ISBLANK(AT194), ISBLANK(AU194)), "", _xlfn.CONCAT("[", IF(ISBLANK(AT194), "", _xlfn.CONCAT("[""mac"", """, AT194, """]")), IF(ISBLANK(AU194), "", _xlfn.CONCAT(", [""ip"", """, AU194, """]")), "]"))</f>
        <v/>
      </c>
    </row>
    <row r="195" spans="1:50" ht="16" customHeight="1" x14ac:dyDescent="0.2">
      <c r="A195" s="8">
        <v>2111</v>
      </c>
      <c r="B195" s="8" t="s">
        <v>26</v>
      </c>
      <c r="C195" s="8" t="s">
        <v>246</v>
      </c>
      <c r="D195" s="8" t="s">
        <v>27</v>
      </c>
      <c r="E195" s="8" t="s">
        <v>1177</v>
      </c>
      <c r="F195" s="8" t="str">
        <f>IF(ISBLANK(E195), "", Table2[[#This Row],[unique_id]])</f>
        <v>kitchen_dish_washer_power</v>
      </c>
      <c r="G195" s="8" t="s">
        <v>239</v>
      </c>
      <c r="H195" s="8" t="s">
        <v>260</v>
      </c>
      <c r="I195" s="8" t="s">
        <v>141</v>
      </c>
      <c r="M195" s="8" t="s">
        <v>136</v>
      </c>
      <c r="T195" s="8" t="s">
        <v>635</v>
      </c>
      <c r="U195" s="10"/>
      <c r="V195" s="10"/>
      <c r="W195" s="10"/>
      <c r="X195" s="10"/>
      <c r="Y195" s="10"/>
      <c r="Z195" s="8"/>
      <c r="AA195" s="8" t="s">
        <v>408</v>
      </c>
      <c r="AC195" s="8" t="s">
        <v>261</v>
      </c>
      <c r="AE195" s="10"/>
      <c r="AG195" s="8" t="str">
        <f>IF(ISBLANK(AF195),  "", _xlfn.CONCAT("haas/entity/sensor/", LOWER(C195), "/", E195, "/config"))</f>
        <v/>
      </c>
      <c r="AH195" s="8" t="str">
        <f>IF(ISBLANK(AF195),  "", _xlfn.CONCAT(LOWER(C195), "/", E195))</f>
        <v/>
      </c>
      <c r="AK195" s="37"/>
      <c r="AU195" s="8"/>
      <c r="AV195" s="8"/>
      <c r="AX195" s="8" t="str">
        <f>IF(AND(ISBLANK(AT195), ISBLANK(AU195)), "", _xlfn.CONCAT("[", IF(ISBLANK(AT195), "", _xlfn.CONCAT("[""mac"", """, AT195, """]")), IF(ISBLANK(AU195), "", _xlfn.CONCAT(", [""ip"", """, AU195, """]")), "]"))</f>
        <v/>
      </c>
    </row>
    <row r="196" spans="1:50" ht="16" customHeight="1" x14ac:dyDescent="0.2">
      <c r="A196" s="8">
        <v>2112</v>
      </c>
      <c r="B196" s="8" t="s">
        <v>26</v>
      </c>
      <c r="C196" s="8" t="s">
        <v>246</v>
      </c>
      <c r="D196" s="8" t="s">
        <v>27</v>
      </c>
      <c r="E196" s="8" t="s">
        <v>1178</v>
      </c>
      <c r="F196" s="8" t="str">
        <f>IF(ISBLANK(E196), "", Table2[[#This Row],[unique_id]])</f>
        <v>laundry_clothes_dryer_power</v>
      </c>
      <c r="G196" s="8" t="s">
        <v>240</v>
      </c>
      <c r="H196" s="8" t="s">
        <v>260</v>
      </c>
      <c r="I196" s="8" t="s">
        <v>141</v>
      </c>
      <c r="M196" s="8" t="s">
        <v>136</v>
      </c>
      <c r="T196" s="8" t="s">
        <v>635</v>
      </c>
      <c r="U196" s="10"/>
      <c r="V196" s="10"/>
      <c r="W196" s="10"/>
      <c r="X196" s="10"/>
      <c r="Y196" s="10"/>
      <c r="Z196" s="8"/>
      <c r="AA196" s="8" t="s">
        <v>408</v>
      </c>
      <c r="AC196" s="8" t="s">
        <v>261</v>
      </c>
      <c r="AE196" s="10"/>
      <c r="AG196" s="8" t="str">
        <f>IF(ISBLANK(AF196),  "", _xlfn.CONCAT("haas/entity/sensor/", LOWER(C196), "/", E196, "/config"))</f>
        <v/>
      </c>
      <c r="AH196" s="8" t="str">
        <f>IF(ISBLANK(AF196),  "", _xlfn.CONCAT(LOWER(C196), "/", E196))</f>
        <v/>
      </c>
      <c r="AK196" s="37"/>
      <c r="AU196" s="8"/>
      <c r="AV196" s="8"/>
      <c r="AX196" s="8" t="str">
        <f>IF(AND(ISBLANK(AT196), ISBLANK(AU196)), "", _xlfn.CONCAT("[", IF(ISBLANK(AT196), "", _xlfn.CONCAT("[""mac"", """, AT196, """]")), IF(ISBLANK(AU196), "", _xlfn.CONCAT(", [""ip"", """, AU196, """]")), "]"))</f>
        <v/>
      </c>
    </row>
    <row r="197" spans="1:50" s="65" customFormat="1" ht="16" customHeight="1" x14ac:dyDescent="0.2">
      <c r="A197" s="65">
        <v>2113</v>
      </c>
      <c r="B197" s="65" t="s">
        <v>26</v>
      </c>
      <c r="C197" s="65" t="s">
        <v>246</v>
      </c>
      <c r="D197" s="65" t="s">
        <v>27</v>
      </c>
      <c r="E197" s="65" t="s">
        <v>1171</v>
      </c>
      <c r="F197" s="65" t="str">
        <f>IF(ISBLANK(E197), "", Table2[[#This Row],[unique_id]])</f>
        <v>laundry_washing_machine_power</v>
      </c>
      <c r="G197" s="65" t="s">
        <v>238</v>
      </c>
      <c r="H197" s="65" t="s">
        <v>260</v>
      </c>
      <c r="I197" s="65" t="s">
        <v>141</v>
      </c>
      <c r="M197" s="65" t="s">
        <v>136</v>
      </c>
      <c r="T197" s="65" t="s">
        <v>635</v>
      </c>
      <c r="U197" s="67"/>
      <c r="V197" s="67"/>
      <c r="W197" s="67"/>
      <c r="X197" s="67"/>
      <c r="Y197" s="67"/>
      <c r="AA197" s="65" t="s">
        <v>408</v>
      </c>
      <c r="AC197" s="65" t="s">
        <v>261</v>
      </c>
      <c r="AE197" s="67"/>
      <c r="AG197" s="65" t="str">
        <f>IF(ISBLANK(AF197),  "", _xlfn.CONCAT("haas/entity/sensor/", LOWER(C197), "/", E197, "/config"))</f>
        <v/>
      </c>
      <c r="AH197" s="65" t="str">
        <f>IF(ISBLANK(AF197),  "", _xlfn.CONCAT(LOWER(C197), "/", E197))</f>
        <v/>
      </c>
      <c r="AK197" s="68"/>
      <c r="AM197" s="67"/>
      <c r="AX197" s="65" t="str">
        <f>IF(AND(ISBLANK(AT197), ISBLANK(AU197)), "", _xlfn.CONCAT("[", IF(ISBLANK(AT197), "", _xlfn.CONCAT("[""mac"", """, AT197, """]")), IF(ISBLANK(AU197), "", _xlfn.CONCAT(", [""ip"", """, AU197, """]")), "]"))</f>
        <v/>
      </c>
    </row>
    <row r="198" spans="1:50" ht="16" customHeight="1" x14ac:dyDescent="0.2">
      <c r="A198" s="8">
        <v>2114</v>
      </c>
      <c r="B198" s="8" t="s">
        <v>841</v>
      </c>
      <c r="C198" s="8" t="s">
        <v>246</v>
      </c>
      <c r="D198" s="8" t="s">
        <v>27</v>
      </c>
      <c r="E198" s="8" t="s">
        <v>245</v>
      </c>
      <c r="F198" s="8" t="str">
        <f>IF(ISBLANK(E198), "", Table2[[#This Row],[unique_id]])</f>
        <v>kitchen_coffee_machine_current_consumption</v>
      </c>
      <c r="G198" s="8" t="s">
        <v>135</v>
      </c>
      <c r="H198" s="8" t="s">
        <v>260</v>
      </c>
      <c r="I198" s="8" t="s">
        <v>141</v>
      </c>
      <c r="M198" s="8" t="s">
        <v>136</v>
      </c>
      <c r="T198" s="8" t="s">
        <v>635</v>
      </c>
      <c r="U198" s="10"/>
      <c r="V198" s="10"/>
      <c r="W198" s="10"/>
      <c r="X198" s="10"/>
      <c r="Y198" s="10"/>
      <c r="Z198" s="8"/>
      <c r="AA198" s="8" t="s">
        <v>408</v>
      </c>
      <c r="AC198" s="8" t="s">
        <v>261</v>
      </c>
      <c r="AE198" s="10"/>
      <c r="AG198" s="8" t="str">
        <f>IF(ISBLANK(AF198),  "", _xlfn.CONCAT("haas/entity/sensor/", LOWER(C198), "/", E198, "/config"))</f>
        <v/>
      </c>
      <c r="AH198" s="8" t="str">
        <f>IF(ISBLANK(AF198),  "", _xlfn.CONCAT(LOWER(C198), "/", E198))</f>
        <v/>
      </c>
      <c r="AK198" s="37"/>
      <c r="AU198" s="8"/>
      <c r="AV198" s="8"/>
      <c r="AX198" s="8" t="str">
        <f>IF(AND(ISBLANK(AT198), ISBLANK(AU198)), "", _xlfn.CONCAT("[", IF(ISBLANK(AT198), "", _xlfn.CONCAT("[""mac"", """, AT198, """]")), IF(ISBLANK(AU198), "", _xlfn.CONCAT(", [""ip"", """, AU198, """]")), "]"))</f>
        <v/>
      </c>
    </row>
    <row r="199" spans="1:50" ht="16" customHeight="1" x14ac:dyDescent="0.2">
      <c r="A199" s="8">
        <v>2115</v>
      </c>
      <c r="B199" s="8" t="s">
        <v>26</v>
      </c>
      <c r="C199" s="8" t="s">
        <v>246</v>
      </c>
      <c r="D199" s="8" t="s">
        <v>27</v>
      </c>
      <c r="E199" s="8" t="s">
        <v>1179</v>
      </c>
      <c r="F199" s="8" t="str">
        <f>IF(ISBLANK(E199), "", Table2[[#This Row],[unique_id]])</f>
        <v>kitchen_fridge_power</v>
      </c>
      <c r="G199" s="8" t="s">
        <v>234</v>
      </c>
      <c r="H199" s="8" t="s">
        <v>260</v>
      </c>
      <c r="I199" s="8" t="s">
        <v>141</v>
      </c>
      <c r="M199" s="8" t="s">
        <v>136</v>
      </c>
      <c r="T199" s="8" t="s">
        <v>635</v>
      </c>
      <c r="U199" s="10"/>
      <c r="V199" s="10"/>
      <c r="W199" s="10"/>
      <c r="X199" s="10"/>
      <c r="Y199" s="10"/>
      <c r="Z199" s="8"/>
      <c r="AA199" s="8" t="s">
        <v>408</v>
      </c>
      <c r="AC199" s="8" t="s">
        <v>261</v>
      </c>
      <c r="AE199" s="10"/>
      <c r="AG199" s="8" t="str">
        <f>IF(ISBLANK(AF199),  "", _xlfn.CONCAT("haas/entity/sensor/", LOWER(C199), "/", E199, "/config"))</f>
        <v/>
      </c>
      <c r="AH199" s="8" t="str">
        <f>IF(ISBLANK(AF199),  "", _xlfn.CONCAT(LOWER(C199), "/", E199))</f>
        <v/>
      </c>
      <c r="AK199" s="37"/>
      <c r="AU199" s="8"/>
      <c r="AV199" s="8"/>
      <c r="AX199" s="8" t="str">
        <f>IF(AND(ISBLANK(AT199), ISBLANK(AU199)), "", _xlfn.CONCAT("[", IF(ISBLANK(AT199), "", _xlfn.CONCAT("[""mac"", """, AT199, """]")), IF(ISBLANK(AU199), "", _xlfn.CONCAT(", [""ip"", """, AU199, """]")), "]"))</f>
        <v/>
      </c>
    </row>
    <row r="200" spans="1:50" ht="16" customHeight="1" x14ac:dyDescent="0.2">
      <c r="A200" s="8">
        <v>2116</v>
      </c>
      <c r="B200" s="8" t="s">
        <v>26</v>
      </c>
      <c r="C200" s="8" t="s">
        <v>246</v>
      </c>
      <c r="D200" s="8" t="s">
        <v>27</v>
      </c>
      <c r="E200" s="8" t="s">
        <v>1180</v>
      </c>
      <c r="F200" s="8" t="str">
        <f>IF(ISBLANK(E200), "", Table2[[#This Row],[unique_id]])</f>
        <v>deck_freezer_power</v>
      </c>
      <c r="G200" s="8" t="s">
        <v>235</v>
      </c>
      <c r="H200" s="8" t="s">
        <v>260</v>
      </c>
      <c r="I200" s="8" t="s">
        <v>141</v>
      </c>
      <c r="M200" s="8" t="s">
        <v>136</v>
      </c>
      <c r="T200" s="8" t="s">
        <v>635</v>
      </c>
      <c r="U200" s="10"/>
      <c r="V200" s="10"/>
      <c r="W200" s="10"/>
      <c r="X200" s="10"/>
      <c r="Y200" s="10"/>
      <c r="Z200" s="8"/>
      <c r="AA200" s="8" t="s">
        <v>408</v>
      </c>
      <c r="AC200" s="8" t="s">
        <v>261</v>
      </c>
      <c r="AE200" s="10"/>
      <c r="AG200" s="8" t="str">
        <f>IF(ISBLANK(AF200),  "", _xlfn.CONCAT("haas/entity/sensor/", LOWER(C200), "/", E200, "/config"))</f>
        <v/>
      </c>
      <c r="AH200" s="8" t="str">
        <f>IF(ISBLANK(AF200),  "", _xlfn.CONCAT(LOWER(C200), "/", E200))</f>
        <v/>
      </c>
      <c r="AK200" s="37"/>
      <c r="AU200" s="8"/>
      <c r="AV200" s="8"/>
      <c r="AX200" s="8" t="str">
        <f>IF(AND(ISBLANK(AT200), ISBLANK(AU200)), "", _xlfn.CONCAT("[", IF(ISBLANK(AT200), "", _xlfn.CONCAT("[""mac"", """, AT200, """]")), IF(ISBLANK(AU200), "", _xlfn.CONCAT(", [""ip"", """, AU200, """]")), "]"))</f>
        <v/>
      </c>
    </row>
    <row r="201" spans="1:50" ht="16" customHeight="1" x14ac:dyDescent="0.2">
      <c r="A201" s="8">
        <v>2117</v>
      </c>
      <c r="B201" s="8" t="s">
        <v>26</v>
      </c>
      <c r="C201" s="8" t="s">
        <v>246</v>
      </c>
      <c r="D201" s="8" t="s">
        <v>27</v>
      </c>
      <c r="E201" s="8" t="s">
        <v>1181</v>
      </c>
      <c r="F201" s="8" t="str">
        <f>IF(ISBLANK(E201), "", Table2[[#This Row],[unique_id]])</f>
        <v>deck_festoons_power</v>
      </c>
      <c r="G201" s="8" t="s">
        <v>352</v>
      </c>
      <c r="H201" s="8" t="s">
        <v>260</v>
      </c>
      <c r="I201" s="8" t="s">
        <v>141</v>
      </c>
      <c r="M201" s="8" t="s">
        <v>136</v>
      </c>
      <c r="T201" s="8" t="s">
        <v>635</v>
      </c>
      <c r="U201" s="10"/>
      <c r="V201" s="10"/>
      <c r="W201" s="10"/>
      <c r="X201" s="10"/>
      <c r="Y201" s="10"/>
      <c r="Z201" s="8"/>
      <c r="AA201" s="8" t="s">
        <v>408</v>
      </c>
      <c r="AC201" s="8" t="s">
        <v>261</v>
      </c>
      <c r="AE201" s="10"/>
      <c r="AG201" s="8" t="str">
        <f>IF(ISBLANK(AF201),  "", _xlfn.CONCAT("haas/entity/sensor/", LOWER(C201), "/", E201, "/config"))</f>
        <v/>
      </c>
      <c r="AH201" s="8" t="str">
        <f>IF(ISBLANK(AF201),  "", _xlfn.CONCAT(LOWER(C201), "/", E201))</f>
        <v/>
      </c>
      <c r="AK201" s="37"/>
      <c r="AO201" s="12"/>
      <c r="AU201" s="8"/>
      <c r="AV201" s="8"/>
      <c r="AX201" s="8" t="str">
        <f>IF(AND(ISBLANK(AT201), ISBLANK(AU201)), "", _xlfn.CONCAT("[", IF(ISBLANK(AT201), "", _xlfn.CONCAT("[""mac"", """, AT201, """]")), IF(ISBLANK(AU201), "", _xlfn.CONCAT(", [""ip"", """, AU201, """]")), "]"))</f>
        <v/>
      </c>
    </row>
    <row r="202" spans="1:50" ht="16" customHeight="1" x14ac:dyDescent="0.2">
      <c r="A202" s="8">
        <v>2118</v>
      </c>
      <c r="B202" s="8" t="s">
        <v>26</v>
      </c>
      <c r="C202" s="8" t="s">
        <v>246</v>
      </c>
      <c r="D202" s="8" t="s">
        <v>27</v>
      </c>
      <c r="E202" s="8" t="s">
        <v>1182</v>
      </c>
      <c r="F202" s="8" t="str">
        <f>IF(ISBLANK(E202), "", Table2[[#This Row],[unique_id]])</f>
        <v>landing_festoons_power</v>
      </c>
      <c r="G202" s="8" t="s">
        <v>804</v>
      </c>
      <c r="H202" s="8" t="s">
        <v>260</v>
      </c>
      <c r="I202" s="8" t="s">
        <v>141</v>
      </c>
      <c r="M202" s="8" t="s">
        <v>136</v>
      </c>
      <c r="T202" s="8" t="s">
        <v>635</v>
      </c>
      <c r="U202" s="10"/>
      <c r="V202" s="10"/>
      <c r="W202" s="10"/>
      <c r="X202" s="10"/>
      <c r="Y202" s="10"/>
      <c r="Z202" s="8"/>
      <c r="AA202" s="8" t="s">
        <v>408</v>
      </c>
      <c r="AC202" s="8" t="s">
        <v>261</v>
      </c>
      <c r="AE202" s="10"/>
      <c r="AG202" s="8" t="str">
        <f>IF(ISBLANK(AF202),  "", _xlfn.CONCAT("haas/entity/sensor/", LOWER(C202), "/", E202, "/config"))</f>
        <v/>
      </c>
      <c r="AH202" s="8" t="str">
        <f>IF(ISBLANK(AF202),  "", _xlfn.CONCAT(LOWER(C202), "/", E202))</f>
        <v/>
      </c>
      <c r="AK202" s="37"/>
      <c r="AO202" s="12"/>
      <c r="AU202" s="8"/>
      <c r="AV202" s="8"/>
      <c r="AX202" s="8" t="str">
        <f>IF(AND(ISBLANK(AT202), ISBLANK(AU202)), "", _xlfn.CONCAT("[", IF(ISBLANK(AT202), "", _xlfn.CONCAT("[""mac"", """, AT202, """]")), IF(ISBLANK(AU202), "", _xlfn.CONCAT(", [""ip"", """, AU202, """]")), "]"))</f>
        <v/>
      </c>
    </row>
    <row r="203" spans="1:50" ht="16" customHeight="1" x14ac:dyDescent="0.2">
      <c r="A203" s="8">
        <v>2119</v>
      </c>
      <c r="B203" s="8" t="s">
        <v>26</v>
      </c>
      <c r="C203" s="8" t="s">
        <v>246</v>
      </c>
      <c r="D203" s="8" t="s">
        <v>27</v>
      </c>
      <c r="E203" s="8" t="s">
        <v>1183</v>
      </c>
      <c r="F203" s="8" t="str">
        <f>IF(ISBLANK(E203), "", Table2[[#This Row],[unique_id]])</f>
        <v>lounge_tv_outlet_power</v>
      </c>
      <c r="G203" s="8" t="s">
        <v>187</v>
      </c>
      <c r="H203" s="8" t="s">
        <v>260</v>
      </c>
      <c r="I203" s="8" t="s">
        <v>141</v>
      </c>
      <c r="M203" s="8" t="s">
        <v>136</v>
      </c>
      <c r="T203" s="8" t="s">
        <v>635</v>
      </c>
      <c r="U203" s="10"/>
      <c r="V203" s="10"/>
      <c r="W203" s="10"/>
      <c r="X203" s="10"/>
      <c r="Y203" s="10"/>
      <c r="Z203" s="8"/>
      <c r="AA203" s="8" t="s">
        <v>408</v>
      </c>
      <c r="AC203" s="8" t="s">
        <v>261</v>
      </c>
      <c r="AE203" s="10"/>
      <c r="AG203" s="8" t="str">
        <f>IF(ISBLANK(AF203),  "", _xlfn.CONCAT("haas/entity/sensor/", LOWER(C203), "/", E203, "/config"))</f>
        <v/>
      </c>
      <c r="AH203" s="8" t="str">
        <f>IF(ISBLANK(AF203),  "", _xlfn.CONCAT(LOWER(C203), "/", E203))</f>
        <v/>
      </c>
      <c r="AK203" s="37"/>
      <c r="AU203" s="8"/>
      <c r="AV203" s="8"/>
      <c r="AX203" s="8" t="str">
        <f>IF(AND(ISBLANK(AT203), ISBLANK(AU203)), "", _xlfn.CONCAT("[", IF(ISBLANK(AT203), "", _xlfn.CONCAT("[""mac"", """, AT203, """]")), IF(ISBLANK(AU203), "", _xlfn.CONCAT(", [""ip"", """, AU203, """]")), "]"))</f>
        <v/>
      </c>
    </row>
    <row r="204" spans="1:50" ht="16" customHeight="1" x14ac:dyDescent="0.2">
      <c r="A204" s="8">
        <v>2120</v>
      </c>
      <c r="B204" s="8" t="s">
        <v>26</v>
      </c>
      <c r="C204" s="8" t="s">
        <v>246</v>
      </c>
      <c r="D204" s="8" t="s">
        <v>27</v>
      </c>
      <c r="E204" s="8" t="s">
        <v>1184</v>
      </c>
      <c r="F204" s="8" t="str">
        <f>IF(ISBLANK(E204), "", Table2[[#This Row],[unique_id]])</f>
        <v>bathroom_rails_power</v>
      </c>
      <c r="G204" s="8" t="s">
        <v>655</v>
      </c>
      <c r="H204" s="8" t="s">
        <v>260</v>
      </c>
      <c r="I204" s="8" t="s">
        <v>141</v>
      </c>
      <c r="M204" s="8" t="s">
        <v>136</v>
      </c>
      <c r="T204" s="8" t="s">
        <v>635</v>
      </c>
      <c r="U204" s="10"/>
      <c r="V204" s="10"/>
      <c r="W204" s="10"/>
      <c r="X204" s="10"/>
      <c r="Y204" s="10"/>
      <c r="Z204" s="8"/>
      <c r="AA204" s="8" t="s">
        <v>408</v>
      </c>
      <c r="AC204" s="8" t="s">
        <v>261</v>
      </c>
      <c r="AE204" s="10"/>
      <c r="AG204" s="8" t="str">
        <f>IF(ISBLANK(AF204),  "", _xlfn.CONCAT("haas/entity/sensor/", LOWER(C204), "/", E204, "/config"))</f>
        <v/>
      </c>
      <c r="AH204" s="8" t="str">
        <f>IF(ISBLANK(AF204),  "", _xlfn.CONCAT(LOWER(C204), "/", E204))</f>
        <v/>
      </c>
      <c r="AK204" s="37"/>
      <c r="AU204" s="8"/>
      <c r="AV204" s="8"/>
      <c r="AX204" s="8" t="str">
        <f>IF(AND(ISBLANK(AT204), ISBLANK(AU204)), "", _xlfn.CONCAT("[", IF(ISBLANK(AT204), "", _xlfn.CONCAT("[""mac"", """, AT204, """]")), IF(ISBLANK(AU204), "", _xlfn.CONCAT(", [""ip"", """, AU204, """]")), "]"))</f>
        <v/>
      </c>
    </row>
    <row r="205" spans="1:50" ht="16" customHeight="1" x14ac:dyDescent="0.2">
      <c r="A205" s="8">
        <v>2121</v>
      </c>
      <c r="B205" s="8" t="s">
        <v>26</v>
      </c>
      <c r="C205" s="8" t="s">
        <v>246</v>
      </c>
      <c r="D205" s="8" t="s">
        <v>27</v>
      </c>
      <c r="E205" s="8" t="s">
        <v>1185</v>
      </c>
      <c r="F205" s="8" t="str">
        <f>IF(ISBLANK(E205), "", Table2[[#This Row],[unique_id]])</f>
        <v>study_outlet_power</v>
      </c>
      <c r="G205" s="8" t="s">
        <v>237</v>
      </c>
      <c r="H205" s="8" t="s">
        <v>260</v>
      </c>
      <c r="I205" s="8" t="s">
        <v>141</v>
      </c>
      <c r="M205" s="8" t="s">
        <v>136</v>
      </c>
      <c r="T205" s="8" t="s">
        <v>635</v>
      </c>
      <c r="U205" s="10"/>
      <c r="V205" s="10"/>
      <c r="W205" s="10"/>
      <c r="X205" s="10"/>
      <c r="Y205" s="10"/>
      <c r="Z205" s="8"/>
      <c r="AA205" s="8" t="s">
        <v>408</v>
      </c>
      <c r="AC205" s="8" t="s">
        <v>261</v>
      </c>
      <c r="AE205" s="10"/>
      <c r="AG205" s="8" t="str">
        <f>IF(ISBLANK(AF205),  "", _xlfn.CONCAT("haas/entity/sensor/", LOWER(C205), "/", E205, "/config"))</f>
        <v/>
      </c>
      <c r="AH205" s="8" t="str">
        <f>IF(ISBLANK(AF205),  "", _xlfn.CONCAT(LOWER(C205), "/", E205))</f>
        <v/>
      </c>
      <c r="AK205" s="37"/>
      <c r="AU205" s="8"/>
      <c r="AV205" s="8"/>
      <c r="AX205" s="8" t="str">
        <f>IF(AND(ISBLANK(AT205), ISBLANK(AU205)), "", _xlfn.CONCAT("[", IF(ISBLANK(AT205), "", _xlfn.CONCAT("[""mac"", """, AT205, """]")), IF(ISBLANK(AU205), "", _xlfn.CONCAT(", [""ip"", """, AU205, """]")), "]"))</f>
        <v/>
      </c>
    </row>
    <row r="206" spans="1:50" ht="16" customHeight="1" x14ac:dyDescent="0.2">
      <c r="A206" s="8">
        <v>2122</v>
      </c>
      <c r="B206" s="8" t="s">
        <v>26</v>
      </c>
      <c r="C206" s="8" t="s">
        <v>246</v>
      </c>
      <c r="D206" s="8" t="s">
        <v>27</v>
      </c>
      <c r="E206" s="8" t="s">
        <v>1186</v>
      </c>
      <c r="F206" s="8" t="str">
        <f>IF(ISBLANK(E206), "", Table2[[#This Row],[unique_id]])</f>
        <v>office_outlet_power</v>
      </c>
      <c r="G206" s="8" t="s">
        <v>236</v>
      </c>
      <c r="H206" s="8" t="s">
        <v>260</v>
      </c>
      <c r="I206" s="8" t="s">
        <v>141</v>
      </c>
      <c r="M206" s="8" t="s">
        <v>136</v>
      </c>
      <c r="T206" s="8" t="s">
        <v>635</v>
      </c>
      <c r="U206" s="10"/>
      <c r="V206" s="10"/>
      <c r="W206" s="10"/>
      <c r="X206" s="10"/>
      <c r="Y206" s="10"/>
      <c r="Z206" s="8"/>
      <c r="AA206" s="8" t="s">
        <v>408</v>
      </c>
      <c r="AC206" s="8" t="s">
        <v>261</v>
      </c>
      <c r="AE206" s="10"/>
      <c r="AG206" s="8" t="str">
        <f>IF(ISBLANK(AF206),  "", _xlfn.CONCAT("haas/entity/sensor/", LOWER(C206), "/", E206, "/config"))</f>
        <v/>
      </c>
      <c r="AH206" s="8" t="str">
        <f>IF(ISBLANK(AF206),  "", _xlfn.CONCAT(LOWER(C206), "/", E206))</f>
        <v/>
      </c>
      <c r="AK206" s="37"/>
      <c r="AU206" s="8"/>
      <c r="AV206" s="8"/>
      <c r="AX206" s="8" t="str">
        <f>IF(AND(ISBLANK(AT206), ISBLANK(AU206)), "", _xlfn.CONCAT("[", IF(ISBLANK(AT206), "", _xlfn.CONCAT("[""mac"", """, AT206, """]")), IF(ISBLANK(AU206), "", _xlfn.CONCAT(", [""ip"", """, AU206, """]")), "]"))</f>
        <v/>
      </c>
    </row>
    <row r="207" spans="1:50" ht="16" customHeight="1" x14ac:dyDescent="0.2">
      <c r="A207" s="8">
        <v>2123</v>
      </c>
      <c r="B207" s="8" t="s">
        <v>26</v>
      </c>
      <c r="C207" s="8" t="s">
        <v>246</v>
      </c>
      <c r="D207" s="8" t="s">
        <v>27</v>
      </c>
      <c r="E207" s="8" t="s">
        <v>1157</v>
      </c>
      <c r="F207" s="8" t="str">
        <f>IF(ISBLANK(E207), "", Table2[[#This Row],[unique_id]])</f>
        <v>servers_network_power</v>
      </c>
      <c r="G207" s="8" t="s">
        <v>624</v>
      </c>
      <c r="H207" s="8" t="s">
        <v>260</v>
      </c>
      <c r="I207" s="8" t="s">
        <v>141</v>
      </c>
      <c r="M207" s="8" t="s">
        <v>136</v>
      </c>
      <c r="T207" s="8" t="s">
        <v>635</v>
      </c>
      <c r="U207" s="10"/>
      <c r="V207" s="10"/>
      <c r="W207" s="10"/>
      <c r="X207" s="10"/>
      <c r="Y207" s="10"/>
      <c r="Z207" s="8"/>
      <c r="AA207" s="8" t="s">
        <v>408</v>
      </c>
      <c r="AC207" s="8" t="s">
        <v>261</v>
      </c>
      <c r="AE207" s="10"/>
      <c r="AG207" s="8" t="str">
        <f>IF(ISBLANK(AF207),  "", _xlfn.CONCAT("haas/entity/sensor/", LOWER(C207), "/", E207, "/config"))</f>
        <v/>
      </c>
      <c r="AH207" s="8" t="str">
        <f>IF(ISBLANK(AF207),  "", _xlfn.CONCAT(LOWER(C207), "/", E207))</f>
        <v/>
      </c>
      <c r="AK207" s="37"/>
      <c r="AU207" s="8"/>
      <c r="AV207" s="8"/>
      <c r="AX207" s="8" t="str">
        <f>IF(AND(ISBLANK(AT207), ISBLANK(AU207)), "", _xlfn.CONCAT("[", IF(ISBLANK(AT207), "", _xlfn.CONCAT("[""mac"", """, AT207, """]")), IF(ISBLANK(AU207), "", _xlfn.CONCAT(", [""ip"", """, AU207, """]")), "]"))</f>
        <v/>
      </c>
    </row>
    <row r="208" spans="1:50" ht="16" customHeight="1" x14ac:dyDescent="0.2">
      <c r="A208" s="8">
        <v>2124</v>
      </c>
      <c r="B208" s="8" t="s">
        <v>26</v>
      </c>
      <c r="C208" s="8" t="s">
        <v>638</v>
      </c>
      <c r="D208" s="8" t="s">
        <v>414</v>
      </c>
      <c r="E208" s="8" t="s">
        <v>413</v>
      </c>
      <c r="F208" s="8" t="str">
        <f>IF(ISBLANK(E208), "", Table2[[#This Row],[unique_id]])</f>
        <v>column_break</v>
      </c>
      <c r="G208" s="8" t="s">
        <v>410</v>
      </c>
      <c r="H208" s="8" t="s">
        <v>260</v>
      </c>
      <c r="I208" s="8" t="s">
        <v>141</v>
      </c>
      <c r="M208" s="8" t="s">
        <v>411</v>
      </c>
      <c r="N208" s="8" t="s">
        <v>412</v>
      </c>
      <c r="T208" s="8"/>
      <c r="U208" s="10"/>
      <c r="V208" s="10"/>
      <c r="W208" s="10"/>
      <c r="X208" s="10"/>
      <c r="Y208" s="10"/>
      <c r="Z208" s="8"/>
      <c r="AE208" s="10"/>
      <c r="AH208" s="8" t="str">
        <f>IF(ISBLANK(AF208),  "", _xlfn.CONCAT(LOWER(C208), "/", E208))</f>
        <v/>
      </c>
      <c r="AK208" s="37"/>
      <c r="AU208" s="8"/>
      <c r="AV208" s="8"/>
      <c r="AX208" s="8" t="str">
        <f>IF(AND(ISBLANK(AT208), ISBLANK(AU208)), "", _xlfn.CONCAT("[", IF(ISBLANK(AT208), "", _xlfn.CONCAT("[""mac"", """, AT208, """]")), IF(ISBLANK(AU208), "", _xlfn.CONCAT(", [""ip"", """, AU208, """]")), "]"))</f>
        <v/>
      </c>
    </row>
    <row r="209" spans="1:50" ht="16" customHeight="1" x14ac:dyDescent="0.2">
      <c r="A209" s="8">
        <v>2125</v>
      </c>
      <c r="B209" s="8" t="s">
        <v>26</v>
      </c>
      <c r="C209" s="8" t="s">
        <v>246</v>
      </c>
      <c r="D209" s="8" t="s">
        <v>27</v>
      </c>
      <c r="E209" s="8" t="s">
        <v>1187</v>
      </c>
      <c r="F209" s="8" t="str">
        <f>IF(ISBLANK(E209), "", Table2[[#This Row],[unique_id]])</f>
        <v>rack_modem_power</v>
      </c>
      <c r="G209" s="8" t="s">
        <v>232</v>
      </c>
      <c r="H209" s="8" t="s">
        <v>260</v>
      </c>
      <c r="I209" s="8" t="s">
        <v>141</v>
      </c>
      <c r="T209" s="8" t="s">
        <v>635</v>
      </c>
      <c r="U209" s="10"/>
      <c r="V209" s="10"/>
      <c r="W209" s="10"/>
      <c r="X209" s="10"/>
      <c r="Y209" s="10"/>
      <c r="Z209" s="8"/>
      <c r="AE209" s="10"/>
      <c r="AG209" s="8" t="str">
        <f>IF(ISBLANK(AF209),  "", _xlfn.CONCAT("haas/entity/sensor/", LOWER(C209), "/", E209, "/config"))</f>
        <v/>
      </c>
      <c r="AH209" s="8" t="str">
        <f>IF(ISBLANK(AF209),  "", _xlfn.CONCAT(LOWER(C209), "/", E209))</f>
        <v/>
      </c>
      <c r="AK209" s="37"/>
      <c r="AU209" s="8"/>
      <c r="AV209" s="8"/>
      <c r="AX209" s="8" t="str">
        <f>IF(AND(ISBLANK(AT209), ISBLANK(AU209)), "", _xlfn.CONCAT("[", IF(ISBLANK(AT209), "", _xlfn.CONCAT("[""mac"", """, AT209, """]")), IF(ISBLANK(AU209), "", _xlfn.CONCAT(", [""ip"", """, AU209, """]")), "]"))</f>
        <v/>
      </c>
    </row>
    <row r="210" spans="1:50" ht="16" customHeight="1" x14ac:dyDescent="0.2">
      <c r="A210" s="8">
        <v>2126</v>
      </c>
      <c r="B210" s="8" t="s">
        <v>26</v>
      </c>
      <c r="C210" s="8" t="s">
        <v>246</v>
      </c>
      <c r="D210" s="8" t="s">
        <v>27</v>
      </c>
      <c r="E210" s="8" t="s">
        <v>1188</v>
      </c>
      <c r="F210" s="8" t="str">
        <f>IF(ISBLANK(E210), "", Table2[[#This Row],[unique_id]])</f>
        <v>rack_outlet_power</v>
      </c>
      <c r="G210" s="8" t="s">
        <v>422</v>
      </c>
      <c r="H210" s="8" t="s">
        <v>260</v>
      </c>
      <c r="I210" s="8" t="s">
        <v>141</v>
      </c>
      <c r="T210" s="8" t="s">
        <v>635</v>
      </c>
      <c r="U210" s="10"/>
      <c r="V210" s="10"/>
      <c r="W210" s="10"/>
      <c r="X210" s="10"/>
      <c r="Y210" s="10"/>
      <c r="Z210" s="8"/>
      <c r="AE210" s="10"/>
      <c r="AG210" s="8" t="str">
        <f>IF(ISBLANK(AF210),  "", _xlfn.CONCAT("haas/entity/sensor/", LOWER(C210), "/", E210, "/config"))</f>
        <v/>
      </c>
      <c r="AH210" s="8" t="str">
        <f>IF(ISBLANK(AF210),  "", _xlfn.CONCAT(LOWER(C210), "/", E210))</f>
        <v/>
      </c>
      <c r="AK210" s="37"/>
      <c r="AU210" s="8"/>
      <c r="AV210" s="8"/>
      <c r="AX210" s="8" t="str">
        <f>IF(AND(ISBLANK(AT210), ISBLANK(AU210)), "", _xlfn.CONCAT("[", IF(ISBLANK(AT210), "", _xlfn.CONCAT("[""mac"", """, AT210, """]")), IF(ISBLANK(AU210), "", _xlfn.CONCAT(", [""ip"", """, AU210, """]")), "]"))</f>
        <v/>
      </c>
    </row>
    <row r="211" spans="1:50" ht="16" customHeight="1" x14ac:dyDescent="0.2">
      <c r="A211" s="8">
        <v>2127</v>
      </c>
      <c r="B211" s="8" t="s">
        <v>26</v>
      </c>
      <c r="C211" s="8" t="s">
        <v>246</v>
      </c>
      <c r="D211" s="8" t="s">
        <v>27</v>
      </c>
      <c r="E211" s="8" t="s">
        <v>1189</v>
      </c>
      <c r="F211" s="8" t="str">
        <f>IF(ISBLANK(E211), "", Table2[[#This Row],[unique_id]])</f>
        <v>kitchen_fan_power</v>
      </c>
      <c r="G211" s="8" t="s">
        <v>231</v>
      </c>
      <c r="H211" s="8" t="s">
        <v>260</v>
      </c>
      <c r="I211" s="8" t="s">
        <v>141</v>
      </c>
      <c r="T211" s="8" t="s">
        <v>635</v>
      </c>
      <c r="U211" s="10"/>
      <c r="V211" s="10"/>
      <c r="W211" s="10"/>
      <c r="X211" s="10"/>
      <c r="Y211" s="10"/>
      <c r="Z211" s="8"/>
      <c r="AE211" s="10"/>
      <c r="AG211" s="8" t="str">
        <f>IF(ISBLANK(AF211),  "", _xlfn.CONCAT("haas/entity/sensor/", LOWER(C211), "/", E211, "/config"))</f>
        <v/>
      </c>
      <c r="AH211" s="8" t="str">
        <f>IF(ISBLANK(AF211),  "", _xlfn.CONCAT(LOWER(C211), "/", E211))</f>
        <v/>
      </c>
      <c r="AK211" s="37"/>
      <c r="AU211" s="8"/>
      <c r="AV211" s="8"/>
      <c r="AX211" s="8" t="str">
        <f>IF(AND(ISBLANK(AT211), ISBLANK(AU211)), "", _xlfn.CONCAT("[", IF(ISBLANK(AT211), "", _xlfn.CONCAT("[""mac"", """, AT211, """]")), IF(ISBLANK(AU211), "", _xlfn.CONCAT(", [""ip"", """, AU211, """]")), "]"))</f>
        <v/>
      </c>
    </row>
    <row r="212" spans="1:50" ht="16" customHeight="1" x14ac:dyDescent="0.2">
      <c r="A212" s="8">
        <v>2128</v>
      </c>
      <c r="B212" s="8" t="s">
        <v>26</v>
      </c>
      <c r="C212" s="8" t="s">
        <v>246</v>
      </c>
      <c r="D212" s="8" t="s">
        <v>27</v>
      </c>
      <c r="E212" s="8" t="s">
        <v>1190</v>
      </c>
      <c r="F212" s="8" t="str">
        <f>IF(ISBLANK(E212), "", Table2[[#This Row],[unique_id]])</f>
        <v>roof_network_switch_power</v>
      </c>
      <c r="G212" s="8" t="s">
        <v>230</v>
      </c>
      <c r="H212" s="8" t="s">
        <v>260</v>
      </c>
      <c r="I212" s="8" t="s">
        <v>141</v>
      </c>
      <c r="T212" s="8" t="s">
        <v>635</v>
      </c>
      <c r="U212" s="10"/>
      <c r="V212" s="10"/>
      <c r="W212" s="10"/>
      <c r="X212" s="10"/>
      <c r="Y212" s="10"/>
      <c r="Z212" s="8"/>
      <c r="AE212" s="10"/>
      <c r="AG212" s="8" t="str">
        <f>IF(ISBLANK(AF212),  "", _xlfn.CONCAT("haas/entity/sensor/", LOWER(C212), "/", E212, "/config"))</f>
        <v/>
      </c>
      <c r="AH212" s="8" t="str">
        <f>IF(ISBLANK(AF212),  "", _xlfn.CONCAT(LOWER(C212), "/", E212))</f>
        <v/>
      </c>
      <c r="AK212" s="37"/>
      <c r="AU212" s="8"/>
      <c r="AV212" s="8"/>
      <c r="AX212" s="8" t="str">
        <f>IF(AND(ISBLANK(AT212), ISBLANK(AU212)), "", _xlfn.CONCAT("[", IF(ISBLANK(AT212), "", _xlfn.CONCAT("[""mac"", """, AT212, """]")), IF(ISBLANK(AU212), "", _xlfn.CONCAT(", [""ip"", """, AU212, """]")), "]"))</f>
        <v/>
      </c>
    </row>
    <row r="213" spans="1:50" ht="16" customHeight="1" x14ac:dyDescent="0.2">
      <c r="A213" s="8">
        <v>2150</v>
      </c>
      <c r="B213" s="8" t="s">
        <v>26</v>
      </c>
      <c r="C213" s="8" t="s">
        <v>1173</v>
      </c>
      <c r="D213" s="8" t="s">
        <v>27</v>
      </c>
      <c r="E213" s="8" t="s">
        <v>253</v>
      </c>
      <c r="F213" s="8" t="str">
        <f>IF(ISBLANK(E213), "", Table2[[#This Row],[unique_id]])</f>
        <v>home_energy_daily</v>
      </c>
      <c r="G213" s="8" t="s">
        <v>397</v>
      </c>
      <c r="H213" s="8" t="s">
        <v>229</v>
      </c>
      <c r="I213" s="8" t="s">
        <v>141</v>
      </c>
      <c r="M213" s="8" t="s">
        <v>90</v>
      </c>
      <c r="T213" s="8" t="s">
        <v>634</v>
      </c>
      <c r="U213" s="10"/>
      <c r="V213" s="10"/>
      <c r="W213" s="10"/>
      <c r="X213" s="10"/>
      <c r="Y213" s="10"/>
      <c r="Z213" s="8"/>
      <c r="AA213" s="8" t="s">
        <v>409</v>
      </c>
      <c r="AC213" s="8" t="s">
        <v>262</v>
      </c>
      <c r="AE213" s="10"/>
      <c r="AG213" s="8" t="str">
        <f>IF(ISBLANK(AF213),  "", _xlfn.CONCAT("haas/entity/sensor/", LOWER(C213), "/", E213, "/config"))</f>
        <v/>
      </c>
      <c r="AH213" s="8" t="str">
        <f>IF(ISBLANK(AF213),  "", _xlfn.CONCAT(LOWER(C213), "/", E213))</f>
        <v/>
      </c>
      <c r="AK213" s="37"/>
      <c r="AU213" s="8"/>
      <c r="AV213" s="8"/>
      <c r="AX213" s="8" t="str">
        <f>IF(AND(ISBLANK(AT213), ISBLANK(AU213)), "", _xlfn.CONCAT("[", IF(ISBLANK(AT213), "", _xlfn.CONCAT("[""mac"", """, AT213, """]")), IF(ISBLANK(AU213), "", _xlfn.CONCAT(", [""ip"", """, AU213, """]")), "]"))</f>
        <v/>
      </c>
    </row>
    <row r="214" spans="1:50" ht="16" customHeight="1" x14ac:dyDescent="0.2">
      <c r="A214" s="8">
        <v>2151</v>
      </c>
      <c r="B214" s="8" t="s">
        <v>26</v>
      </c>
      <c r="C214" s="8" t="s">
        <v>1173</v>
      </c>
      <c r="D214" s="8" t="s">
        <v>27</v>
      </c>
      <c r="E214" s="8" t="s">
        <v>399</v>
      </c>
      <c r="F214" s="8" t="str">
        <f>IF(ISBLANK(E214), "", Table2[[#This Row],[unique_id]])</f>
        <v>home_base_energy_daily</v>
      </c>
      <c r="G214" s="8" t="s">
        <v>395</v>
      </c>
      <c r="H214" s="8" t="s">
        <v>229</v>
      </c>
      <c r="I214" s="8" t="s">
        <v>141</v>
      </c>
      <c r="M214" s="8" t="s">
        <v>90</v>
      </c>
      <c r="T214" s="8" t="s">
        <v>634</v>
      </c>
      <c r="U214" s="10"/>
      <c r="V214" s="10"/>
      <c r="W214" s="10"/>
      <c r="X214" s="10"/>
      <c r="Y214" s="10"/>
      <c r="Z214" s="8"/>
      <c r="AA214" s="8" t="s">
        <v>409</v>
      </c>
      <c r="AC214" s="8" t="s">
        <v>262</v>
      </c>
      <c r="AE214" s="10"/>
      <c r="AG214" s="8" t="str">
        <f>IF(ISBLANK(AF214),  "", _xlfn.CONCAT("haas/entity/sensor/", LOWER(C214), "/", E214, "/config"))</f>
        <v/>
      </c>
      <c r="AH214" s="8" t="str">
        <f>IF(ISBLANK(AF214),  "", _xlfn.CONCAT(LOWER(C214), "/", E214))</f>
        <v/>
      </c>
      <c r="AK214" s="37"/>
      <c r="AU214" s="8"/>
      <c r="AV214" s="8"/>
      <c r="AX214" s="8" t="str">
        <f>IF(AND(ISBLANK(AT214), ISBLANK(AU214)), "", _xlfn.CONCAT("[", IF(ISBLANK(AT214), "", _xlfn.CONCAT("[""mac"", """, AT214, """]")), IF(ISBLANK(AU214), "", _xlfn.CONCAT(", [""ip"", """, AU214, """]")), "]"))</f>
        <v/>
      </c>
    </row>
    <row r="215" spans="1:50" ht="16" customHeight="1" x14ac:dyDescent="0.2">
      <c r="A215" s="8">
        <v>2152</v>
      </c>
      <c r="B215" s="8" t="s">
        <v>26</v>
      </c>
      <c r="C215" s="8" t="s">
        <v>1173</v>
      </c>
      <c r="D215" s="8" t="s">
        <v>27</v>
      </c>
      <c r="E215" s="8" t="s">
        <v>398</v>
      </c>
      <c r="F215" s="8" t="str">
        <f>IF(ISBLANK(E215), "", Table2[[#This Row],[unique_id]])</f>
        <v>home_peak_energy_daily</v>
      </c>
      <c r="G215" s="8" t="s">
        <v>396</v>
      </c>
      <c r="H215" s="8" t="s">
        <v>229</v>
      </c>
      <c r="I215" s="8" t="s">
        <v>141</v>
      </c>
      <c r="M215" s="8" t="s">
        <v>90</v>
      </c>
      <c r="T215" s="8" t="s">
        <v>634</v>
      </c>
      <c r="U215" s="10"/>
      <c r="V215" s="10"/>
      <c r="W215" s="10"/>
      <c r="X215" s="10"/>
      <c r="Y215" s="10"/>
      <c r="Z215" s="8"/>
      <c r="AA215" s="8" t="s">
        <v>409</v>
      </c>
      <c r="AC215" s="8" t="s">
        <v>262</v>
      </c>
      <c r="AE215" s="10"/>
      <c r="AH215" s="8" t="str">
        <f>IF(ISBLANK(AF215),  "", _xlfn.CONCAT(LOWER(C215), "/", E215))</f>
        <v/>
      </c>
      <c r="AK215" s="37"/>
      <c r="AU215" s="8"/>
      <c r="AV215" s="8"/>
      <c r="AX215" s="8" t="str">
        <f>IF(AND(ISBLANK(AT215), ISBLANK(AU215)), "", _xlfn.CONCAT("[", IF(ISBLANK(AT215), "", _xlfn.CONCAT("[""mac"", """, AT215, """]")), IF(ISBLANK(AU215), "", _xlfn.CONCAT(", [""ip"", """, AU215, """]")), "]"))</f>
        <v/>
      </c>
    </row>
    <row r="216" spans="1:50" ht="16" customHeight="1" x14ac:dyDescent="0.2">
      <c r="A216" s="8">
        <v>2153</v>
      </c>
      <c r="B216" s="8" t="s">
        <v>26</v>
      </c>
      <c r="C216" s="8" t="s">
        <v>638</v>
      </c>
      <c r="D216" s="8" t="s">
        <v>414</v>
      </c>
      <c r="E216" s="8" t="s">
        <v>636</v>
      </c>
      <c r="F216" s="8" t="str">
        <f>IF(ISBLANK(E216), "", Table2[[#This Row],[unique_id]])</f>
        <v>graph_break</v>
      </c>
      <c r="G216" s="8" t="s">
        <v>637</v>
      </c>
      <c r="H216" s="8" t="s">
        <v>229</v>
      </c>
      <c r="I216" s="8" t="s">
        <v>141</v>
      </c>
      <c r="T216" s="8" t="s">
        <v>634</v>
      </c>
      <c r="U216" s="10"/>
      <c r="V216" s="10"/>
      <c r="W216" s="10"/>
      <c r="X216" s="10"/>
      <c r="Y216" s="10"/>
      <c r="Z216" s="8"/>
      <c r="AE216" s="10"/>
      <c r="AG216" s="8" t="str">
        <f>IF(ISBLANK(AF216),  "", _xlfn.CONCAT("haas/entity/sensor/", LOWER(C216), "/", E216, "/config"))</f>
        <v/>
      </c>
      <c r="AH216" s="8" t="str">
        <f>IF(ISBLANK(AF216),  "", _xlfn.CONCAT(LOWER(C216), "/", E216))</f>
        <v/>
      </c>
      <c r="AK216" s="37"/>
      <c r="AU216" s="8"/>
      <c r="AV216" s="8"/>
      <c r="AX216" s="8" t="str">
        <f>IF(AND(ISBLANK(AT216), ISBLANK(AU216)), "", _xlfn.CONCAT("[", IF(ISBLANK(AT216), "", _xlfn.CONCAT("[""mac"", """, AT216, """]")), IF(ISBLANK(AU216), "", _xlfn.CONCAT(", [""ip"", """, AU216, """]")), "]"))</f>
        <v/>
      </c>
    </row>
    <row r="217" spans="1:50" s="53" customFormat="1" ht="16" customHeight="1" x14ac:dyDescent="0.2">
      <c r="A217" s="53">
        <v>2154</v>
      </c>
      <c r="B217" s="53" t="s">
        <v>841</v>
      </c>
      <c r="C217" s="53" t="s">
        <v>246</v>
      </c>
      <c r="D217" s="53" t="s">
        <v>27</v>
      </c>
      <c r="E217" s="53" t="s">
        <v>1168</v>
      </c>
      <c r="F217" s="53" t="str">
        <f>IF(ISBLANK(E217), "", Table2[[#This Row],[unique_id]])</f>
        <v>mobile_adhoc_outlet_today_s_consumption</v>
      </c>
      <c r="G217" s="53" t="s">
        <v>243</v>
      </c>
      <c r="H217" s="53" t="s">
        <v>229</v>
      </c>
      <c r="I217" s="53" t="s">
        <v>141</v>
      </c>
      <c r="M217" s="53" t="s">
        <v>136</v>
      </c>
      <c r="T217" s="53" t="s">
        <v>634</v>
      </c>
      <c r="U217" s="55"/>
      <c r="V217" s="55"/>
      <c r="W217" s="55"/>
      <c r="X217" s="55"/>
      <c r="Y217" s="55"/>
      <c r="AA217" s="53" t="s">
        <v>409</v>
      </c>
      <c r="AC217" s="53" t="s">
        <v>262</v>
      </c>
      <c r="AE217" s="55"/>
      <c r="AG217" s="53" t="str">
        <f>IF(ISBLANK(AF217),  "", _xlfn.CONCAT("haas/entity/sensor/", LOWER(C217), "/", E217, "/config"))</f>
        <v/>
      </c>
      <c r="AH217" s="53" t="str">
        <f>IF(ISBLANK(AF217),  "", _xlfn.CONCAT(LOWER(C217), "/", E217))</f>
        <v/>
      </c>
      <c r="AK217" s="59"/>
      <c r="AM217" s="55"/>
      <c r="AO217" s="64"/>
      <c r="AX217" s="53" t="str">
        <f>IF(AND(ISBLANK(AT217), ISBLANK(AU217)), "", _xlfn.CONCAT("[", IF(ISBLANK(AT217), "", _xlfn.CONCAT("[""mac"", """, AT217, """]")), IF(ISBLANK(AU217), "", _xlfn.CONCAT(", [""ip"", """, AU217, """]")), "]"))</f>
        <v/>
      </c>
    </row>
    <row r="218" spans="1:50" ht="16" customHeight="1" x14ac:dyDescent="0.2">
      <c r="A218" s="8">
        <v>2155</v>
      </c>
      <c r="B218" s="8" t="s">
        <v>26</v>
      </c>
      <c r="C218" s="8" t="s">
        <v>246</v>
      </c>
      <c r="D218" s="8" t="s">
        <v>27</v>
      </c>
      <c r="E218" s="8" t="s">
        <v>1191</v>
      </c>
      <c r="F218" s="8" t="str">
        <f>IF(ISBLANK(E218), "", Table2[[#This Row],[unique_id]])</f>
        <v>study_battery_charger_energy_daily</v>
      </c>
      <c r="G218" s="8" t="s">
        <v>242</v>
      </c>
      <c r="H218" s="8" t="s">
        <v>229</v>
      </c>
      <c r="I218" s="8" t="s">
        <v>141</v>
      </c>
      <c r="M218" s="8" t="s">
        <v>136</v>
      </c>
      <c r="T218" s="8" t="s">
        <v>634</v>
      </c>
      <c r="U218" s="10"/>
      <c r="V218" s="10"/>
      <c r="W218" s="10"/>
      <c r="X218" s="10"/>
      <c r="Y218" s="10"/>
      <c r="Z218" s="8"/>
      <c r="AA218" s="8" t="s">
        <v>409</v>
      </c>
      <c r="AC218" s="8" t="s">
        <v>262</v>
      </c>
      <c r="AE218" s="10"/>
      <c r="AG218" s="8" t="str">
        <f>IF(ISBLANK(AF218),  "", _xlfn.CONCAT("haas/entity/sensor/", LOWER(C218), "/", E218, "/config"))</f>
        <v/>
      </c>
      <c r="AH218" s="8" t="str">
        <f>IF(ISBLANK(AF218),  "", _xlfn.CONCAT(LOWER(C218), "/", E218))</f>
        <v/>
      </c>
      <c r="AK218" s="37"/>
      <c r="AU218" s="8"/>
      <c r="AV218" s="8"/>
      <c r="AX218" s="8" t="str">
        <f>IF(AND(ISBLANK(AT218), ISBLANK(AU218)), "", _xlfn.CONCAT("[", IF(ISBLANK(AT218), "", _xlfn.CONCAT("[""mac"", """, AT218, """]")), IF(ISBLANK(AU218), "", _xlfn.CONCAT(", [""ip"", """, AU218, """]")), "]"))</f>
        <v/>
      </c>
    </row>
    <row r="219" spans="1:50" ht="16" customHeight="1" x14ac:dyDescent="0.2">
      <c r="A219" s="8">
        <v>2156</v>
      </c>
      <c r="B219" s="8" t="s">
        <v>26</v>
      </c>
      <c r="C219" s="8" t="s">
        <v>246</v>
      </c>
      <c r="D219" s="8" t="s">
        <v>27</v>
      </c>
      <c r="E219" s="8" t="s">
        <v>1192</v>
      </c>
      <c r="F219" s="8" t="str">
        <f>IF(ISBLANK(E219), "", Table2[[#This Row],[unique_id]])</f>
        <v>laundry_vacuum_charger_energy_daily</v>
      </c>
      <c r="G219" s="8" t="s">
        <v>241</v>
      </c>
      <c r="H219" s="8" t="s">
        <v>229</v>
      </c>
      <c r="I219" s="8" t="s">
        <v>141</v>
      </c>
      <c r="M219" s="8" t="s">
        <v>136</v>
      </c>
      <c r="T219" s="8" t="s">
        <v>634</v>
      </c>
      <c r="U219" s="10"/>
      <c r="V219" s="10"/>
      <c r="W219" s="10"/>
      <c r="X219" s="10"/>
      <c r="Y219" s="10"/>
      <c r="Z219" s="8"/>
      <c r="AA219" s="8" t="s">
        <v>409</v>
      </c>
      <c r="AC219" s="8" t="s">
        <v>262</v>
      </c>
      <c r="AE219" s="10"/>
      <c r="AG219" s="8" t="str">
        <f>IF(ISBLANK(AF219),  "", _xlfn.CONCAT("haas/entity/sensor/", LOWER(C219), "/", E219, "/config"))</f>
        <v/>
      </c>
      <c r="AH219" s="8" t="str">
        <f>IF(ISBLANK(AF219),  "", _xlfn.CONCAT(LOWER(C219), "/", E219))</f>
        <v/>
      </c>
      <c r="AK219" s="37"/>
      <c r="AU219" s="8"/>
      <c r="AV219" s="8"/>
      <c r="AX219" s="8" t="str">
        <f>IF(AND(ISBLANK(AT219), ISBLANK(AU219)), "", _xlfn.CONCAT("[", IF(ISBLANK(AT219), "", _xlfn.CONCAT("[""mac"", """, AT219, """]")), IF(ISBLANK(AU219), "", _xlfn.CONCAT(", [""ip"", """, AU219, """]")), "]"))</f>
        <v/>
      </c>
    </row>
    <row r="220" spans="1:50" ht="16" customHeight="1" x14ac:dyDescent="0.2">
      <c r="A220" s="8">
        <v>2157</v>
      </c>
      <c r="B220" s="8" t="s">
        <v>26</v>
      </c>
      <c r="C220" s="8" t="s">
        <v>1173</v>
      </c>
      <c r="D220" s="8" t="s">
        <v>27</v>
      </c>
      <c r="E220" s="8" t="s">
        <v>1154</v>
      </c>
      <c r="F220" s="8" t="str">
        <f>IF(ISBLANK(E220), "", Table2[[#This Row],[unique_id]])</f>
        <v>lights_energy_daily</v>
      </c>
      <c r="G220" s="8" t="s">
        <v>400</v>
      </c>
      <c r="H220" s="8" t="s">
        <v>229</v>
      </c>
      <c r="I220" s="8" t="s">
        <v>141</v>
      </c>
      <c r="M220" s="8" t="s">
        <v>136</v>
      </c>
      <c r="T220" s="8" t="s">
        <v>634</v>
      </c>
      <c r="U220" s="10"/>
      <c r="V220" s="10"/>
      <c r="W220" s="10"/>
      <c r="X220" s="10"/>
      <c r="Y220" s="10"/>
      <c r="Z220" s="8"/>
      <c r="AA220" s="8" t="s">
        <v>409</v>
      </c>
      <c r="AC220" s="8" t="s">
        <v>262</v>
      </c>
      <c r="AE220" s="10"/>
      <c r="AG220" s="8" t="str">
        <f>IF(ISBLANK(AF220),  "", _xlfn.CONCAT("haas/entity/sensor/", LOWER(C220), "/", E220, "/config"))</f>
        <v/>
      </c>
      <c r="AH220" s="8" t="str">
        <f>IF(ISBLANK(AF220),  "", _xlfn.CONCAT(LOWER(C220), "/", E220))</f>
        <v/>
      </c>
      <c r="AK220" s="37"/>
      <c r="AU220" s="8"/>
      <c r="AV220" s="8"/>
      <c r="AX220" s="8" t="str">
        <f>IF(AND(ISBLANK(AT220), ISBLANK(AU220)), "", _xlfn.CONCAT("[", IF(ISBLANK(AT220), "", _xlfn.CONCAT("[""mac"", """, AT220, """]")), IF(ISBLANK(AU220), "", _xlfn.CONCAT(", [""ip"", """, AU220, """]")), "]"))</f>
        <v/>
      </c>
    </row>
    <row r="221" spans="1:50" ht="16" customHeight="1" x14ac:dyDescent="0.2">
      <c r="A221" s="8">
        <v>2158</v>
      </c>
      <c r="B221" s="8" t="s">
        <v>26</v>
      </c>
      <c r="C221" s="8" t="s">
        <v>1173</v>
      </c>
      <c r="D221" s="8" t="s">
        <v>27</v>
      </c>
      <c r="E221" s="8" t="s">
        <v>1155</v>
      </c>
      <c r="F221" s="8" t="str">
        <f>IF(ISBLANK(E221), "", Table2[[#This Row],[unique_id]])</f>
        <v>fans_energy_daily</v>
      </c>
      <c r="G221" s="8" t="s">
        <v>401</v>
      </c>
      <c r="H221" s="8" t="s">
        <v>229</v>
      </c>
      <c r="I221" s="8" t="s">
        <v>141</v>
      </c>
      <c r="M221" s="8" t="s">
        <v>136</v>
      </c>
      <c r="T221" s="8" t="s">
        <v>634</v>
      </c>
      <c r="U221" s="10"/>
      <c r="V221" s="10"/>
      <c r="W221" s="10"/>
      <c r="X221" s="10"/>
      <c r="Y221" s="10"/>
      <c r="Z221" s="8"/>
      <c r="AA221" s="8" t="s">
        <v>409</v>
      </c>
      <c r="AC221" s="8" t="s">
        <v>262</v>
      </c>
      <c r="AE221" s="10"/>
      <c r="AG221" s="8" t="str">
        <f>IF(ISBLANK(AF221),  "", _xlfn.CONCAT("haas/entity/sensor/", LOWER(C221), "/", E221, "/config"))</f>
        <v/>
      </c>
      <c r="AH221" s="8" t="str">
        <f>IF(ISBLANK(AF221),  "", _xlfn.CONCAT(LOWER(C221), "/", E221))</f>
        <v/>
      </c>
      <c r="AK221" s="37"/>
      <c r="AU221" s="8"/>
      <c r="AV221" s="8"/>
      <c r="AX221" s="8" t="str">
        <f>IF(AND(ISBLANK(AT221), ISBLANK(AU221)), "", _xlfn.CONCAT("[", IF(ISBLANK(AT221), "", _xlfn.CONCAT("[""mac"", """, AT221, """]")), IF(ISBLANK(AU221), "", _xlfn.CONCAT(", [""ip"", """, AU221, """]")), "]"))</f>
        <v/>
      </c>
    </row>
    <row r="222" spans="1:50" ht="16" customHeight="1" x14ac:dyDescent="0.2">
      <c r="A222" s="8">
        <v>2159</v>
      </c>
      <c r="B222" s="8" t="s">
        <v>228</v>
      </c>
      <c r="C222" s="8" t="s">
        <v>1056</v>
      </c>
      <c r="D222" s="8" t="s">
        <v>27</v>
      </c>
      <c r="E222" s="8" t="s">
        <v>649</v>
      </c>
      <c r="F222" s="8" t="str">
        <f>IF(ISBLANK(E222), "", Table2[[#This Row],[unique_id]])</f>
        <v>outdoor_pool_filter_energy_daily</v>
      </c>
      <c r="G222" s="8" t="s">
        <v>392</v>
      </c>
      <c r="H222" s="8" t="s">
        <v>229</v>
      </c>
      <c r="I222" s="8" t="s">
        <v>141</v>
      </c>
      <c r="M222" s="8" t="s">
        <v>136</v>
      </c>
      <c r="T222" s="8" t="s">
        <v>634</v>
      </c>
      <c r="U222" s="10"/>
      <c r="V222" s="10"/>
      <c r="W222" s="10"/>
      <c r="X222" s="10"/>
      <c r="Y222" s="10"/>
      <c r="Z222" s="8"/>
      <c r="AA222" s="8" t="s">
        <v>409</v>
      </c>
      <c r="AC222" s="8" t="s">
        <v>262</v>
      </c>
      <c r="AE222" s="10"/>
      <c r="AG222" s="8" t="str">
        <f>IF(ISBLANK(AF222),  "", _xlfn.CONCAT("haas/entity/sensor/", LOWER(C222), "/", E222, "/config"))</f>
        <v/>
      </c>
      <c r="AH222" s="8" t="str">
        <f>IF(ISBLANK(AF222),  "", _xlfn.CONCAT(LOWER(C222), "/", E222))</f>
        <v/>
      </c>
      <c r="AK222" s="37"/>
      <c r="AU222" s="8"/>
      <c r="AV222" s="8"/>
      <c r="AX222" s="8" t="str">
        <f>IF(AND(ISBLANK(AT222), ISBLANK(AU222)), "", _xlfn.CONCAT("[", IF(ISBLANK(AT222), "", _xlfn.CONCAT("[""mac"", """, AT222, """]")), IF(ISBLANK(AU222), "", _xlfn.CONCAT(", [""ip"", """, AU222, """]")), "]"))</f>
        <v/>
      </c>
    </row>
    <row r="223" spans="1:50" ht="16" customHeight="1" x14ac:dyDescent="0.2">
      <c r="A223" s="8">
        <v>2160</v>
      </c>
      <c r="B223" s="8" t="s">
        <v>841</v>
      </c>
      <c r="C223" s="8" t="s">
        <v>1056</v>
      </c>
      <c r="D223" s="8" t="s">
        <v>27</v>
      </c>
      <c r="E223" s="8" t="s">
        <v>651</v>
      </c>
      <c r="F223" s="8" t="str">
        <f>IF(ISBLANK(E223), "", Table2[[#This Row],[unique_id]])</f>
        <v>roof_water_heater_booster_energy_today</v>
      </c>
      <c r="G223" s="8" t="s">
        <v>652</v>
      </c>
      <c r="H223" s="8" t="s">
        <v>229</v>
      </c>
      <c r="I223" s="8" t="s">
        <v>141</v>
      </c>
      <c r="M223" s="8" t="s">
        <v>136</v>
      </c>
      <c r="T223" s="8" t="s">
        <v>634</v>
      </c>
      <c r="U223" s="10"/>
      <c r="V223" s="10"/>
      <c r="W223" s="10"/>
      <c r="X223" s="10"/>
      <c r="Y223" s="10"/>
      <c r="Z223" s="8"/>
      <c r="AA223" s="8" t="s">
        <v>409</v>
      </c>
      <c r="AC223" s="8" t="s">
        <v>262</v>
      </c>
      <c r="AE223" s="10"/>
      <c r="AG223" s="8" t="str">
        <f>IF(ISBLANK(AF223),  "", _xlfn.CONCAT("haas/entity/sensor/", LOWER(C223), "/", E223, "/config"))</f>
        <v/>
      </c>
      <c r="AH223" s="8" t="str">
        <f>IF(ISBLANK(AF223),  "", _xlfn.CONCAT(LOWER(C223), "/", E223))</f>
        <v/>
      </c>
      <c r="AK223" s="37"/>
      <c r="AU223" s="8"/>
      <c r="AV223" s="8"/>
      <c r="AX223" s="8" t="str">
        <f>IF(AND(ISBLANK(AT223), ISBLANK(AU223)), "", _xlfn.CONCAT("[", IF(ISBLANK(AT223), "", _xlfn.CONCAT("[""mac"", """, AT223, """]")), IF(ISBLANK(AU223), "", _xlfn.CONCAT(", [""ip"", """, AU223, """]")), "]"))</f>
        <v/>
      </c>
    </row>
    <row r="224" spans="1:50" ht="16" customHeight="1" x14ac:dyDescent="0.2">
      <c r="A224" s="8">
        <v>2161</v>
      </c>
      <c r="B224" s="8" t="s">
        <v>26</v>
      </c>
      <c r="C224" s="8" t="s">
        <v>246</v>
      </c>
      <c r="D224" s="8" t="s">
        <v>27</v>
      </c>
      <c r="E224" s="8" t="s">
        <v>1193</v>
      </c>
      <c r="F224" s="8" t="str">
        <f>IF(ISBLANK(E224), "", Table2[[#This Row],[unique_id]])</f>
        <v>kitchen_dish_washer_energy_daily</v>
      </c>
      <c r="G224" s="8" t="s">
        <v>239</v>
      </c>
      <c r="H224" s="8" t="s">
        <v>229</v>
      </c>
      <c r="I224" s="8" t="s">
        <v>141</v>
      </c>
      <c r="M224" s="8" t="s">
        <v>136</v>
      </c>
      <c r="T224" s="8" t="s">
        <v>634</v>
      </c>
      <c r="U224" s="10"/>
      <c r="V224" s="10"/>
      <c r="W224" s="10"/>
      <c r="X224" s="10"/>
      <c r="Y224" s="10"/>
      <c r="Z224" s="8"/>
      <c r="AA224" s="8" t="s">
        <v>409</v>
      </c>
      <c r="AC224" s="8" t="s">
        <v>262</v>
      </c>
      <c r="AE224" s="10"/>
      <c r="AG224" s="8" t="str">
        <f>IF(ISBLANK(AF224),  "", _xlfn.CONCAT("haas/entity/sensor/", LOWER(C224), "/", E224, "/config"))</f>
        <v/>
      </c>
      <c r="AH224" s="8" t="str">
        <f>IF(ISBLANK(AF224),  "", _xlfn.CONCAT(LOWER(C224), "/", E224))</f>
        <v/>
      </c>
      <c r="AK224" s="37"/>
      <c r="AU224" s="8"/>
      <c r="AV224" s="8"/>
      <c r="AX224" s="8" t="str">
        <f>IF(AND(ISBLANK(AT224), ISBLANK(AU224)), "", _xlfn.CONCAT("[", IF(ISBLANK(AT224), "", _xlfn.CONCAT("[""mac"", """, AT224, """]")), IF(ISBLANK(AU224), "", _xlfn.CONCAT(", [""ip"", """, AU224, """]")), "]"))</f>
        <v/>
      </c>
    </row>
    <row r="225" spans="1:50" ht="16" customHeight="1" x14ac:dyDescent="0.2">
      <c r="A225" s="8">
        <v>2162</v>
      </c>
      <c r="B225" s="8" t="s">
        <v>26</v>
      </c>
      <c r="C225" s="8" t="s">
        <v>246</v>
      </c>
      <c r="D225" s="8" t="s">
        <v>27</v>
      </c>
      <c r="E225" s="8" t="s">
        <v>1194</v>
      </c>
      <c r="F225" s="8" t="str">
        <f>IF(ISBLANK(E225), "", Table2[[#This Row],[unique_id]])</f>
        <v>laundry_clothes_dryer_energy_daily</v>
      </c>
      <c r="G225" s="8" t="s">
        <v>240</v>
      </c>
      <c r="H225" s="8" t="s">
        <v>229</v>
      </c>
      <c r="I225" s="8" t="s">
        <v>141</v>
      </c>
      <c r="M225" s="8" t="s">
        <v>136</v>
      </c>
      <c r="T225" s="8" t="s">
        <v>634</v>
      </c>
      <c r="U225" s="10"/>
      <c r="V225" s="10"/>
      <c r="W225" s="10"/>
      <c r="X225" s="10"/>
      <c r="Y225" s="10"/>
      <c r="Z225" s="8"/>
      <c r="AA225" s="8" t="s">
        <v>409</v>
      </c>
      <c r="AC225" s="8" t="s">
        <v>262</v>
      </c>
      <c r="AE225" s="10"/>
      <c r="AG225" s="8" t="str">
        <f>IF(ISBLANK(AF225),  "", _xlfn.CONCAT("haas/entity/sensor/", LOWER(C225), "/", E225, "/config"))</f>
        <v/>
      </c>
      <c r="AH225" s="8" t="str">
        <f>IF(ISBLANK(AF225),  "", _xlfn.CONCAT(LOWER(C225), "/", E225))</f>
        <v/>
      </c>
      <c r="AK225" s="37"/>
      <c r="AU225" s="8"/>
      <c r="AV225" s="8"/>
      <c r="AX225" s="8" t="str">
        <f>IF(AND(ISBLANK(AT225), ISBLANK(AU225)), "", _xlfn.CONCAT("[", IF(ISBLANK(AT225), "", _xlfn.CONCAT("[""mac"", """, AT225, """]")), IF(ISBLANK(AU225), "", _xlfn.CONCAT(", [""ip"", """, AU225, """]")), "]"))</f>
        <v/>
      </c>
    </row>
    <row r="226" spans="1:50" s="65" customFormat="1" ht="16" customHeight="1" x14ac:dyDescent="0.2">
      <c r="A226" s="65">
        <v>2163</v>
      </c>
      <c r="B226" s="65" t="s">
        <v>26</v>
      </c>
      <c r="C226" s="65" t="s">
        <v>246</v>
      </c>
      <c r="D226" s="65" t="s">
        <v>27</v>
      </c>
      <c r="E226" s="65" t="s">
        <v>1172</v>
      </c>
      <c r="F226" s="65" t="str">
        <f>IF(ISBLANK(E226), "", Table2[[#This Row],[unique_id]])</f>
        <v>laundry_washing_machine_energy_daily</v>
      </c>
      <c r="G226" s="65" t="s">
        <v>238</v>
      </c>
      <c r="H226" s="65" t="s">
        <v>229</v>
      </c>
      <c r="I226" s="65" t="s">
        <v>141</v>
      </c>
      <c r="M226" s="65" t="s">
        <v>136</v>
      </c>
      <c r="T226" s="65" t="s">
        <v>634</v>
      </c>
      <c r="U226" s="67"/>
      <c r="V226" s="67"/>
      <c r="W226" s="67"/>
      <c r="X226" s="67"/>
      <c r="Y226" s="67"/>
      <c r="AA226" s="65" t="s">
        <v>409</v>
      </c>
      <c r="AC226" s="65" t="s">
        <v>262</v>
      </c>
      <c r="AE226" s="67"/>
      <c r="AG226" s="65" t="str">
        <f>IF(ISBLANK(AF226),  "", _xlfn.CONCAT("haas/entity/sensor/", LOWER(C226), "/", E226, "/config"))</f>
        <v/>
      </c>
      <c r="AH226" s="65" t="str">
        <f>IF(ISBLANK(AF226),  "", _xlfn.CONCAT(LOWER(C226), "/", E226))</f>
        <v/>
      </c>
      <c r="AK226" s="68"/>
      <c r="AM226" s="67"/>
      <c r="AX226" s="65" t="str">
        <f>IF(AND(ISBLANK(AT226), ISBLANK(AU226)), "", _xlfn.CONCAT("[", IF(ISBLANK(AT226), "", _xlfn.CONCAT("[""mac"", """, AT226, """]")), IF(ISBLANK(AU226), "", _xlfn.CONCAT(", [""ip"", """, AU226, """]")), "]"))</f>
        <v/>
      </c>
    </row>
    <row r="227" spans="1:50" ht="16" customHeight="1" x14ac:dyDescent="0.2">
      <c r="A227" s="8">
        <v>2164</v>
      </c>
      <c r="B227" s="8" t="s">
        <v>841</v>
      </c>
      <c r="C227" s="8" t="s">
        <v>246</v>
      </c>
      <c r="D227" s="8" t="s">
        <v>27</v>
      </c>
      <c r="E227" s="8" t="s">
        <v>250</v>
      </c>
      <c r="F227" s="8" t="str">
        <f>IF(ISBLANK(E227), "", Table2[[#This Row],[unique_id]])</f>
        <v>kitchen_coffee_machine_today_s_consumption</v>
      </c>
      <c r="G227" s="8" t="s">
        <v>135</v>
      </c>
      <c r="H227" s="8" t="s">
        <v>229</v>
      </c>
      <c r="I227" s="8" t="s">
        <v>141</v>
      </c>
      <c r="M227" s="8" t="s">
        <v>136</v>
      </c>
      <c r="T227" s="8" t="s">
        <v>634</v>
      </c>
      <c r="U227" s="10"/>
      <c r="V227" s="10"/>
      <c r="W227" s="10"/>
      <c r="X227" s="10"/>
      <c r="Y227" s="10"/>
      <c r="Z227" s="8"/>
      <c r="AA227" s="8" t="s">
        <v>409</v>
      </c>
      <c r="AC227" s="8" t="s">
        <v>262</v>
      </c>
      <c r="AE227" s="10"/>
      <c r="AG227" s="8" t="str">
        <f>IF(ISBLANK(AF227),  "", _xlfn.CONCAT("haas/entity/sensor/", LOWER(C227), "/", E227, "/config"))</f>
        <v/>
      </c>
      <c r="AH227" s="8" t="str">
        <f>IF(ISBLANK(AF227),  "", _xlfn.CONCAT(LOWER(C227), "/", E227))</f>
        <v/>
      </c>
      <c r="AK227" s="37"/>
      <c r="AU227" s="8"/>
      <c r="AV227" s="8"/>
      <c r="AX227" s="8" t="str">
        <f>IF(AND(ISBLANK(AT227), ISBLANK(AU227)), "", _xlfn.CONCAT("[", IF(ISBLANK(AT227), "", _xlfn.CONCAT("[""mac"", """, AT227, """]")), IF(ISBLANK(AU227), "", _xlfn.CONCAT(", [""ip"", """, AU227, """]")), "]"))</f>
        <v/>
      </c>
    </row>
    <row r="228" spans="1:50" ht="16" customHeight="1" x14ac:dyDescent="0.2">
      <c r="A228" s="8">
        <v>2165</v>
      </c>
      <c r="B228" s="8" t="s">
        <v>26</v>
      </c>
      <c r="C228" s="8" t="s">
        <v>246</v>
      </c>
      <c r="D228" s="8" t="s">
        <v>27</v>
      </c>
      <c r="E228" s="8" t="s">
        <v>1195</v>
      </c>
      <c r="F228" s="8" t="str">
        <f>IF(ISBLANK(E228), "", Table2[[#This Row],[unique_id]])</f>
        <v>kitchen_fridge_energy_daily</v>
      </c>
      <c r="G228" s="8" t="s">
        <v>234</v>
      </c>
      <c r="H228" s="8" t="s">
        <v>229</v>
      </c>
      <c r="I228" s="8" t="s">
        <v>141</v>
      </c>
      <c r="M228" s="8" t="s">
        <v>136</v>
      </c>
      <c r="T228" s="8" t="s">
        <v>634</v>
      </c>
      <c r="U228" s="10"/>
      <c r="V228" s="10"/>
      <c r="W228" s="10"/>
      <c r="X228" s="10"/>
      <c r="Y228" s="10"/>
      <c r="Z228" s="8"/>
      <c r="AA228" s="8" t="s">
        <v>409</v>
      </c>
      <c r="AC228" s="8" t="s">
        <v>262</v>
      </c>
      <c r="AE228" s="10"/>
      <c r="AG228" s="8" t="str">
        <f>IF(ISBLANK(AF228),  "", _xlfn.CONCAT("haas/entity/sensor/", LOWER(C228), "/", E228, "/config"))</f>
        <v/>
      </c>
      <c r="AH228" s="8" t="str">
        <f>IF(ISBLANK(AF228),  "", _xlfn.CONCAT(LOWER(C228), "/", E228))</f>
        <v/>
      </c>
      <c r="AK228" s="37"/>
      <c r="AU228" s="8"/>
      <c r="AV228" s="8"/>
      <c r="AX228" s="8" t="str">
        <f>IF(AND(ISBLANK(AT228), ISBLANK(AU228)), "", _xlfn.CONCAT("[", IF(ISBLANK(AT228), "", _xlfn.CONCAT("[""mac"", """, AT228, """]")), IF(ISBLANK(AU228), "", _xlfn.CONCAT(", [""ip"", """, AU228, """]")), "]"))</f>
        <v/>
      </c>
    </row>
    <row r="229" spans="1:50" ht="16" customHeight="1" x14ac:dyDescent="0.2">
      <c r="A229" s="8">
        <v>2166</v>
      </c>
      <c r="B229" s="8" t="s">
        <v>26</v>
      </c>
      <c r="C229" s="8" t="s">
        <v>246</v>
      </c>
      <c r="D229" s="8" t="s">
        <v>27</v>
      </c>
      <c r="E229" s="8" t="s">
        <v>1196</v>
      </c>
      <c r="F229" s="8" t="str">
        <f>IF(ISBLANK(E229), "", Table2[[#This Row],[unique_id]])</f>
        <v>deck_freezer_energy_daily</v>
      </c>
      <c r="G229" s="8" t="s">
        <v>235</v>
      </c>
      <c r="H229" s="8" t="s">
        <v>229</v>
      </c>
      <c r="I229" s="8" t="s">
        <v>141</v>
      </c>
      <c r="M229" s="8" t="s">
        <v>136</v>
      </c>
      <c r="T229" s="8" t="s">
        <v>634</v>
      </c>
      <c r="U229" s="10"/>
      <c r="V229" s="10"/>
      <c r="W229" s="10"/>
      <c r="X229" s="10"/>
      <c r="Y229" s="10"/>
      <c r="Z229" s="8"/>
      <c r="AA229" s="8" t="s">
        <v>409</v>
      </c>
      <c r="AC229" s="8" t="s">
        <v>262</v>
      </c>
      <c r="AE229" s="10"/>
      <c r="AG229" s="8" t="str">
        <f>IF(ISBLANK(AF229),  "", _xlfn.CONCAT("haas/entity/sensor/", LOWER(C229), "/", E229, "/config"))</f>
        <v/>
      </c>
      <c r="AH229" s="8" t="str">
        <f>IF(ISBLANK(AF229),  "", _xlfn.CONCAT(LOWER(C229), "/", E229))</f>
        <v/>
      </c>
      <c r="AK229" s="37"/>
      <c r="AU229" s="8"/>
      <c r="AV229" s="8"/>
      <c r="AX229" s="8" t="str">
        <f>IF(AND(ISBLANK(AT229), ISBLANK(AU229)), "", _xlfn.CONCAT("[", IF(ISBLANK(AT229), "", _xlfn.CONCAT("[""mac"", """, AT229, """]")), IF(ISBLANK(AU229), "", _xlfn.CONCAT(", [""ip"", """, AU229, """]")), "]"))</f>
        <v/>
      </c>
    </row>
    <row r="230" spans="1:50" ht="16" customHeight="1" x14ac:dyDescent="0.2">
      <c r="A230" s="8">
        <v>2167</v>
      </c>
      <c r="B230" s="8" t="s">
        <v>26</v>
      </c>
      <c r="C230" s="8" t="s">
        <v>246</v>
      </c>
      <c r="D230" s="8" t="s">
        <v>27</v>
      </c>
      <c r="E230" s="8" t="s">
        <v>1197</v>
      </c>
      <c r="F230" s="8" t="str">
        <f>IF(ISBLANK(E230), "", Table2[[#This Row],[unique_id]])</f>
        <v>deck_festoons_energy_daily</v>
      </c>
      <c r="G230" s="8" t="s">
        <v>352</v>
      </c>
      <c r="H230" s="8" t="s">
        <v>229</v>
      </c>
      <c r="I230" s="8" t="s">
        <v>141</v>
      </c>
      <c r="M230" s="8" t="s">
        <v>136</v>
      </c>
      <c r="T230" s="8" t="s">
        <v>634</v>
      </c>
      <c r="U230" s="10"/>
      <c r="V230" s="10"/>
      <c r="W230" s="10"/>
      <c r="X230" s="10"/>
      <c r="Y230" s="10"/>
      <c r="Z230" s="8"/>
      <c r="AA230" s="8" t="s">
        <v>409</v>
      </c>
      <c r="AC230" s="8" t="s">
        <v>262</v>
      </c>
      <c r="AE230" s="10"/>
      <c r="AG230" s="8" t="str">
        <f>IF(ISBLANK(AF230),  "", _xlfn.CONCAT("haas/entity/sensor/", LOWER(C230), "/", E230, "/config"))</f>
        <v/>
      </c>
      <c r="AH230" s="8" t="str">
        <f>IF(ISBLANK(AF230),  "", _xlfn.CONCAT(LOWER(C230), "/", E230))</f>
        <v/>
      </c>
      <c r="AK230" s="37"/>
      <c r="AU230" s="8"/>
      <c r="AV230" s="8"/>
      <c r="AX230" s="8" t="str">
        <f>IF(AND(ISBLANK(AT230), ISBLANK(AU230)), "", _xlfn.CONCAT("[", IF(ISBLANK(AT230), "", _xlfn.CONCAT("[""mac"", """, AT230, """]")), IF(ISBLANK(AU230), "", _xlfn.CONCAT(", [""ip"", """, AU230, """]")), "]"))</f>
        <v/>
      </c>
    </row>
    <row r="231" spans="1:50" ht="16" customHeight="1" x14ac:dyDescent="0.2">
      <c r="A231" s="8">
        <v>2168</v>
      </c>
      <c r="B231" s="8" t="s">
        <v>26</v>
      </c>
      <c r="C231" s="8" t="s">
        <v>246</v>
      </c>
      <c r="D231" s="8" t="s">
        <v>27</v>
      </c>
      <c r="E231" s="8" t="s">
        <v>1198</v>
      </c>
      <c r="F231" s="8" t="str">
        <f>IF(ISBLANK(E231), "", Table2[[#This Row],[unique_id]])</f>
        <v>landing_festoons_energy_daily</v>
      </c>
      <c r="G231" s="8" t="s">
        <v>804</v>
      </c>
      <c r="H231" s="8" t="s">
        <v>229</v>
      </c>
      <c r="I231" s="8" t="s">
        <v>141</v>
      </c>
      <c r="M231" s="8" t="s">
        <v>136</v>
      </c>
      <c r="T231" s="8" t="s">
        <v>634</v>
      </c>
      <c r="U231" s="10"/>
      <c r="V231" s="10"/>
      <c r="W231" s="10"/>
      <c r="X231" s="10"/>
      <c r="Y231" s="10"/>
      <c r="Z231" s="8"/>
      <c r="AA231" s="8" t="s">
        <v>409</v>
      </c>
      <c r="AC231" s="8" t="s">
        <v>262</v>
      </c>
      <c r="AE231" s="10"/>
      <c r="AG231" s="8" t="str">
        <f>IF(ISBLANK(AF231),  "", _xlfn.CONCAT("haas/entity/sensor/", LOWER(C231), "/", E231, "/config"))</f>
        <v/>
      </c>
      <c r="AH231" s="8" t="str">
        <f>IF(ISBLANK(AF231),  "", _xlfn.CONCAT(LOWER(C231), "/", E231))</f>
        <v/>
      </c>
      <c r="AK231" s="37"/>
      <c r="AU231" s="8"/>
      <c r="AV231" s="8"/>
      <c r="AX231" s="8" t="str">
        <f>IF(AND(ISBLANK(AT231), ISBLANK(AU231)), "", _xlfn.CONCAT("[", IF(ISBLANK(AT231), "", _xlfn.CONCAT("[""mac"", """, AT231, """]")), IF(ISBLANK(AU231), "", _xlfn.CONCAT(", [""ip"", """, AU231, """]")), "]"))</f>
        <v/>
      </c>
    </row>
    <row r="232" spans="1:50" ht="16" customHeight="1" x14ac:dyDescent="0.2">
      <c r="A232" s="8">
        <v>2169</v>
      </c>
      <c r="B232" s="8" t="s">
        <v>26</v>
      </c>
      <c r="C232" s="8" t="s">
        <v>246</v>
      </c>
      <c r="D232" s="8" t="s">
        <v>27</v>
      </c>
      <c r="E232" s="8" t="s">
        <v>1199</v>
      </c>
      <c r="F232" s="8" t="str">
        <f>IF(ISBLANK(E232), "", Table2[[#This Row],[unique_id]])</f>
        <v>lounge_tv_outlet_energy_daily</v>
      </c>
      <c r="G232" s="8" t="s">
        <v>187</v>
      </c>
      <c r="H232" s="8" t="s">
        <v>229</v>
      </c>
      <c r="I232" s="8" t="s">
        <v>141</v>
      </c>
      <c r="M232" s="8" t="s">
        <v>136</v>
      </c>
      <c r="T232" s="8" t="s">
        <v>634</v>
      </c>
      <c r="U232" s="10"/>
      <c r="V232" s="10"/>
      <c r="W232" s="10"/>
      <c r="X232" s="10"/>
      <c r="Y232" s="10"/>
      <c r="Z232" s="8"/>
      <c r="AA232" s="8" t="s">
        <v>409</v>
      </c>
      <c r="AC232" s="8" t="s">
        <v>262</v>
      </c>
      <c r="AE232" s="10"/>
      <c r="AG232" s="8" t="str">
        <f>IF(ISBLANK(AF232),  "", _xlfn.CONCAT("haas/entity/sensor/", LOWER(C232), "/", E232, "/config"))</f>
        <v/>
      </c>
      <c r="AH232" s="8" t="str">
        <f>IF(ISBLANK(AF232),  "", _xlfn.CONCAT(LOWER(C232), "/", E232))</f>
        <v/>
      </c>
      <c r="AK232" s="37"/>
      <c r="AU232" s="8"/>
      <c r="AV232" s="8"/>
      <c r="AX232" s="8" t="str">
        <f>IF(AND(ISBLANK(AT232), ISBLANK(AU232)), "", _xlfn.CONCAT("[", IF(ISBLANK(AT232), "", _xlfn.CONCAT("[""mac"", """, AT232, """]")), IF(ISBLANK(AU232), "", _xlfn.CONCAT(", [""ip"", """, AU232, """]")), "]"))</f>
        <v/>
      </c>
    </row>
    <row r="233" spans="1:50" ht="16" customHeight="1" x14ac:dyDescent="0.2">
      <c r="A233" s="8">
        <v>2170</v>
      </c>
      <c r="B233" s="8" t="s">
        <v>26</v>
      </c>
      <c r="C233" s="8" t="s">
        <v>246</v>
      </c>
      <c r="D233" s="8" t="s">
        <v>27</v>
      </c>
      <c r="E233" s="8" t="s">
        <v>1200</v>
      </c>
      <c r="F233" s="8" t="str">
        <f>IF(ISBLANK(E233), "", Table2[[#This Row],[unique_id]])</f>
        <v>bathroom_rails_energy_daily</v>
      </c>
      <c r="G233" s="8" t="s">
        <v>655</v>
      </c>
      <c r="H233" s="8" t="s">
        <v>229</v>
      </c>
      <c r="I233" s="8" t="s">
        <v>141</v>
      </c>
      <c r="M233" s="8" t="s">
        <v>136</v>
      </c>
      <c r="T233" s="8" t="s">
        <v>634</v>
      </c>
      <c r="U233" s="10"/>
      <c r="V233" s="10"/>
      <c r="W233" s="10"/>
      <c r="X233" s="10"/>
      <c r="Y233" s="10"/>
      <c r="Z233" s="8"/>
      <c r="AA233" s="8" t="s">
        <v>409</v>
      </c>
      <c r="AC233" s="8" t="s">
        <v>262</v>
      </c>
      <c r="AE233" s="10"/>
      <c r="AG233" s="8" t="str">
        <f>IF(ISBLANK(AF233),  "", _xlfn.CONCAT("haas/entity/sensor/", LOWER(C233), "/", E233, "/config"))</f>
        <v/>
      </c>
      <c r="AH233" s="8" t="str">
        <f>IF(ISBLANK(AF233),  "", _xlfn.CONCAT(LOWER(C233), "/", E233))</f>
        <v/>
      </c>
      <c r="AK233" s="37"/>
      <c r="AU233" s="8"/>
      <c r="AV233" s="8"/>
      <c r="AX233" s="8" t="str">
        <f>IF(AND(ISBLANK(AT233), ISBLANK(AU233)), "", _xlfn.CONCAT("[", IF(ISBLANK(AT233), "", _xlfn.CONCAT("[""mac"", """, AT233, """]")), IF(ISBLANK(AU233), "", _xlfn.CONCAT(", [""ip"", """, AU233, """]")), "]"))</f>
        <v/>
      </c>
    </row>
    <row r="234" spans="1:50" ht="16" customHeight="1" x14ac:dyDescent="0.2">
      <c r="A234" s="8">
        <v>2171</v>
      </c>
      <c r="B234" s="8" t="s">
        <v>26</v>
      </c>
      <c r="C234" s="8" t="s">
        <v>246</v>
      </c>
      <c r="D234" s="8" t="s">
        <v>27</v>
      </c>
      <c r="E234" s="8" t="s">
        <v>1201</v>
      </c>
      <c r="F234" s="8" t="str">
        <f>IF(ISBLANK(E234), "", Table2[[#This Row],[unique_id]])</f>
        <v>study_outlet_energy_daily</v>
      </c>
      <c r="G234" s="8" t="s">
        <v>237</v>
      </c>
      <c r="H234" s="8" t="s">
        <v>229</v>
      </c>
      <c r="I234" s="8" t="s">
        <v>141</v>
      </c>
      <c r="M234" s="8" t="s">
        <v>136</v>
      </c>
      <c r="T234" s="8" t="s">
        <v>634</v>
      </c>
      <c r="U234" s="10"/>
      <c r="V234" s="10"/>
      <c r="W234" s="10"/>
      <c r="X234" s="10"/>
      <c r="Y234" s="10"/>
      <c r="Z234" s="8"/>
      <c r="AA234" s="8" t="s">
        <v>409</v>
      </c>
      <c r="AC234" s="8" t="s">
        <v>262</v>
      </c>
      <c r="AE234" s="10"/>
      <c r="AG234" s="8" t="str">
        <f>IF(ISBLANK(AF234),  "", _xlfn.CONCAT("haas/entity/sensor/", LOWER(C234), "/", E234, "/config"))</f>
        <v/>
      </c>
      <c r="AH234" s="8" t="str">
        <f>IF(ISBLANK(AF234),  "", _xlfn.CONCAT(LOWER(C234), "/", E234))</f>
        <v/>
      </c>
      <c r="AK234" s="37"/>
      <c r="AU234" s="8"/>
      <c r="AV234" s="8"/>
      <c r="AX234" s="8" t="str">
        <f>IF(AND(ISBLANK(AT234), ISBLANK(AU234)), "", _xlfn.CONCAT("[", IF(ISBLANK(AT234), "", _xlfn.CONCAT("[""mac"", """, AT234, """]")), IF(ISBLANK(AU234), "", _xlfn.CONCAT(", [""ip"", """, AU234, """]")), "]"))</f>
        <v/>
      </c>
    </row>
    <row r="235" spans="1:50" ht="16" customHeight="1" x14ac:dyDescent="0.2">
      <c r="A235" s="8">
        <v>2172</v>
      </c>
      <c r="B235" s="8" t="s">
        <v>26</v>
      </c>
      <c r="C235" s="8" t="s">
        <v>246</v>
      </c>
      <c r="D235" s="8" t="s">
        <v>27</v>
      </c>
      <c r="E235" s="8" t="s">
        <v>1202</v>
      </c>
      <c r="F235" s="8" t="str">
        <f>IF(ISBLANK(E235), "", Table2[[#This Row],[unique_id]])</f>
        <v>office_outlet_energy_daily</v>
      </c>
      <c r="G235" s="8" t="s">
        <v>236</v>
      </c>
      <c r="H235" s="8" t="s">
        <v>229</v>
      </c>
      <c r="I235" s="8" t="s">
        <v>141</v>
      </c>
      <c r="M235" s="8" t="s">
        <v>136</v>
      </c>
      <c r="T235" s="8" t="s">
        <v>634</v>
      </c>
      <c r="U235" s="10"/>
      <c r="V235" s="10"/>
      <c r="W235" s="10"/>
      <c r="X235" s="10"/>
      <c r="Y235" s="10"/>
      <c r="Z235" s="8"/>
      <c r="AA235" s="8" t="s">
        <v>409</v>
      </c>
      <c r="AC235" s="8" t="s">
        <v>262</v>
      </c>
      <c r="AE235" s="10"/>
      <c r="AG235" s="8" t="str">
        <f>IF(ISBLANK(AF235),  "", _xlfn.CONCAT("haas/entity/sensor/", LOWER(C235), "/", E235, "/config"))</f>
        <v/>
      </c>
      <c r="AH235" s="8" t="str">
        <f>IF(ISBLANK(AF235),  "", _xlfn.CONCAT(LOWER(C235), "/", E235))</f>
        <v/>
      </c>
      <c r="AK235" s="37"/>
      <c r="AU235" s="8"/>
      <c r="AV235" s="8"/>
      <c r="AX235" s="8" t="str">
        <f>IF(AND(ISBLANK(AT235), ISBLANK(AU235)), "", _xlfn.CONCAT("[", IF(ISBLANK(AT235), "", _xlfn.CONCAT("[""mac"", """, AT235, """]")), IF(ISBLANK(AU235), "", _xlfn.CONCAT(", [""ip"", """, AU235, """]")), "]"))</f>
        <v/>
      </c>
    </row>
    <row r="236" spans="1:50" ht="16" customHeight="1" x14ac:dyDescent="0.2">
      <c r="A236" s="8">
        <v>2173</v>
      </c>
      <c r="B236" s="8" t="s">
        <v>26</v>
      </c>
      <c r="C236" s="8" t="s">
        <v>246</v>
      </c>
      <c r="D236" s="8" t="s">
        <v>27</v>
      </c>
      <c r="E236" s="8" t="s">
        <v>1203</v>
      </c>
      <c r="F236" s="8" t="str">
        <f>IF(ISBLANK(E236), "", Table2[[#This Row],[unique_id]])</f>
        <v>roof_network_switch_energy_daily</v>
      </c>
      <c r="G236" s="8" t="s">
        <v>230</v>
      </c>
      <c r="H236" s="8" t="s">
        <v>229</v>
      </c>
      <c r="I236" s="8" t="s">
        <v>141</v>
      </c>
      <c r="T236" s="8" t="s">
        <v>634</v>
      </c>
      <c r="U236" s="10"/>
      <c r="V236" s="10"/>
      <c r="W236" s="10"/>
      <c r="X236" s="10"/>
      <c r="Y236" s="10"/>
      <c r="Z236" s="8"/>
      <c r="AE236" s="10"/>
      <c r="AG236" s="8" t="str">
        <f>IF(ISBLANK(AF236),  "", _xlfn.CONCAT("haas/entity/sensor/", LOWER(C236), "/", E236, "/config"))</f>
        <v/>
      </c>
      <c r="AH236" s="8" t="str">
        <f>IF(ISBLANK(AF236),  "", _xlfn.CONCAT(LOWER(C236), "/", E236))</f>
        <v/>
      </c>
      <c r="AK236" s="37"/>
      <c r="AU236" s="8"/>
      <c r="AV236" s="8"/>
      <c r="AX236" s="8" t="str">
        <f>IF(AND(ISBLANK(AT236), ISBLANK(AU236)), "", _xlfn.CONCAT("[", IF(ISBLANK(AT236), "", _xlfn.CONCAT("[""mac"", """, AT236, """]")), IF(ISBLANK(AU236), "", _xlfn.CONCAT(", [""ip"", """, AU236, """]")), "]"))</f>
        <v/>
      </c>
    </row>
    <row r="237" spans="1:50" ht="16" customHeight="1" x14ac:dyDescent="0.2">
      <c r="A237" s="8">
        <v>2174</v>
      </c>
      <c r="B237" s="8" t="s">
        <v>26</v>
      </c>
      <c r="C237" s="8" t="s">
        <v>246</v>
      </c>
      <c r="D237" s="8" t="s">
        <v>27</v>
      </c>
      <c r="E237" s="8" t="s">
        <v>1204</v>
      </c>
      <c r="F237" s="8" t="str">
        <f>IF(ISBLANK(E237), "", Table2[[#This Row],[unique_id]])</f>
        <v>rack_modem_energy_daily</v>
      </c>
      <c r="G237" s="8" t="s">
        <v>232</v>
      </c>
      <c r="H237" s="8" t="s">
        <v>229</v>
      </c>
      <c r="I237" s="8" t="s">
        <v>141</v>
      </c>
      <c r="T237" s="8" t="s">
        <v>634</v>
      </c>
      <c r="U237" s="10"/>
      <c r="V237" s="10"/>
      <c r="W237" s="10"/>
      <c r="X237" s="10"/>
      <c r="Y237" s="10"/>
      <c r="Z237" s="8"/>
      <c r="AE237" s="10"/>
      <c r="AG237" s="8" t="str">
        <f>IF(ISBLANK(AF237),  "", _xlfn.CONCAT("haas/entity/sensor/", LOWER(C237), "/", E237, "/config"))</f>
        <v/>
      </c>
      <c r="AH237" s="8" t="str">
        <f>IF(ISBLANK(AF237),  "", _xlfn.CONCAT(LOWER(C237), "/", E237))</f>
        <v/>
      </c>
      <c r="AK237" s="37"/>
      <c r="AU237" s="8"/>
      <c r="AV237" s="8"/>
      <c r="AX237" s="8" t="str">
        <f>IF(AND(ISBLANK(AT237), ISBLANK(AU237)), "", _xlfn.CONCAT("[", IF(ISBLANK(AT237), "", _xlfn.CONCAT("[""mac"", """, AT237, """]")), IF(ISBLANK(AU237), "", _xlfn.CONCAT(", [""ip"", """, AU237, """]")), "]"))</f>
        <v/>
      </c>
    </row>
    <row r="238" spans="1:50" ht="16" customHeight="1" x14ac:dyDescent="0.2">
      <c r="A238" s="8">
        <v>2175</v>
      </c>
      <c r="B238" s="8" t="s">
        <v>26</v>
      </c>
      <c r="C238" s="8" t="s">
        <v>246</v>
      </c>
      <c r="D238" s="8" t="s">
        <v>27</v>
      </c>
      <c r="E238" s="8" t="s">
        <v>1158</v>
      </c>
      <c r="F238" s="8" t="str">
        <f>IF(ISBLANK(E238), "", Table2[[#This Row],[unique_id]])</f>
        <v>servers_network_energy_daily</v>
      </c>
      <c r="G238" s="8" t="s">
        <v>624</v>
      </c>
      <c r="H238" s="8" t="s">
        <v>229</v>
      </c>
      <c r="I238" s="8" t="s">
        <v>141</v>
      </c>
      <c r="M238" s="8" t="s">
        <v>136</v>
      </c>
      <c r="T238" s="8" t="s">
        <v>634</v>
      </c>
      <c r="U238" s="10"/>
      <c r="V238" s="10"/>
      <c r="W238" s="10"/>
      <c r="X238" s="10"/>
      <c r="Y238" s="10"/>
      <c r="Z238" s="8"/>
      <c r="AA238" s="8" t="s">
        <v>409</v>
      </c>
      <c r="AC238" s="8" t="s">
        <v>262</v>
      </c>
      <c r="AE238" s="10"/>
      <c r="AG238" s="8" t="str">
        <f>IF(ISBLANK(AF238),  "", _xlfn.CONCAT("haas/entity/sensor/", LOWER(C238), "/", E238, "/config"))</f>
        <v/>
      </c>
      <c r="AH238" s="8" t="str">
        <f>IF(ISBLANK(AF238),  "", _xlfn.CONCAT(LOWER(C238), "/", E238))</f>
        <v/>
      </c>
      <c r="AK238" s="37"/>
      <c r="AU238" s="8"/>
      <c r="AV238" s="8"/>
      <c r="AX238" s="8" t="str">
        <f>IF(AND(ISBLANK(AT238), ISBLANK(AU238)), "", _xlfn.CONCAT("[", IF(ISBLANK(AT238), "", _xlfn.CONCAT("[""mac"", """, AT238, """]")), IF(ISBLANK(AU238), "", _xlfn.CONCAT(", [""ip"", """, AU238, """]")), "]"))</f>
        <v/>
      </c>
    </row>
    <row r="239" spans="1:50" ht="16" customHeight="1" x14ac:dyDescent="0.2">
      <c r="A239" s="8">
        <v>2176</v>
      </c>
      <c r="B239" s="8" t="s">
        <v>26</v>
      </c>
      <c r="C239" s="8" t="s">
        <v>246</v>
      </c>
      <c r="D239" s="8" t="s">
        <v>27</v>
      </c>
      <c r="E239" s="8" t="s">
        <v>1205</v>
      </c>
      <c r="F239" s="8" t="str">
        <f>IF(ISBLANK(E239), "", Table2[[#This Row],[unique_id]])</f>
        <v>rack_outlet_energy_daily</v>
      </c>
      <c r="G239" s="8" t="s">
        <v>422</v>
      </c>
      <c r="H239" s="8" t="s">
        <v>229</v>
      </c>
      <c r="I239" s="8" t="s">
        <v>141</v>
      </c>
      <c r="T239" s="8" t="s">
        <v>634</v>
      </c>
      <c r="U239" s="10"/>
      <c r="V239" s="10"/>
      <c r="W239" s="10"/>
      <c r="X239" s="10"/>
      <c r="Y239" s="10"/>
      <c r="Z239" s="8"/>
      <c r="AE239" s="10"/>
      <c r="AG239" s="8" t="str">
        <f>IF(ISBLANK(AF239),  "", _xlfn.CONCAT("haas/entity/sensor/", LOWER(C239), "/", E239, "/config"))</f>
        <v/>
      </c>
      <c r="AH239" s="8" t="str">
        <f>IF(ISBLANK(AF239),  "", _xlfn.CONCAT(LOWER(C239), "/", E239))</f>
        <v/>
      </c>
      <c r="AK239" s="37"/>
      <c r="AU239" s="8"/>
      <c r="AV239" s="8"/>
      <c r="AX239" s="8" t="str">
        <f>IF(AND(ISBLANK(AT239), ISBLANK(AU239)), "", _xlfn.CONCAT("[", IF(ISBLANK(AT239), "", _xlfn.CONCAT("[""mac"", """, AT239, """]")), IF(ISBLANK(AU239), "", _xlfn.CONCAT(", [""ip"", """, AU239, """]")), "]"))</f>
        <v/>
      </c>
    </row>
    <row r="240" spans="1:50" ht="16" customHeight="1" x14ac:dyDescent="0.2">
      <c r="A240" s="8">
        <v>2177</v>
      </c>
      <c r="B240" s="8" t="s">
        <v>26</v>
      </c>
      <c r="C240" s="8" t="s">
        <v>246</v>
      </c>
      <c r="D240" s="8" t="s">
        <v>27</v>
      </c>
      <c r="E240" s="8" t="s">
        <v>1206</v>
      </c>
      <c r="F240" s="8" t="str">
        <f>IF(ISBLANK(E240), "", Table2[[#This Row],[unique_id]])</f>
        <v>kitchen_fan_energy_daily</v>
      </c>
      <c r="G240" s="8" t="s">
        <v>231</v>
      </c>
      <c r="H240" s="8" t="s">
        <v>229</v>
      </c>
      <c r="I240" s="8" t="s">
        <v>141</v>
      </c>
      <c r="T240" s="8" t="s">
        <v>634</v>
      </c>
      <c r="U240" s="10"/>
      <c r="V240" s="10"/>
      <c r="W240" s="10"/>
      <c r="X240" s="10"/>
      <c r="Y240" s="10"/>
      <c r="Z240" s="8"/>
      <c r="AE240" s="10"/>
      <c r="AG240" s="8" t="str">
        <f>IF(ISBLANK(AF240),  "", _xlfn.CONCAT("haas/entity/sensor/", LOWER(C240), "/", E240, "/config"))</f>
        <v/>
      </c>
      <c r="AH240" s="8" t="str">
        <f>IF(ISBLANK(AF240),  "", _xlfn.CONCAT(LOWER(C240), "/", E240))</f>
        <v/>
      </c>
      <c r="AK240" s="37"/>
      <c r="AU240" s="8"/>
      <c r="AV240" s="8"/>
      <c r="AX240" s="8" t="str">
        <f>IF(AND(ISBLANK(AT240), ISBLANK(AU240)), "", _xlfn.CONCAT("[", IF(ISBLANK(AT240), "", _xlfn.CONCAT("[""mac"", """, AT240, """]")), IF(ISBLANK(AU240), "", _xlfn.CONCAT(", [""ip"", """, AU240, """]")), "]"))</f>
        <v/>
      </c>
    </row>
    <row r="241" spans="1:50" ht="16" customHeight="1" x14ac:dyDescent="0.2">
      <c r="A241" s="8">
        <v>2178</v>
      </c>
      <c r="B241" s="8" t="s">
        <v>26</v>
      </c>
      <c r="C241" s="8" t="s">
        <v>638</v>
      </c>
      <c r="D241" s="8" t="s">
        <v>414</v>
      </c>
      <c r="E241" s="8" t="s">
        <v>413</v>
      </c>
      <c r="F241" s="8" t="str">
        <f>IF(ISBLANK(E241), "", Table2[[#This Row],[unique_id]])</f>
        <v>column_break</v>
      </c>
      <c r="G241" s="8" t="s">
        <v>410</v>
      </c>
      <c r="H241" s="8" t="s">
        <v>229</v>
      </c>
      <c r="I241" s="8" t="s">
        <v>141</v>
      </c>
      <c r="M241" s="8" t="s">
        <v>411</v>
      </c>
      <c r="N241" s="8" t="s">
        <v>412</v>
      </c>
      <c r="T241" s="8"/>
      <c r="U241" s="10"/>
      <c r="V241" s="10"/>
      <c r="W241" s="10"/>
      <c r="X241" s="10"/>
      <c r="Y241" s="10"/>
      <c r="Z241" s="8"/>
      <c r="AE241" s="10"/>
      <c r="AH241" s="8" t="str">
        <f>IF(ISBLANK(AF241),  "", _xlfn.CONCAT(LOWER(C241), "/", E241))</f>
        <v/>
      </c>
      <c r="AK241" s="37"/>
      <c r="AU241" s="8"/>
      <c r="AV241" s="8"/>
      <c r="AX241" s="8" t="str">
        <f>IF(AND(ISBLANK(AT241), ISBLANK(AU241)), "", _xlfn.CONCAT("[", IF(ISBLANK(AT241), "", _xlfn.CONCAT("[""mac"", """, AT241, """]")), IF(ISBLANK(AU241), "", _xlfn.CONCAT(", [""ip"", """, AU241, """]")), "]"))</f>
        <v/>
      </c>
    </row>
    <row r="242" spans="1:50" ht="16" customHeight="1" x14ac:dyDescent="0.2">
      <c r="A242" s="8">
        <v>2200</v>
      </c>
      <c r="B242" s="8" t="s">
        <v>228</v>
      </c>
      <c r="C242" s="8" t="s">
        <v>1173</v>
      </c>
      <c r="D242" s="8" t="s">
        <v>27</v>
      </c>
      <c r="E242" s="8" t="s">
        <v>255</v>
      </c>
      <c r="F242" s="8" t="str">
        <f>IF(ISBLANK(E242), "", Table2[[#This Row],[unique_id]])</f>
        <v>home_energy_weekly</v>
      </c>
      <c r="G242" s="8" t="s">
        <v>397</v>
      </c>
      <c r="H242" s="8" t="s">
        <v>254</v>
      </c>
      <c r="I242" s="8" t="s">
        <v>141</v>
      </c>
      <c r="M242" s="8" t="s">
        <v>90</v>
      </c>
      <c r="T242" s="8" t="s">
        <v>634</v>
      </c>
      <c r="U242" s="10"/>
      <c r="V242" s="10"/>
      <c r="W242" s="10"/>
      <c r="X242" s="10"/>
      <c r="Y242" s="10"/>
      <c r="Z242" s="8"/>
      <c r="AA242" s="8" t="s">
        <v>409</v>
      </c>
      <c r="AC242" s="8" t="s">
        <v>262</v>
      </c>
      <c r="AE242" s="10"/>
      <c r="AG242" s="8" t="str">
        <f>IF(ISBLANK(AF242),  "", _xlfn.CONCAT("haas/entity/sensor/", LOWER(C242), "/", E242, "/config"))</f>
        <v/>
      </c>
      <c r="AH242" s="8" t="str">
        <f>IF(ISBLANK(AF242),  "", _xlfn.CONCAT(LOWER(C242), "/", E242))</f>
        <v/>
      </c>
      <c r="AK242" s="37"/>
      <c r="AU242" s="8"/>
      <c r="AV242" s="8"/>
      <c r="AX242" s="8" t="str">
        <f>IF(AND(ISBLANK(AT242), ISBLANK(AU242)), "", _xlfn.CONCAT("[", IF(ISBLANK(AT242), "", _xlfn.CONCAT("[""mac"", """, AT242, """]")), IF(ISBLANK(AU242), "", _xlfn.CONCAT(", [""ip"", """, AU242, """]")), "]"))</f>
        <v/>
      </c>
    </row>
    <row r="243" spans="1:50" ht="16" customHeight="1" x14ac:dyDescent="0.2">
      <c r="A243" s="8">
        <v>2201</v>
      </c>
      <c r="B243" s="8" t="s">
        <v>228</v>
      </c>
      <c r="C243" s="8" t="s">
        <v>1173</v>
      </c>
      <c r="D243" s="8" t="s">
        <v>27</v>
      </c>
      <c r="E243" s="8" t="s">
        <v>406</v>
      </c>
      <c r="F243" s="8" t="str">
        <f>IF(ISBLANK(E243), "", Table2[[#This Row],[unique_id]])</f>
        <v>home_base_energy_weekly</v>
      </c>
      <c r="G243" s="8" t="s">
        <v>395</v>
      </c>
      <c r="H243" s="8" t="s">
        <v>254</v>
      </c>
      <c r="I243" s="8" t="s">
        <v>141</v>
      </c>
      <c r="M243" s="8" t="s">
        <v>90</v>
      </c>
      <c r="T243" s="8" t="s">
        <v>634</v>
      </c>
      <c r="U243" s="10"/>
      <c r="V243" s="10"/>
      <c r="W243" s="10"/>
      <c r="X243" s="10"/>
      <c r="Y243" s="10"/>
      <c r="Z243" s="8"/>
      <c r="AA243" s="8" t="s">
        <v>409</v>
      </c>
      <c r="AC243" s="8" t="s">
        <v>262</v>
      </c>
      <c r="AE243" s="10"/>
      <c r="AG243" s="8" t="str">
        <f>IF(ISBLANK(AF243),  "", _xlfn.CONCAT("haas/entity/sensor/", LOWER(C243), "/", E243, "/config"))</f>
        <v/>
      </c>
      <c r="AH243" s="8" t="str">
        <f>IF(ISBLANK(AF243),  "", _xlfn.CONCAT(LOWER(C243), "/", E243))</f>
        <v/>
      </c>
      <c r="AK243" s="37"/>
      <c r="AU243" s="8"/>
      <c r="AV243" s="8"/>
      <c r="AX243" s="8" t="str">
        <f>IF(AND(ISBLANK(AT243), ISBLANK(AU243)), "", _xlfn.CONCAT("[", IF(ISBLANK(AT243), "", _xlfn.CONCAT("[""mac"", """, AT243, """]")), IF(ISBLANK(AU243), "", _xlfn.CONCAT(", [""ip"", """, AU243, """]")), "]"))</f>
        <v/>
      </c>
    </row>
    <row r="244" spans="1:50" ht="16" customHeight="1" x14ac:dyDescent="0.2">
      <c r="A244" s="8">
        <v>2203</v>
      </c>
      <c r="B244" s="8" t="s">
        <v>228</v>
      </c>
      <c r="C244" s="8" t="s">
        <v>1173</v>
      </c>
      <c r="D244" s="8" t="s">
        <v>27</v>
      </c>
      <c r="E244" s="8" t="s">
        <v>407</v>
      </c>
      <c r="F244" s="8" t="str">
        <f>IF(ISBLANK(E244), "", Table2[[#This Row],[unique_id]])</f>
        <v>home_peak_energy_weekly</v>
      </c>
      <c r="G244" s="8" t="s">
        <v>396</v>
      </c>
      <c r="H244" s="8" t="s">
        <v>254</v>
      </c>
      <c r="I244" s="8" t="s">
        <v>141</v>
      </c>
      <c r="M244" s="8" t="s">
        <v>90</v>
      </c>
      <c r="T244" s="8" t="s">
        <v>634</v>
      </c>
      <c r="U244" s="10"/>
      <c r="V244" s="10"/>
      <c r="W244" s="10"/>
      <c r="X244" s="10"/>
      <c r="Y244" s="10"/>
      <c r="Z244" s="8"/>
      <c r="AA244" s="8" t="s">
        <v>409</v>
      </c>
      <c r="AC244" s="8" t="s">
        <v>262</v>
      </c>
      <c r="AE244" s="10"/>
      <c r="AG244" s="8" t="str">
        <f>IF(ISBLANK(AF244),  "", _xlfn.CONCAT("haas/entity/sensor/", LOWER(C244), "/", E244, "/config"))</f>
        <v/>
      </c>
      <c r="AH244" s="8" t="str">
        <f>IF(ISBLANK(AF244),  "", _xlfn.CONCAT(LOWER(C244), "/", E244))</f>
        <v/>
      </c>
      <c r="AK244" s="37"/>
      <c r="AU244" s="8"/>
      <c r="AV244" s="8"/>
      <c r="AX244" s="8" t="str">
        <f>IF(AND(ISBLANK(AT244), ISBLANK(AU244)), "", _xlfn.CONCAT("[", IF(ISBLANK(AT244), "", _xlfn.CONCAT("[""mac"", """, AT244, """]")), IF(ISBLANK(AU244), "", _xlfn.CONCAT(", [""ip"", """, AU244, """]")), "]"))</f>
        <v/>
      </c>
    </row>
    <row r="245" spans="1:50" ht="16" customHeight="1" x14ac:dyDescent="0.2">
      <c r="A245" s="8">
        <v>2250</v>
      </c>
      <c r="B245" s="8" t="s">
        <v>228</v>
      </c>
      <c r="C245" s="8" t="s">
        <v>1173</v>
      </c>
      <c r="D245" s="8" t="s">
        <v>27</v>
      </c>
      <c r="E245" s="8" t="s">
        <v>256</v>
      </c>
      <c r="F245" s="8" t="str">
        <f>IF(ISBLANK(E245), "", Table2[[#This Row],[unique_id]])</f>
        <v>home_energy_monthly</v>
      </c>
      <c r="G245" s="8" t="s">
        <v>397</v>
      </c>
      <c r="H245" s="8" t="s">
        <v>257</v>
      </c>
      <c r="I245" s="8" t="s">
        <v>141</v>
      </c>
      <c r="M245" s="8" t="s">
        <v>90</v>
      </c>
      <c r="T245" s="8" t="s">
        <v>634</v>
      </c>
      <c r="U245" s="10"/>
      <c r="V245" s="10"/>
      <c r="W245" s="10"/>
      <c r="X245" s="10"/>
      <c r="Y245" s="10"/>
      <c r="Z245" s="8"/>
      <c r="AA245" s="8" t="s">
        <v>409</v>
      </c>
      <c r="AC245" s="8" t="s">
        <v>262</v>
      </c>
      <c r="AE245" s="10"/>
      <c r="AG245" s="8" t="str">
        <f>IF(ISBLANK(AF245),  "", _xlfn.CONCAT("haas/entity/sensor/", LOWER(C245), "/", E245, "/config"))</f>
        <v/>
      </c>
      <c r="AH245" s="8" t="str">
        <f>IF(ISBLANK(AF245),  "", _xlfn.CONCAT(LOWER(C245), "/", E245))</f>
        <v/>
      </c>
      <c r="AK245" s="37"/>
      <c r="AU245" s="8"/>
      <c r="AV245" s="8"/>
      <c r="AX245" s="8" t="str">
        <f>IF(AND(ISBLANK(AT245), ISBLANK(AU245)), "", _xlfn.CONCAT("[", IF(ISBLANK(AT245), "", _xlfn.CONCAT("[""mac"", """, AT245, """]")), IF(ISBLANK(AU245), "", _xlfn.CONCAT(", [""ip"", """, AU245, """]")), "]"))</f>
        <v/>
      </c>
    </row>
    <row r="246" spans="1:50" ht="16" customHeight="1" x14ac:dyDescent="0.2">
      <c r="A246" s="8">
        <v>2251</v>
      </c>
      <c r="B246" s="8" t="s">
        <v>228</v>
      </c>
      <c r="C246" s="8" t="s">
        <v>1173</v>
      </c>
      <c r="D246" s="8" t="s">
        <v>27</v>
      </c>
      <c r="E246" s="8" t="s">
        <v>404</v>
      </c>
      <c r="F246" s="8" t="str">
        <f>IF(ISBLANK(E246), "", Table2[[#This Row],[unique_id]])</f>
        <v>home_base_energy_monthly</v>
      </c>
      <c r="G246" s="8" t="s">
        <v>395</v>
      </c>
      <c r="H246" s="8" t="s">
        <v>257</v>
      </c>
      <c r="I246" s="8" t="s">
        <v>141</v>
      </c>
      <c r="M246" s="8" t="s">
        <v>90</v>
      </c>
      <c r="T246" s="8" t="s">
        <v>634</v>
      </c>
      <c r="U246" s="10"/>
      <c r="V246" s="10"/>
      <c r="W246" s="10"/>
      <c r="X246" s="10"/>
      <c r="Y246" s="10"/>
      <c r="Z246" s="8"/>
      <c r="AA246" s="8" t="s">
        <v>409</v>
      </c>
      <c r="AC246" s="8" t="s">
        <v>262</v>
      </c>
      <c r="AE246" s="10"/>
      <c r="AG246" s="8" t="str">
        <f>IF(ISBLANK(AF246),  "", _xlfn.CONCAT("haas/entity/sensor/", LOWER(C246), "/", E246, "/config"))</f>
        <v/>
      </c>
      <c r="AH246" s="8" t="str">
        <f>IF(ISBLANK(AF246),  "", _xlfn.CONCAT(LOWER(C246), "/", E246))</f>
        <v/>
      </c>
      <c r="AK246" s="37"/>
      <c r="AU246" s="8"/>
      <c r="AV246" s="8"/>
      <c r="AX246" s="8" t="str">
        <f>IF(AND(ISBLANK(AT246), ISBLANK(AU246)), "", _xlfn.CONCAT("[", IF(ISBLANK(AT246), "", _xlfn.CONCAT("[""mac"", """, AT246, """]")), IF(ISBLANK(AU246), "", _xlfn.CONCAT(", [""ip"", """, AU246, """]")), "]"))</f>
        <v/>
      </c>
    </row>
    <row r="247" spans="1:50" ht="16" customHeight="1" x14ac:dyDescent="0.2">
      <c r="A247" s="8">
        <v>2252</v>
      </c>
      <c r="B247" s="8" t="s">
        <v>228</v>
      </c>
      <c r="C247" s="8" t="s">
        <v>1173</v>
      </c>
      <c r="D247" s="8" t="s">
        <v>27</v>
      </c>
      <c r="E247" s="8" t="s">
        <v>405</v>
      </c>
      <c r="F247" s="8" t="str">
        <f>IF(ISBLANK(E247), "", Table2[[#This Row],[unique_id]])</f>
        <v>home_peak_energy_monthly</v>
      </c>
      <c r="G247" s="8" t="s">
        <v>396</v>
      </c>
      <c r="H247" s="8" t="s">
        <v>257</v>
      </c>
      <c r="I247" s="8" t="s">
        <v>141</v>
      </c>
      <c r="M247" s="8" t="s">
        <v>90</v>
      </c>
      <c r="T247" s="8" t="s">
        <v>634</v>
      </c>
      <c r="U247" s="10"/>
      <c r="V247" s="10"/>
      <c r="W247" s="10"/>
      <c r="X247" s="10"/>
      <c r="Y247" s="10"/>
      <c r="Z247" s="8"/>
      <c r="AA247" s="8" t="s">
        <v>409</v>
      </c>
      <c r="AC247" s="8" t="s">
        <v>262</v>
      </c>
      <c r="AE247" s="10"/>
      <c r="AG247" s="8" t="str">
        <f>IF(ISBLANK(AF247),  "", _xlfn.CONCAT("haas/entity/sensor/", LOWER(C247), "/", E247, "/config"))</f>
        <v/>
      </c>
      <c r="AH247" s="8" t="str">
        <f>IF(ISBLANK(AF247),  "", _xlfn.CONCAT(LOWER(C247), "/", E247))</f>
        <v/>
      </c>
      <c r="AK247" s="37"/>
      <c r="AU247" s="8"/>
      <c r="AV247" s="8"/>
      <c r="AX247" s="8" t="str">
        <f>IF(AND(ISBLANK(AT247), ISBLANK(AU247)), "", _xlfn.CONCAT("[", IF(ISBLANK(AT247), "", _xlfn.CONCAT("[""mac"", """, AT247, """]")), IF(ISBLANK(AU247), "", _xlfn.CONCAT(", [""ip"", """, AU247, """]")), "]"))</f>
        <v/>
      </c>
    </row>
    <row r="248" spans="1:50" ht="16" customHeight="1" x14ac:dyDescent="0.2">
      <c r="A248" s="8">
        <v>2300</v>
      </c>
      <c r="B248" s="8" t="s">
        <v>228</v>
      </c>
      <c r="C248" s="8" t="s">
        <v>1173</v>
      </c>
      <c r="D248" s="8" t="s">
        <v>27</v>
      </c>
      <c r="E248" s="8" t="s">
        <v>258</v>
      </c>
      <c r="F248" s="8" t="str">
        <f>IF(ISBLANK(E248), "", Table2[[#This Row],[unique_id]])</f>
        <v>home_energy_yearly</v>
      </c>
      <c r="G248" s="8" t="s">
        <v>397</v>
      </c>
      <c r="H248" s="8" t="s">
        <v>259</v>
      </c>
      <c r="I248" s="8" t="s">
        <v>141</v>
      </c>
      <c r="M248" s="8" t="s">
        <v>90</v>
      </c>
      <c r="T248" s="8" t="s">
        <v>634</v>
      </c>
      <c r="U248" s="10"/>
      <c r="V248" s="10"/>
      <c r="W248" s="10"/>
      <c r="X248" s="10"/>
      <c r="Y248" s="10"/>
      <c r="Z248" s="8"/>
      <c r="AA248" s="8" t="s">
        <v>409</v>
      </c>
      <c r="AC248" s="8" t="s">
        <v>262</v>
      </c>
      <c r="AE248" s="10"/>
      <c r="AG248" s="8" t="str">
        <f>IF(ISBLANK(AF248),  "", _xlfn.CONCAT("haas/entity/sensor/", LOWER(C248), "/", E248, "/config"))</f>
        <v/>
      </c>
      <c r="AH248" s="8" t="str">
        <f>IF(ISBLANK(AF248),  "", _xlfn.CONCAT(LOWER(C248), "/", E248))</f>
        <v/>
      </c>
      <c r="AK248" s="37"/>
      <c r="AU248" s="8"/>
      <c r="AV248" s="8"/>
      <c r="AX248" s="8" t="str">
        <f>IF(AND(ISBLANK(AT248), ISBLANK(AU248)), "", _xlfn.CONCAT("[", IF(ISBLANK(AT248), "", _xlfn.CONCAT("[""mac"", """, AT248, """]")), IF(ISBLANK(AU248), "", _xlfn.CONCAT(", [""ip"", """, AU248, """]")), "]"))</f>
        <v/>
      </c>
    </row>
    <row r="249" spans="1:50" ht="16" customHeight="1" x14ac:dyDescent="0.2">
      <c r="A249" s="8">
        <v>2301</v>
      </c>
      <c r="B249" s="8" t="s">
        <v>228</v>
      </c>
      <c r="C249" s="8" t="s">
        <v>1173</v>
      </c>
      <c r="D249" s="8" t="s">
        <v>27</v>
      </c>
      <c r="E249" s="8" t="s">
        <v>402</v>
      </c>
      <c r="F249" s="8" t="str">
        <f>IF(ISBLANK(E249), "", Table2[[#This Row],[unique_id]])</f>
        <v>home_base_energy_yearly</v>
      </c>
      <c r="G249" s="8" t="s">
        <v>395</v>
      </c>
      <c r="H249" s="8" t="s">
        <v>259</v>
      </c>
      <c r="I249" s="8" t="s">
        <v>141</v>
      </c>
      <c r="M249" s="8" t="s">
        <v>90</v>
      </c>
      <c r="T249" s="8" t="s">
        <v>634</v>
      </c>
      <c r="U249" s="10"/>
      <c r="V249" s="10"/>
      <c r="W249" s="10"/>
      <c r="X249" s="10"/>
      <c r="Y249" s="10"/>
      <c r="Z249" s="8"/>
      <c r="AA249" s="8" t="s">
        <v>409</v>
      </c>
      <c r="AC249" s="8" t="s">
        <v>262</v>
      </c>
      <c r="AE249" s="10"/>
      <c r="AG249" s="8" t="str">
        <f>IF(ISBLANK(AF249),  "", _xlfn.CONCAT("haas/entity/sensor/", LOWER(C249), "/", E249, "/config"))</f>
        <v/>
      </c>
      <c r="AH249" s="8" t="str">
        <f>IF(ISBLANK(AF249),  "", _xlfn.CONCAT(LOWER(C249), "/", E249))</f>
        <v/>
      </c>
      <c r="AK249" s="37"/>
      <c r="AU249" s="8"/>
      <c r="AV249" s="8"/>
      <c r="AX249" s="8" t="str">
        <f>IF(AND(ISBLANK(AT249), ISBLANK(AU249)), "", _xlfn.CONCAT("[", IF(ISBLANK(AT249), "", _xlfn.CONCAT("[""mac"", """, AT249, """]")), IF(ISBLANK(AU249), "", _xlfn.CONCAT(", [""ip"", """, AU249, """]")), "]"))</f>
        <v/>
      </c>
    </row>
    <row r="250" spans="1:50" ht="16" customHeight="1" x14ac:dyDescent="0.2">
      <c r="A250" s="8">
        <v>2302</v>
      </c>
      <c r="B250" s="8" t="s">
        <v>228</v>
      </c>
      <c r="C250" s="8" t="s">
        <v>1173</v>
      </c>
      <c r="D250" s="8" t="s">
        <v>27</v>
      </c>
      <c r="E250" s="8" t="s">
        <v>403</v>
      </c>
      <c r="F250" s="8" t="str">
        <f>IF(ISBLANK(E250), "", Table2[[#This Row],[unique_id]])</f>
        <v>home_peak_energy_yearly</v>
      </c>
      <c r="G250" s="8" t="s">
        <v>396</v>
      </c>
      <c r="H250" s="8" t="s">
        <v>259</v>
      </c>
      <c r="I250" s="8" t="s">
        <v>141</v>
      </c>
      <c r="M250" s="8" t="s">
        <v>90</v>
      </c>
      <c r="T250" s="8" t="s">
        <v>634</v>
      </c>
      <c r="U250" s="10"/>
      <c r="V250" s="10"/>
      <c r="W250" s="10"/>
      <c r="X250" s="10"/>
      <c r="Y250" s="10"/>
      <c r="Z250" s="8"/>
      <c r="AA250" s="8" t="s">
        <v>409</v>
      </c>
      <c r="AC250" s="8" t="s">
        <v>262</v>
      </c>
      <c r="AE250" s="10"/>
      <c r="AG250" s="8" t="str">
        <f>IF(ISBLANK(AF250),  "", _xlfn.CONCAT("haas/entity/sensor/", LOWER(C250), "/", E250, "/config"))</f>
        <v/>
      </c>
      <c r="AH250" s="8" t="str">
        <f>IF(ISBLANK(AF250),  "", _xlfn.CONCAT(LOWER(C250), "/", E250))</f>
        <v/>
      </c>
      <c r="AK250" s="37"/>
      <c r="AU250" s="8"/>
      <c r="AV250" s="8"/>
      <c r="AX250" s="8" t="str">
        <f>IF(AND(ISBLANK(AT250), ISBLANK(AU250)), "", _xlfn.CONCAT("[", IF(ISBLANK(AT250), "", _xlfn.CONCAT("[""mac"", """, AT250, """]")), IF(ISBLANK(AU250), "", _xlfn.CONCAT(", [""ip"", """, AU250, """]")), "]"))</f>
        <v/>
      </c>
    </row>
    <row r="251" spans="1:50" ht="16" customHeight="1" x14ac:dyDescent="0.2">
      <c r="A251" s="8">
        <v>2400</v>
      </c>
      <c r="B251" s="8" t="s">
        <v>26</v>
      </c>
      <c r="C251" s="8" t="s">
        <v>188</v>
      </c>
      <c r="D251" s="8" t="s">
        <v>27</v>
      </c>
      <c r="E251" s="8" t="s">
        <v>142</v>
      </c>
      <c r="F251" s="8" t="str">
        <f>IF(ISBLANK(E251), "", Table2[[#This Row],[unique_id]])</f>
        <v>withings_weight_kg_graham</v>
      </c>
      <c r="G251" s="8" t="s">
        <v>346</v>
      </c>
      <c r="H251" s="8" t="s">
        <v>347</v>
      </c>
      <c r="I251" s="8" t="s">
        <v>143</v>
      </c>
      <c r="T251" s="8"/>
      <c r="U251" s="10"/>
      <c r="V251" s="10"/>
      <c r="W251" s="10"/>
      <c r="X251" s="10"/>
      <c r="Y251" s="10"/>
      <c r="Z251" s="8"/>
      <c r="AE251" s="10"/>
      <c r="AG251" s="8" t="str">
        <f>IF(ISBLANK(AF251),  "", _xlfn.CONCAT("haas/entity/sensor/", LOWER(C251), "/", E251, "/config"))</f>
        <v/>
      </c>
      <c r="AH251" s="8" t="str">
        <f>IF(ISBLANK(AF251),  "", _xlfn.CONCAT(LOWER(C251), "/", E251))</f>
        <v/>
      </c>
      <c r="AK251" s="37"/>
      <c r="AL251" s="8" t="s">
        <v>517</v>
      </c>
      <c r="AM251" s="10" t="s">
        <v>520</v>
      </c>
      <c r="AN251" s="8" t="s">
        <v>519</v>
      </c>
      <c r="AO251" s="8" t="s">
        <v>521</v>
      </c>
      <c r="AP251" s="8" t="s">
        <v>188</v>
      </c>
      <c r="AQ251" s="8" t="s">
        <v>518</v>
      </c>
      <c r="AS251" s="8" t="s">
        <v>533</v>
      </c>
      <c r="AT251" s="15" t="s">
        <v>617</v>
      </c>
      <c r="AU251" s="8"/>
      <c r="AV251" s="8"/>
      <c r="AX251" s="8" t="str">
        <f>IF(AND(ISBLANK(AT251), ISBLANK(AU251)), "", _xlfn.CONCAT("[", IF(ISBLANK(AT251), "", _xlfn.CONCAT("[""mac"", """, AT251, """]")), IF(ISBLANK(AU251), "", _xlfn.CONCAT(", [""ip"", """, AU251, """]")), "]"))</f>
        <v>[["mac", "00:24:e4:af:5a:e6"]]</v>
      </c>
    </row>
    <row r="252" spans="1:50" s="44" customFormat="1" ht="16" customHeight="1" x14ac:dyDescent="0.2">
      <c r="A252" s="8">
        <v>2500</v>
      </c>
      <c r="B252" s="8" t="s">
        <v>841</v>
      </c>
      <c r="C252" s="8" t="s">
        <v>323</v>
      </c>
      <c r="D252" s="8" t="s">
        <v>27</v>
      </c>
      <c r="E252" s="8" t="s">
        <v>314</v>
      </c>
      <c r="F252" s="8" t="str">
        <f>IF(ISBLANK(E252), "", Table2[[#This Row],[unique_id]])</f>
        <v>network_internet_uptime</v>
      </c>
      <c r="G252" s="8" t="s">
        <v>333</v>
      </c>
      <c r="H252" s="8" t="s">
        <v>1104</v>
      </c>
      <c r="I252" s="8" t="s">
        <v>338</v>
      </c>
      <c r="J252" s="8"/>
      <c r="K252" s="8"/>
      <c r="L252" s="8"/>
      <c r="M252" s="8" t="s">
        <v>136</v>
      </c>
      <c r="N252" s="8"/>
      <c r="O252" s="8"/>
      <c r="P252" s="8"/>
      <c r="Q252" s="8"/>
      <c r="R252" s="8"/>
      <c r="S252" s="8"/>
      <c r="T252" s="8"/>
      <c r="U252" s="10"/>
      <c r="V252" s="10"/>
      <c r="W252" s="10"/>
      <c r="X252" s="10"/>
      <c r="Y252" s="10"/>
      <c r="Z252" s="8" t="s">
        <v>31</v>
      </c>
      <c r="AA252" s="8" t="s">
        <v>315</v>
      </c>
      <c r="AB252" s="8"/>
      <c r="AC252" s="8" t="s">
        <v>335</v>
      </c>
      <c r="AD252" s="8">
        <v>200</v>
      </c>
      <c r="AE252" s="10" t="s">
        <v>34</v>
      </c>
      <c r="AF252" s="8" t="s">
        <v>319</v>
      </c>
      <c r="AG252" s="8" t="str">
        <f>IF(ISBLANK(AF252),  "", _xlfn.CONCAT("haas/entity/sensor/", LOWER(C252), "/", E252, "/config"))</f>
        <v>haas/entity/sensor/internet/network_internet_uptime/config</v>
      </c>
      <c r="AH252" s="8" t="s">
        <v>1092</v>
      </c>
      <c r="AI252" s="8"/>
      <c r="AJ252" s="8">
        <v>1</v>
      </c>
      <c r="AK252" s="35" t="s">
        <v>1093</v>
      </c>
      <c r="AL252" s="8" t="s">
        <v>1096</v>
      </c>
      <c r="AM252" s="10" t="s">
        <v>1094</v>
      </c>
      <c r="AN252" s="8" t="s">
        <v>1095</v>
      </c>
      <c r="AO252" s="8" t="s">
        <v>1097</v>
      </c>
      <c r="AP252" s="8" t="s">
        <v>318</v>
      </c>
      <c r="AQ252" s="8" t="s">
        <v>172</v>
      </c>
      <c r="AR252" s="8"/>
      <c r="AS252" s="8"/>
      <c r="AT252" s="8"/>
      <c r="AU252" s="8"/>
      <c r="AV252" s="8"/>
      <c r="AW252" s="8"/>
      <c r="AX252" s="8" t="str">
        <f>IF(AND(ISBLANK(AT252), ISBLANK(AU252)), "", _xlfn.CONCAT("[", IF(ISBLANK(AT252), "", _xlfn.CONCAT("[""mac"", """, AT252, """]")), IF(ISBLANK(AU252), "", _xlfn.CONCAT(", [""ip"", """, AU252, """]")), "]"))</f>
        <v/>
      </c>
    </row>
    <row r="253" spans="1:50" s="44" customFormat="1" ht="16" customHeight="1" x14ac:dyDescent="0.2">
      <c r="A253" s="8">
        <v>2501</v>
      </c>
      <c r="B253" s="8" t="s">
        <v>26</v>
      </c>
      <c r="C253" s="8" t="s">
        <v>323</v>
      </c>
      <c r="D253" s="8" t="s">
        <v>27</v>
      </c>
      <c r="E253" s="8" t="s">
        <v>310</v>
      </c>
      <c r="F253" s="8" t="str">
        <f>IF(ISBLANK(E253), "", Table2[[#This Row],[unique_id]])</f>
        <v>network_internet_ping</v>
      </c>
      <c r="G253" s="8" t="s">
        <v>311</v>
      </c>
      <c r="H253" s="8" t="s">
        <v>1104</v>
      </c>
      <c r="I253" s="8" t="s">
        <v>338</v>
      </c>
      <c r="J253" s="8"/>
      <c r="K253" s="8"/>
      <c r="L253" s="8"/>
      <c r="M253" s="8" t="s">
        <v>136</v>
      </c>
      <c r="N253" s="8"/>
      <c r="O253" s="8"/>
      <c r="P253" s="8"/>
      <c r="Q253" s="8"/>
      <c r="R253" s="8"/>
      <c r="S253" s="8"/>
      <c r="T253" s="8"/>
      <c r="U253" s="10"/>
      <c r="V253" s="10"/>
      <c r="W253" s="10"/>
      <c r="X253" s="10"/>
      <c r="Y253" s="10"/>
      <c r="Z253" s="8" t="s">
        <v>31</v>
      </c>
      <c r="AA253" s="8" t="s">
        <v>316</v>
      </c>
      <c r="AB253" s="8" t="s">
        <v>1098</v>
      </c>
      <c r="AC253" s="8" t="s">
        <v>334</v>
      </c>
      <c r="AD253" s="8">
        <v>200</v>
      </c>
      <c r="AE253" s="10" t="s">
        <v>34</v>
      </c>
      <c r="AF253" s="8" t="s">
        <v>320</v>
      </c>
      <c r="AG253" s="8" t="str">
        <f>IF(ISBLANK(AF253),  "", _xlfn.CONCAT("haas/entity/sensor/", LOWER(C253), "/", E253, "/config"))</f>
        <v>haas/entity/sensor/internet/network_internet_ping/config</v>
      </c>
      <c r="AH253" s="8" t="s">
        <v>1092</v>
      </c>
      <c r="AI253" s="49" t="s">
        <v>1100</v>
      </c>
      <c r="AJ253" s="8">
        <v>1</v>
      </c>
      <c r="AK253" s="35" t="s">
        <v>1093</v>
      </c>
      <c r="AL253" s="8" t="s">
        <v>1096</v>
      </c>
      <c r="AM253" s="10" t="s">
        <v>1094</v>
      </c>
      <c r="AN253" s="8" t="s">
        <v>1095</v>
      </c>
      <c r="AO253" s="8" t="s">
        <v>1097</v>
      </c>
      <c r="AP253" s="8" t="s">
        <v>318</v>
      </c>
      <c r="AQ253" s="8" t="s">
        <v>172</v>
      </c>
      <c r="AR253" s="8"/>
      <c r="AS253" s="8"/>
      <c r="AT253" s="8"/>
      <c r="AU253" s="8"/>
      <c r="AV253" s="8"/>
      <c r="AW253" s="8"/>
      <c r="AX253" s="8" t="str">
        <f>IF(AND(ISBLANK(AT253), ISBLANK(AU253)), "", _xlfn.CONCAT("[", IF(ISBLANK(AT253), "", _xlfn.CONCAT("[""mac"", """, AT253, """]")), IF(ISBLANK(AU253), "", _xlfn.CONCAT(", [""ip"", """, AU253, """]")), "]"))</f>
        <v/>
      </c>
    </row>
    <row r="254" spans="1:50" s="44" customFormat="1" ht="16" customHeight="1" x14ac:dyDescent="0.2">
      <c r="A254" s="8">
        <v>2502</v>
      </c>
      <c r="B254" s="8" t="s">
        <v>26</v>
      </c>
      <c r="C254" s="8" t="s">
        <v>323</v>
      </c>
      <c r="D254" s="8" t="s">
        <v>27</v>
      </c>
      <c r="E254" s="8" t="s">
        <v>308</v>
      </c>
      <c r="F254" s="8" t="str">
        <f>IF(ISBLANK(E254), "", Table2[[#This Row],[unique_id]])</f>
        <v>network_internet_upload</v>
      </c>
      <c r="G254" s="8" t="s">
        <v>312</v>
      </c>
      <c r="H254" s="8" t="s">
        <v>1104</v>
      </c>
      <c r="I254" s="8" t="s">
        <v>338</v>
      </c>
      <c r="J254" s="8"/>
      <c r="K254" s="8"/>
      <c r="L254" s="8"/>
      <c r="M254" s="8" t="s">
        <v>136</v>
      </c>
      <c r="N254" s="8"/>
      <c r="O254" s="8"/>
      <c r="P254" s="8"/>
      <c r="Q254" s="8"/>
      <c r="R254" s="8"/>
      <c r="S254" s="8"/>
      <c r="T254" s="8"/>
      <c r="U254" s="10"/>
      <c r="V254" s="10"/>
      <c r="W254" s="10"/>
      <c r="X254" s="10"/>
      <c r="Y254" s="10"/>
      <c r="Z254" s="8" t="s">
        <v>31</v>
      </c>
      <c r="AA254" s="8" t="s">
        <v>317</v>
      </c>
      <c r="AB254" s="8" t="s">
        <v>1099</v>
      </c>
      <c r="AC254" s="8" t="s">
        <v>336</v>
      </c>
      <c r="AD254" s="8">
        <v>200</v>
      </c>
      <c r="AE254" s="10" t="s">
        <v>34</v>
      </c>
      <c r="AF254" s="8" t="s">
        <v>321</v>
      </c>
      <c r="AG254" s="8" t="str">
        <f>IF(ISBLANK(AF254),  "", _xlfn.CONCAT("haas/entity/sensor/", LOWER(C254), "/", E254, "/config"))</f>
        <v>haas/entity/sensor/internet/network_internet_upload/config</v>
      </c>
      <c r="AH254" s="8" t="s">
        <v>1092</v>
      </c>
      <c r="AI254" s="49" t="s">
        <v>1101</v>
      </c>
      <c r="AJ254" s="8">
        <v>1</v>
      </c>
      <c r="AK254" s="35" t="s">
        <v>1093</v>
      </c>
      <c r="AL254" s="8" t="s">
        <v>1096</v>
      </c>
      <c r="AM254" s="10" t="s">
        <v>1094</v>
      </c>
      <c r="AN254" s="8" t="s">
        <v>1095</v>
      </c>
      <c r="AO254" s="8" t="s">
        <v>1097</v>
      </c>
      <c r="AP254" s="8" t="s">
        <v>318</v>
      </c>
      <c r="AQ254" s="8" t="s">
        <v>172</v>
      </c>
      <c r="AR254" s="8"/>
      <c r="AS254" s="8"/>
      <c r="AT254" s="8"/>
      <c r="AU254" s="8"/>
      <c r="AV254" s="8"/>
      <c r="AW254" s="8"/>
      <c r="AX254" s="8" t="str">
        <f>IF(AND(ISBLANK(AT254), ISBLANK(AU254)), "", _xlfn.CONCAT("[", IF(ISBLANK(AT254), "", _xlfn.CONCAT("[""mac"", """, AT254, """]")), IF(ISBLANK(AU254), "", _xlfn.CONCAT(", [""ip"", """, AU254, """]")), "]"))</f>
        <v/>
      </c>
    </row>
    <row r="255" spans="1:50" s="44" customFormat="1" ht="16" customHeight="1" x14ac:dyDescent="0.2">
      <c r="A255" s="8">
        <v>2503</v>
      </c>
      <c r="B255" s="8" t="s">
        <v>26</v>
      </c>
      <c r="C255" s="8" t="s">
        <v>323</v>
      </c>
      <c r="D255" s="8" t="s">
        <v>27</v>
      </c>
      <c r="E255" s="8" t="s">
        <v>309</v>
      </c>
      <c r="F255" s="8" t="str">
        <f>IF(ISBLANK(E255), "", Table2[[#This Row],[unique_id]])</f>
        <v>network_internet_download</v>
      </c>
      <c r="G255" s="8" t="s">
        <v>313</v>
      </c>
      <c r="H255" s="8" t="s">
        <v>1104</v>
      </c>
      <c r="I255" s="8" t="s">
        <v>338</v>
      </c>
      <c r="J255" s="8"/>
      <c r="K255" s="8"/>
      <c r="L255" s="8"/>
      <c r="M255" s="8" t="s">
        <v>136</v>
      </c>
      <c r="N255" s="8"/>
      <c r="O255" s="8"/>
      <c r="P255" s="8"/>
      <c r="Q255" s="8"/>
      <c r="R255" s="8"/>
      <c r="S255" s="8"/>
      <c r="T255" s="8"/>
      <c r="U255" s="10"/>
      <c r="V255" s="10"/>
      <c r="W255" s="10"/>
      <c r="X255" s="10"/>
      <c r="Y255" s="10"/>
      <c r="Z255" s="8" t="s">
        <v>31</v>
      </c>
      <c r="AA255" s="8" t="s">
        <v>317</v>
      </c>
      <c r="AB255" s="8" t="s">
        <v>1099</v>
      </c>
      <c r="AC255" s="8" t="s">
        <v>337</v>
      </c>
      <c r="AD255" s="8">
        <v>200</v>
      </c>
      <c r="AE255" s="10" t="s">
        <v>34</v>
      </c>
      <c r="AF255" s="8" t="s">
        <v>322</v>
      </c>
      <c r="AG255" s="8" t="str">
        <f>IF(ISBLANK(AF255),  "", _xlfn.CONCAT("haas/entity/sensor/", LOWER(C255), "/", E255, "/config"))</f>
        <v>haas/entity/sensor/internet/network_internet_download/config</v>
      </c>
      <c r="AH255" s="8" t="s">
        <v>1092</v>
      </c>
      <c r="AI255" s="49" t="s">
        <v>1102</v>
      </c>
      <c r="AJ255" s="8">
        <v>1</v>
      </c>
      <c r="AK255" s="35" t="s">
        <v>1093</v>
      </c>
      <c r="AL255" s="8" t="s">
        <v>1096</v>
      </c>
      <c r="AM255" s="10" t="s">
        <v>1094</v>
      </c>
      <c r="AN255" s="8" t="s">
        <v>1095</v>
      </c>
      <c r="AO255" s="8" t="s">
        <v>1097</v>
      </c>
      <c r="AP255" s="8" t="s">
        <v>318</v>
      </c>
      <c r="AQ255" s="8" t="s">
        <v>172</v>
      </c>
      <c r="AR255" s="8"/>
      <c r="AS255" s="8"/>
      <c r="AT255" s="8"/>
      <c r="AU255" s="8"/>
      <c r="AV255" s="8"/>
      <c r="AW255" s="8"/>
      <c r="AX255" s="8" t="str">
        <f>IF(AND(ISBLANK(AT255), ISBLANK(AU255)), "", _xlfn.CONCAT("[", IF(ISBLANK(AT255), "", _xlfn.CONCAT("[""mac"", """, AT255, """]")), IF(ISBLANK(AU255), "", _xlfn.CONCAT(", [""ip"", """, AU255, """]")), "]"))</f>
        <v/>
      </c>
    </row>
    <row r="256" spans="1:50" s="44" customFormat="1" ht="16" customHeight="1" x14ac:dyDescent="0.2">
      <c r="A256" s="8">
        <v>2504</v>
      </c>
      <c r="B256" s="8" t="s">
        <v>26</v>
      </c>
      <c r="C256" s="8" t="s">
        <v>323</v>
      </c>
      <c r="D256" s="8" t="s">
        <v>27</v>
      </c>
      <c r="E256" s="8" t="s">
        <v>1088</v>
      </c>
      <c r="F256" s="8" t="str">
        <f>IF(ISBLANK(E256), "", Table2[[#This Row],[unique_id]])</f>
        <v>network_certifcate_expiry</v>
      </c>
      <c r="G256" s="8" t="s">
        <v>1089</v>
      </c>
      <c r="H256" s="8" t="s">
        <v>1104</v>
      </c>
      <c r="I256" s="8" t="s">
        <v>338</v>
      </c>
      <c r="J256" s="8"/>
      <c r="K256" s="8"/>
      <c r="L256" s="8"/>
      <c r="M256" s="8" t="s">
        <v>136</v>
      </c>
      <c r="N256" s="8"/>
      <c r="O256" s="8"/>
      <c r="P256" s="8"/>
      <c r="Q256" s="8"/>
      <c r="R256" s="8"/>
      <c r="S256" s="8"/>
      <c r="T256" s="8"/>
      <c r="U256" s="10"/>
      <c r="V256" s="10"/>
      <c r="W256" s="10"/>
      <c r="X256" s="10"/>
      <c r="Y256" s="10"/>
      <c r="Z256" s="8" t="s">
        <v>31</v>
      </c>
      <c r="AA256" s="8" t="s">
        <v>315</v>
      </c>
      <c r="AB256" s="8"/>
      <c r="AC256" s="8" t="s">
        <v>1090</v>
      </c>
      <c r="AD256" s="8">
        <v>200</v>
      </c>
      <c r="AE256" s="10" t="s">
        <v>34</v>
      </c>
      <c r="AF256" s="8" t="s">
        <v>1091</v>
      </c>
      <c r="AG256" s="8" t="str">
        <f>IF(ISBLANK(AF256),  "", _xlfn.CONCAT("haas/entity/sensor/", LOWER(C256), "/", E256, "/config"))</f>
        <v>haas/entity/sensor/internet/network_certifcate_expiry/config</v>
      </c>
      <c r="AH256" s="8" t="s">
        <v>1092</v>
      </c>
      <c r="AI256" s="49" t="s">
        <v>1103</v>
      </c>
      <c r="AJ256" s="8">
        <v>1</v>
      </c>
      <c r="AK256" s="35" t="s">
        <v>1093</v>
      </c>
      <c r="AL256" s="8" t="s">
        <v>1096</v>
      </c>
      <c r="AM256" s="10" t="s">
        <v>1094</v>
      </c>
      <c r="AN256" s="8" t="s">
        <v>1095</v>
      </c>
      <c r="AO256" s="8" t="s">
        <v>1097</v>
      </c>
      <c r="AP256" s="8" t="s">
        <v>318</v>
      </c>
      <c r="AQ256" s="8" t="s">
        <v>172</v>
      </c>
      <c r="AR256" s="8"/>
      <c r="AS256" s="8"/>
      <c r="AT256" s="8"/>
      <c r="AU256" s="8"/>
      <c r="AV256" s="8"/>
      <c r="AW256" s="8"/>
      <c r="AX256" s="8" t="str">
        <f>IF(AND(ISBLANK(AT256), ISBLANK(AU256)), "", _xlfn.CONCAT("[", IF(ISBLANK(AT256), "", _xlfn.CONCAT("[""mac"", """, AT256, """]")), IF(ISBLANK(AU256), "", _xlfn.CONCAT(", [""ip"", """, AU256, """]")), "]"))</f>
        <v/>
      </c>
    </row>
    <row r="257" spans="1:50" ht="16" customHeight="1" x14ac:dyDescent="0.2">
      <c r="A257" s="8">
        <v>2505</v>
      </c>
      <c r="B257" s="8" t="s">
        <v>841</v>
      </c>
      <c r="C257" s="8" t="s">
        <v>151</v>
      </c>
      <c r="D257" s="8" t="s">
        <v>372</v>
      </c>
      <c r="E257" s="8" t="s">
        <v>1085</v>
      </c>
      <c r="F257" s="8" t="str">
        <f>IF(ISBLANK(E257), "", Table2[[#This Row],[unique_id]])</f>
        <v>network_refresh_zigbee_router_lqi</v>
      </c>
      <c r="G257" s="8" t="s">
        <v>1086</v>
      </c>
      <c r="H257" s="8" t="s">
        <v>1083</v>
      </c>
      <c r="I257" s="8" t="s">
        <v>338</v>
      </c>
      <c r="M257" s="8" t="s">
        <v>292</v>
      </c>
      <c r="T257" s="8"/>
      <c r="U257" s="10"/>
      <c r="V257" s="10"/>
      <c r="W257" s="10"/>
      <c r="X257" s="10"/>
      <c r="Y257" s="10"/>
      <c r="Z257" s="8"/>
      <c r="AC257" s="8" t="s">
        <v>1087</v>
      </c>
      <c r="AE257" s="10"/>
      <c r="AG257" s="8" t="str">
        <f>IF(ISBLANK(AF257),  "", _xlfn.CONCAT("haas/entity/sensor/", LOWER(C257), "/", E257, "/config"))</f>
        <v/>
      </c>
      <c r="AH257" s="8" t="str">
        <f>IF(ISBLANK(AF257),  "", _xlfn.CONCAT(LOWER(C257), "/", E257))</f>
        <v/>
      </c>
      <c r="AI257" s="14"/>
      <c r="AK257" s="36"/>
      <c r="AU257" s="8"/>
      <c r="AV257" s="8"/>
      <c r="AX257" s="8" t="str">
        <f>IF(AND(ISBLANK(AT257), ISBLANK(AU257)), "", _xlfn.CONCAT("[", IF(ISBLANK(AT257), "", _xlfn.CONCAT("[""mac"", """, AT257, """]")), IF(ISBLANK(AU257), "", _xlfn.CONCAT(", [""ip"", """, AU257, """]")), "]"))</f>
        <v/>
      </c>
    </row>
    <row r="258" spans="1:50" ht="16" customHeight="1" x14ac:dyDescent="0.2">
      <c r="A258" s="8">
        <v>2506</v>
      </c>
      <c r="B258" s="8" t="s">
        <v>26</v>
      </c>
      <c r="C258" s="8" t="s">
        <v>657</v>
      </c>
      <c r="D258" s="8" t="s">
        <v>27</v>
      </c>
      <c r="E258" s="8" t="s">
        <v>1077</v>
      </c>
      <c r="F258" s="8" t="str">
        <f>IF(ISBLANK(E258), "", Table2[[#This Row],[unique_id]])</f>
        <v>template_driveway_repeater_linkquality_percentage</v>
      </c>
      <c r="G258" s="8" t="s">
        <v>1067</v>
      </c>
      <c r="H258" s="8" t="s">
        <v>1083</v>
      </c>
      <c r="I258" s="8" t="s">
        <v>338</v>
      </c>
      <c r="M258" s="8" t="s">
        <v>292</v>
      </c>
      <c r="T258" s="8"/>
      <c r="U258" s="10"/>
      <c r="V258" s="10"/>
      <c r="W258" s="10"/>
      <c r="X258" s="10"/>
      <c r="Y258" s="10"/>
      <c r="Z258" s="8"/>
      <c r="AE258" s="10"/>
      <c r="AG258" s="8" t="str">
        <f>IF(ISBLANK(AF258),  "", _xlfn.CONCAT("haas/entity/sensor/", LOWER(C258), "/", E258, "/config"))</f>
        <v/>
      </c>
      <c r="AH258" s="8" t="str">
        <f>IF(ISBLANK(AF258),  "", _xlfn.CONCAT(LOWER(C258), "/", E258))</f>
        <v/>
      </c>
      <c r="AI258" s="14"/>
      <c r="AK258" s="36"/>
      <c r="AU258" s="8"/>
      <c r="AV258" s="8"/>
      <c r="AX258" s="8" t="str">
        <f>IF(AND(ISBLANK(AT258), ISBLANK(AU258)), "", _xlfn.CONCAT("[", IF(ISBLANK(AT258), "", _xlfn.CONCAT("[""mac"", """, AT258, """]")), IF(ISBLANK(AU258), "", _xlfn.CONCAT(", [""ip"", """, AU258, """]")), "]"))</f>
        <v/>
      </c>
    </row>
    <row r="259" spans="1:50" ht="16" customHeight="1" x14ac:dyDescent="0.2">
      <c r="A259" s="8">
        <v>2507</v>
      </c>
      <c r="B259" s="8" t="s">
        <v>26</v>
      </c>
      <c r="C259" s="8" t="s">
        <v>657</v>
      </c>
      <c r="D259" s="8" t="s">
        <v>27</v>
      </c>
      <c r="E259" s="8" t="s">
        <v>1078</v>
      </c>
      <c r="F259" s="8" t="str">
        <f>IF(ISBLANK(E259), "", Table2[[#This Row],[unique_id]])</f>
        <v>template_landing_repeater_linkquality_percentage</v>
      </c>
      <c r="G259" s="8" t="s">
        <v>1068</v>
      </c>
      <c r="H259" s="8" t="s">
        <v>1083</v>
      </c>
      <c r="I259" s="8" t="s">
        <v>338</v>
      </c>
      <c r="M259" s="8" t="s">
        <v>292</v>
      </c>
      <c r="T259" s="8"/>
      <c r="U259" s="10"/>
      <c r="V259" s="10"/>
      <c r="W259" s="10"/>
      <c r="X259" s="10"/>
      <c r="Y259" s="10"/>
      <c r="Z259" s="8"/>
      <c r="AE259" s="10"/>
      <c r="AG259" s="8" t="str">
        <f>IF(ISBLANK(AF259),  "", _xlfn.CONCAT("haas/entity/sensor/", LOWER(C259), "/", E259, "/config"))</f>
        <v/>
      </c>
      <c r="AH259" s="8" t="str">
        <f>IF(ISBLANK(AF259),  "", _xlfn.CONCAT(LOWER(C259), "/", E259))</f>
        <v/>
      </c>
      <c r="AI259" s="14"/>
      <c r="AK259" s="36"/>
      <c r="AU259" s="8"/>
      <c r="AV259" s="8"/>
      <c r="AX259" s="8" t="str">
        <f>IF(AND(ISBLANK(AT259), ISBLANK(AU259)), "", _xlfn.CONCAT("[", IF(ISBLANK(AT259), "", _xlfn.CONCAT("[""mac"", """, AT259, """]")), IF(ISBLANK(AU259), "", _xlfn.CONCAT(", [""ip"", """, AU259, """]")), "]"))</f>
        <v/>
      </c>
    </row>
    <row r="260" spans="1:50" ht="16" customHeight="1" x14ac:dyDescent="0.2">
      <c r="A260" s="8">
        <v>2508</v>
      </c>
      <c r="B260" s="8" t="s">
        <v>26</v>
      </c>
      <c r="C260" s="8" t="s">
        <v>657</v>
      </c>
      <c r="D260" s="8" t="s">
        <v>27</v>
      </c>
      <c r="E260" s="8" t="s">
        <v>1079</v>
      </c>
      <c r="F260" s="8" t="str">
        <f>IF(ISBLANK(E260), "", Table2[[#This Row],[unique_id]])</f>
        <v>template_garden_repeater_linkquality_percentage</v>
      </c>
      <c r="G260" s="8" t="s">
        <v>1062</v>
      </c>
      <c r="H260" s="8" t="s">
        <v>1083</v>
      </c>
      <c r="I260" s="8" t="s">
        <v>338</v>
      </c>
      <c r="M260" s="8" t="s">
        <v>292</v>
      </c>
      <c r="T260" s="8"/>
      <c r="U260" s="10"/>
      <c r="V260" s="10"/>
      <c r="W260" s="10"/>
      <c r="X260" s="10"/>
      <c r="Y260" s="10"/>
      <c r="Z260" s="8"/>
      <c r="AE260" s="10"/>
      <c r="AG260" s="8" t="str">
        <f>IF(ISBLANK(AF260),  "", _xlfn.CONCAT("haas/entity/sensor/", LOWER(C260), "/", E260, "/config"))</f>
        <v/>
      </c>
      <c r="AH260" s="8" t="str">
        <f>IF(ISBLANK(AF260),  "", _xlfn.CONCAT(LOWER(C260), "/", E260))</f>
        <v/>
      </c>
      <c r="AI260" s="14"/>
      <c r="AK260" s="36"/>
      <c r="AU260" s="8"/>
      <c r="AV260" s="8"/>
      <c r="AX260" s="8" t="str">
        <f>IF(AND(ISBLANK(AT260), ISBLANK(AU260)), "", _xlfn.CONCAT("[", IF(ISBLANK(AT260), "", _xlfn.CONCAT("[""mac"", """, AT260, """]")), IF(ISBLANK(AU260), "", _xlfn.CONCAT(", [""ip"", """, AU260, """]")), "]"))</f>
        <v/>
      </c>
    </row>
    <row r="261" spans="1:50" ht="16" customHeight="1" x14ac:dyDescent="0.2">
      <c r="A261" s="8">
        <v>2509</v>
      </c>
      <c r="B261" s="8" t="s">
        <v>26</v>
      </c>
      <c r="C261" s="8" t="s">
        <v>1074</v>
      </c>
      <c r="D261" s="8" t="s">
        <v>27</v>
      </c>
      <c r="E261" s="8" t="s">
        <v>1081</v>
      </c>
      <c r="F261" s="8" t="str">
        <f>IF(ISBLANK(E261), "", Table2[[#This Row],[unique_id]])</f>
        <v>template_kitchen_fan_outlet_linkquality_percentage</v>
      </c>
      <c r="G261" s="8" t="s">
        <v>938</v>
      </c>
      <c r="H261" s="8" t="s">
        <v>1083</v>
      </c>
      <c r="I261" s="8" t="s">
        <v>338</v>
      </c>
      <c r="M261" s="8" t="s">
        <v>292</v>
      </c>
      <c r="T261" s="8"/>
      <c r="U261" s="10"/>
      <c r="V261" s="10"/>
      <c r="W261" s="10"/>
      <c r="X261" s="10"/>
      <c r="Y261" s="10"/>
      <c r="Z261" s="8"/>
      <c r="AE261" s="10"/>
      <c r="AG261" s="8" t="str">
        <f>IF(ISBLANK(AF261),  "", _xlfn.CONCAT("haas/entity/sensor/", LOWER(C261), "/", E261, "/config"))</f>
        <v/>
      </c>
      <c r="AH261" s="8" t="str">
        <f>IF(ISBLANK(AF261),  "", _xlfn.CONCAT(LOWER(C261), "/", E261))</f>
        <v/>
      </c>
      <c r="AI261" s="14"/>
      <c r="AK261" s="36"/>
      <c r="AU261" s="8"/>
      <c r="AV261" s="8"/>
      <c r="AX261" s="8" t="str">
        <f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2510</v>
      </c>
      <c r="B262" s="8" t="s">
        <v>26</v>
      </c>
      <c r="C262" s="8" t="s">
        <v>1074</v>
      </c>
      <c r="D262" s="8" t="s">
        <v>27</v>
      </c>
      <c r="E262" s="8" t="s">
        <v>1080</v>
      </c>
      <c r="F262" s="8" t="str">
        <f>IF(ISBLANK(E262), "", Table2[[#This Row],[unique_id]])</f>
        <v>template_deck_fans_outlet_linkquality_percentage</v>
      </c>
      <c r="G262" s="8" t="s">
        <v>939</v>
      </c>
      <c r="H262" s="8" t="s">
        <v>1083</v>
      </c>
      <c r="I262" s="8" t="s">
        <v>338</v>
      </c>
      <c r="M262" s="8" t="s">
        <v>292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>IF(ISBLANK(AF262),  "", _xlfn.CONCAT(LOWER(C262), "/", E262))</f>
        <v/>
      </c>
      <c r="AI262" s="14"/>
      <c r="AK262" s="36"/>
      <c r="AU262" s="8"/>
      <c r="AV262" s="8"/>
      <c r="AX262" s="8" t="str">
        <f>IF(AND(ISBLANK(AT262), ISBLANK(AU262)), "", _xlfn.CONCAT("[", IF(ISBLANK(AT262), "", _xlfn.CONCAT("[""mac"", """, AT262, """]")), IF(ISBLANK(AU262), "", _xlfn.CONCAT(", [""ip"", """, AU262, """]")), "]"))</f>
        <v/>
      </c>
    </row>
    <row r="263" spans="1:50" ht="16" customHeight="1" x14ac:dyDescent="0.2">
      <c r="A263" s="8">
        <v>2511</v>
      </c>
      <c r="B263" s="8" t="s">
        <v>26</v>
      </c>
      <c r="C263" s="8" t="s">
        <v>1074</v>
      </c>
      <c r="D263" s="8" t="s">
        <v>27</v>
      </c>
      <c r="E263" s="8" t="s">
        <v>1082</v>
      </c>
      <c r="F263" s="8" t="str">
        <f>IF(ISBLANK(E263), "", Table2[[#This Row],[unique_id]])</f>
        <v>template_edwin_wardrobe_outlet_linkquality_percentage</v>
      </c>
      <c r="G263" s="8" t="s">
        <v>1075</v>
      </c>
      <c r="H263" s="8" t="s">
        <v>1083</v>
      </c>
      <c r="I263" s="8" t="s">
        <v>338</v>
      </c>
      <c r="M263" s="8" t="s">
        <v>292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>IF(ISBLANK(AF263),  "", _xlfn.CONCAT(LOWER(C263), "/", E263))</f>
        <v/>
      </c>
      <c r="AI263" s="14"/>
      <c r="AK263" s="36"/>
      <c r="AU263" s="8"/>
      <c r="AV263" s="8"/>
      <c r="AX263" s="8" t="str">
        <f>IF(AND(ISBLANK(AT263), ISBLANK(AU263)), "", _xlfn.CONCAT("[", IF(ISBLANK(AT263), "", _xlfn.CONCAT("[""mac"", """, AT263, """]")), IF(ISBLANK(AU263), "", _xlfn.CONCAT(", [""ip"", """, AU263, """]")), "]"))</f>
        <v/>
      </c>
    </row>
    <row r="264" spans="1:50" ht="16" customHeight="1" x14ac:dyDescent="0.2">
      <c r="A264" s="8">
        <v>2512</v>
      </c>
      <c r="B264" s="8" t="s">
        <v>26</v>
      </c>
      <c r="C264" s="8" t="s">
        <v>39</v>
      </c>
      <c r="D264" s="8" t="s">
        <v>27</v>
      </c>
      <c r="E264" s="8" t="s">
        <v>178</v>
      </c>
      <c r="F264" s="8" t="str">
        <f>IF(ISBLANK(E264), "", Table2[[#This Row],[unique_id]])</f>
        <v>weatherstation_coms_signal_quality</v>
      </c>
      <c r="G264" s="8" t="s">
        <v>1001</v>
      </c>
      <c r="H264" s="8" t="s">
        <v>1084</v>
      </c>
      <c r="I264" s="8" t="s">
        <v>338</v>
      </c>
      <c r="T264" s="8"/>
      <c r="U264" s="10"/>
      <c r="V264" s="10"/>
      <c r="W264" s="10"/>
      <c r="X264" s="10"/>
      <c r="Y264" s="10"/>
      <c r="Z264" s="8"/>
      <c r="AD264" s="8">
        <v>300</v>
      </c>
      <c r="AE264" s="10" t="s">
        <v>34</v>
      </c>
      <c r="AF264" s="8" t="s">
        <v>86</v>
      </c>
      <c r="AG264" s="8" t="str">
        <f>IF(ISBLANK(AF264),  "", _xlfn.CONCAT("haas/entity/sensor/", LOWER(C264), "/", E264, "/config"))</f>
        <v>haas/entity/sensor/weewx/weatherstation_coms_signal_quality/config</v>
      </c>
      <c r="AH264" s="8" t="str">
        <f>IF(ISBLANK(AF264),  "", _xlfn.CONCAT(LOWER(C264), "/", E264))</f>
        <v>weewx/weatherstation_coms_signal_quality</v>
      </c>
      <c r="AI264" s="14" t="s">
        <v>349</v>
      </c>
      <c r="AJ264" s="8">
        <v>1</v>
      </c>
      <c r="AK264" s="35" t="s">
        <v>1063</v>
      </c>
      <c r="AL264" s="8" t="s">
        <v>475</v>
      </c>
      <c r="AM264" s="10">
        <v>3.15</v>
      </c>
      <c r="AN264" s="8" t="s">
        <v>448</v>
      </c>
      <c r="AO264" s="8" t="s">
        <v>36</v>
      </c>
      <c r="AP264" s="8" t="s">
        <v>37</v>
      </c>
      <c r="AQ264" s="8" t="s">
        <v>28</v>
      </c>
      <c r="AU264" s="8"/>
      <c r="AV264" s="8"/>
      <c r="AX264" s="8" t="str">
        <f>IF(AND(ISBLANK(AT264), ISBLANK(AU264)), "", _xlfn.CONCAT("[", IF(ISBLANK(AT264), "", _xlfn.CONCAT("[""mac"", """, AT264, """]")), IF(ISBLANK(AU264), "", _xlfn.CONCAT(", [""ip"", """, AU264, """]")), "]"))</f>
        <v/>
      </c>
    </row>
    <row r="265" spans="1:50" ht="16" customHeight="1" x14ac:dyDescent="0.2">
      <c r="A265" s="8">
        <v>2513</v>
      </c>
      <c r="B265" s="8" t="s">
        <v>26</v>
      </c>
      <c r="C265" s="8" t="s">
        <v>39</v>
      </c>
      <c r="D265" s="8" t="s">
        <v>27</v>
      </c>
      <c r="E265" s="8" t="s">
        <v>1076</v>
      </c>
      <c r="F265" s="8" t="str">
        <f>IF(ISBLANK(E265), "", Table2[[#This Row],[unique_id]])</f>
        <v>template_weatherstation_coms_signal_quality_percentage</v>
      </c>
      <c r="G265" s="8" t="s">
        <v>1001</v>
      </c>
      <c r="H265" s="8" t="s">
        <v>1084</v>
      </c>
      <c r="I265" s="8" t="s">
        <v>338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I265" s="14"/>
      <c r="AK265" s="35"/>
      <c r="AU265" s="8"/>
      <c r="AV265" s="8"/>
    </row>
    <row r="266" spans="1:50" ht="16" customHeight="1" x14ac:dyDescent="0.2">
      <c r="A266" s="8">
        <v>2514</v>
      </c>
      <c r="B266" s="8" t="s">
        <v>26</v>
      </c>
      <c r="C266" s="8" t="s">
        <v>638</v>
      </c>
      <c r="D266" s="8" t="s">
        <v>414</v>
      </c>
      <c r="E266" s="8" t="s">
        <v>413</v>
      </c>
      <c r="F266" s="8" t="str">
        <f>IF(ISBLANK(E266), "", Table2[[#This Row],[unique_id]])</f>
        <v>column_break</v>
      </c>
      <c r="G266" s="8" t="s">
        <v>410</v>
      </c>
      <c r="H266" s="8" t="s">
        <v>1084</v>
      </c>
      <c r="I266" s="8" t="s">
        <v>338</v>
      </c>
      <c r="M266" s="8" t="s">
        <v>411</v>
      </c>
      <c r="N266" s="8" t="s">
        <v>412</v>
      </c>
      <c r="T266" s="8"/>
      <c r="U266" s="10"/>
      <c r="V266" s="10"/>
      <c r="W266" s="10"/>
      <c r="X266" s="10"/>
      <c r="Y266" s="10"/>
      <c r="Z266" s="8"/>
      <c r="AE266" s="10"/>
      <c r="AH266" s="8" t="str">
        <f>IF(ISBLANK(AF266),  "", _xlfn.CONCAT(LOWER(C266), "/", E266))</f>
        <v/>
      </c>
      <c r="AI266" s="14"/>
      <c r="AK266" s="36"/>
      <c r="AO266" s="12"/>
      <c r="AU266" s="8"/>
      <c r="AV266" s="8"/>
      <c r="AX266" s="8" t="str">
        <f>IF(AND(ISBLANK(AT266), ISBLANK(AU266)), "", _xlfn.CONCAT("[", IF(ISBLANK(AT266), "", _xlfn.CONCAT("[""mac"", """, AT266, """]")), IF(ISBLANK(AU266), "", _xlfn.CONCAT(", [""ip"", """, AU266, """]")), "]"))</f>
        <v/>
      </c>
    </row>
    <row r="267" spans="1:50" ht="16" customHeight="1" x14ac:dyDescent="0.2">
      <c r="A267" s="8">
        <v>2520</v>
      </c>
      <c r="B267" s="8" t="s">
        <v>26</v>
      </c>
      <c r="C267" s="8" t="s">
        <v>956</v>
      </c>
      <c r="D267" s="8" t="s">
        <v>27</v>
      </c>
      <c r="E267" s="8" t="s">
        <v>1006</v>
      </c>
      <c r="F267" s="8" t="str">
        <f>IF(ISBLANK(E267), "", Table2[[#This Row],[unique_id]])</f>
        <v>back_door_lock_battery</v>
      </c>
      <c r="G267" s="8" t="s">
        <v>992</v>
      </c>
      <c r="H267" s="8" t="s">
        <v>759</v>
      </c>
      <c r="I267" s="8" t="s">
        <v>338</v>
      </c>
      <c r="M267" s="8" t="s">
        <v>136</v>
      </c>
      <c r="T267" s="8"/>
      <c r="U267" s="10"/>
      <c r="V267" s="10"/>
      <c r="W267" s="10"/>
      <c r="X267" s="10"/>
      <c r="Y267" s="10"/>
      <c r="Z267" s="8"/>
      <c r="AE267" s="10"/>
      <c r="AG267" s="8" t="str">
        <f>IF(ISBLANK(AF267),  "", _xlfn.CONCAT("haas/entity/sensor/", LOWER(C267), "/", E267, "/config"))</f>
        <v/>
      </c>
      <c r="AH267" s="8" t="str">
        <f>IF(ISBLANK(AF267),  "", _xlfn.CONCAT(LOWER(C267), "/", E267))</f>
        <v/>
      </c>
      <c r="AK267" s="37"/>
      <c r="AO267" s="12"/>
      <c r="AU267" s="8"/>
      <c r="AV267" s="8"/>
      <c r="AX267" s="8" t="str">
        <f>IF(AND(ISBLANK(AT267), ISBLANK(AU267)), "", _xlfn.CONCAT("[", IF(ISBLANK(AT267), "", _xlfn.CONCAT("[""mac"", """, AT267, """]")), IF(ISBLANK(AU267), "", _xlfn.CONCAT(", [""ip"", """, AU267, """]")), "]"))</f>
        <v/>
      </c>
    </row>
    <row r="268" spans="1:50" ht="16" customHeight="1" x14ac:dyDescent="0.2">
      <c r="A268" s="8">
        <v>2521</v>
      </c>
      <c r="B268" s="8" t="s">
        <v>26</v>
      </c>
      <c r="C268" s="8" t="s">
        <v>956</v>
      </c>
      <c r="D268" s="8" t="s">
        <v>27</v>
      </c>
      <c r="E268" s="8" t="s">
        <v>1007</v>
      </c>
      <c r="F268" s="8" t="str">
        <f>IF(ISBLANK(E268), "", Table2[[#This Row],[unique_id]])</f>
        <v>front_door_lock_battery</v>
      </c>
      <c r="G268" s="8" t="s">
        <v>991</v>
      </c>
      <c r="H268" s="8" t="s">
        <v>759</v>
      </c>
      <c r="I268" s="8" t="s">
        <v>338</v>
      </c>
      <c r="M268" s="8" t="s">
        <v>136</v>
      </c>
      <c r="T268" s="8"/>
      <c r="U268" s="10"/>
      <c r="V268" s="10"/>
      <c r="W268" s="10"/>
      <c r="X268" s="10"/>
      <c r="Y268" s="10"/>
      <c r="Z268" s="8"/>
      <c r="AE268" s="10"/>
      <c r="AG268" s="8" t="str">
        <f>IF(ISBLANK(AF268),  "", _xlfn.CONCAT("haas/entity/sensor/", LOWER(C268), "/", E268, "/config"))</f>
        <v/>
      </c>
      <c r="AH268" s="8" t="str">
        <f>IF(ISBLANK(AF268),  "", _xlfn.CONCAT(LOWER(C268), "/", E268))</f>
        <v/>
      </c>
      <c r="AK268" s="37"/>
      <c r="AO268" s="12"/>
      <c r="AU268" s="8"/>
      <c r="AV268" s="8"/>
      <c r="AX268" s="8" t="str">
        <f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2522</v>
      </c>
      <c r="B269" s="8" t="s">
        <v>26</v>
      </c>
      <c r="C269" s="8" t="s">
        <v>415</v>
      </c>
      <c r="D269" s="8" t="s">
        <v>27</v>
      </c>
      <c r="E269" s="8" t="s">
        <v>1009</v>
      </c>
      <c r="F269" s="8" t="str">
        <f>IF(ISBLANK(E269), "", Table2[[#This Row],[unique_id]])</f>
        <v>template_back_door_sensor_battery_last</v>
      </c>
      <c r="G269" s="8" t="s">
        <v>994</v>
      </c>
      <c r="H269" s="8" t="s">
        <v>759</v>
      </c>
      <c r="I269" s="8" t="s">
        <v>338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>IF(ISBLANK(AF269),  "", _xlfn.CONCAT("haas/entity/sensor/", LOWER(C269), "/", E269, "/config"))</f>
        <v/>
      </c>
      <c r="AH269" s="8" t="str">
        <f>IF(ISBLANK(AF269),  "", _xlfn.CONCAT(LOWER(C269), "/", E269))</f>
        <v/>
      </c>
      <c r="AK269" s="37"/>
      <c r="AO269" s="12"/>
      <c r="AU269" s="8"/>
      <c r="AV269" s="8"/>
      <c r="AX269" s="8" t="str">
        <f>IF(AND(ISBLANK(AT269), ISBLANK(AU269)), "", _xlfn.CONCAT("[", IF(ISBLANK(AT269), "", _xlfn.CONCAT("[""mac"", """, AT269, """]")), IF(ISBLANK(AU269), "", _xlfn.CONCAT(", [""ip"", """, AU269, """]")), "]"))</f>
        <v/>
      </c>
    </row>
    <row r="270" spans="1:50" ht="16" customHeight="1" x14ac:dyDescent="0.2">
      <c r="A270" s="8">
        <v>2523</v>
      </c>
      <c r="B270" s="8" t="s">
        <v>26</v>
      </c>
      <c r="C270" s="8" t="s">
        <v>415</v>
      </c>
      <c r="D270" s="8" t="s">
        <v>27</v>
      </c>
      <c r="E270" s="8" t="s">
        <v>1008</v>
      </c>
      <c r="F270" s="8" t="str">
        <f>IF(ISBLANK(E270), "", Table2[[#This Row],[unique_id]])</f>
        <v>template_front_door_sensor_battery_last</v>
      </c>
      <c r="G270" s="8" t="s">
        <v>993</v>
      </c>
      <c r="H270" s="8" t="s">
        <v>759</v>
      </c>
      <c r="I270" s="8" t="s">
        <v>338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>IF(ISBLANK(AF270),  "", _xlfn.CONCAT("haas/entity/sensor/", LOWER(C270), "/", E270, "/config"))</f>
        <v/>
      </c>
      <c r="AH270" s="8" t="str">
        <f>IF(ISBLANK(AF270),  "", _xlfn.CONCAT(LOWER(C270), "/", E270))</f>
        <v/>
      </c>
      <c r="AK270" s="37"/>
      <c r="AO270" s="12"/>
      <c r="AU270" s="8"/>
      <c r="AV270" s="8"/>
      <c r="AX270" s="8" t="str">
        <f>IF(AND(ISBLANK(AT270), ISBLANK(AU270)), "", _xlfn.CONCAT("[", IF(ISBLANK(AT270), "", _xlfn.CONCAT("[""mac"", """, AT270, """]")), IF(ISBLANK(AU270), "", _xlfn.CONCAT(", [""ip"", """, AU270, """]")), "]"))</f>
        <v/>
      </c>
    </row>
    <row r="271" spans="1:50" ht="16" customHeight="1" x14ac:dyDescent="0.2">
      <c r="A271" s="8">
        <v>2524</v>
      </c>
      <c r="B271" s="8" t="s">
        <v>26</v>
      </c>
      <c r="C271" s="8" t="s">
        <v>664</v>
      </c>
      <c r="D271" s="8" t="s">
        <v>27</v>
      </c>
      <c r="E271" s="8" t="s">
        <v>705</v>
      </c>
      <c r="F271" s="8" t="str">
        <f>IF(ISBLANK(E271), "", Table2[[#This Row],[unique_id]])</f>
        <v>home_cube_remote_battery</v>
      </c>
      <c r="G271" s="8" t="s">
        <v>672</v>
      </c>
      <c r="H271" s="8" t="s">
        <v>759</v>
      </c>
      <c r="I271" s="8" t="s">
        <v>338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>IF(ISBLANK(AF271),  "", _xlfn.CONCAT("haas/entity/sensor/", LOWER(C271), "/", E271, "/config"))</f>
        <v/>
      </c>
      <c r="AH271" s="8" t="str">
        <f>IF(ISBLANK(AF271),  "", _xlfn.CONCAT(LOWER(C271), "/", E271))</f>
        <v/>
      </c>
      <c r="AK271" s="37"/>
      <c r="AO271" s="12"/>
      <c r="AU271" s="8"/>
      <c r="AV271" s="8"/>
      <c r="AX271" s="8" t="str">
        <f>IF(AND(ISBLANK(AT271), ISBLANK(AU271)), "", _xlfn.CONCAT("[", IF(ISBLANK(AT271), "", _xlfn.CONCAT("[""mac"", """, AT271, """]")), IF(ISBLANK(AU271), "", _xlfn.CONCAT(", [""ip"", """, AU271, """]")), "]"))</f>
        <v/>
      </c>
    </row>
    <row r="272" spans="1:50" ht="16" customHeight="1" x14ac:dyDescent="0.2">
      <c r="A272" s="8">
        <v>2525</v>
      </c>
      <c r="B272" s="8" t="s">
        <v>26</v>
      </c>
      <c r="C272" s="8" t="s">
        <v>151</v>
      </c>
      <c r="D272" s="8" t="s">
        <v>27</v>
      </c>
      <c r="E272" s="8" t="s">
        <v>1003</v>
      </c>
      <c r="F272" s="8" t="str">
        <f>IF(ISBLANK(E272), "", Table2[[#This Row],[unique_id]])</f>
        <v>template_weatherstation_console_battery_percent_int</v>
      </c>
      <c r="G272" s="8" t="s">
        <v>1001</v>
      </c>
      <c r="H272" s="8" t="s">
        <v>759</v>
      </c>
      <c r="I272" s="8" t="s">
        <v>338</v>
      </c>
      <c r="M272" s="8" t="s">
        <v>136</v>
      </c>
      <c r="T272" s="8"/>
      <c r="U272" s="10"/>
      <c r="V272" s="10"/>
      <c r="W272" s="10"/>
      <c r="X272" s="10"/>
      <c r="Y272" s="10"/>
      <c r="Z272" s="8" t="s">
        <v>31</v>
      </c>
      <c r="AA272" s="8" t="s">
        <v>32</v>
      </c>
      <c r="AB272" s="8" t="s">
        <v>1002</v>
      </c>
      <c r="AE272" s="10"/>
      <c r="AI272" s="14"/>
      <c r="AK272" s="35"/>
      <c r="AU272" s="8"/>
      <c r="AV272" s="8"/>
    </row>
    <row r="273" spans="1:50" ht="16" customHeight="1" x14ac:dyDescent="0.2">
      <c r="A273" s="8">
        <v>2526</v>
      </c>
      <c r="B273" s="8" t="s">
        <v>26</v>
      </c>
      <c r="C273" s="8" t="s">
        <v>39</v>
      </c>
      <c r="D273" s="8" t="s">
        <v>27</v>
      </c>
      <c r="E273" s="8" t="s">
        <v>177</v>
      </c>
      <c r="F273" s="8" t="str">
        <f>IF(ISBLANK(E273), "", Table2[[#This Row],[unique_id]])</f>
        <v>weatherstation_console_battery_voltage</v>
      </c>
      <c r="G273" s="8" t="s">
        <v>671</v>
      </c>
      <c r="H273" s="8" t="s">
        <v>759</v>
      </c>
      <c r="I273" s="8" t="s">
        <v>338</v>
      </c>
      <c r="T273" s="8"/>
      <c r="U273" s="10"/>
      <c r="V273" s="10"/>
      <c r="W273" s="10"/>
      <c r="X273" s="10"/>
      <c r="Y273" s="10"/>
      <c r="Z273" s="8" t="s">
        <v>31</v>
      </c>
      <c r="AA273" s="8" t="s">
        <v>83</v>
      </c>
      <c r="AB273" s="8" t="s">
        <v>84</v>
      </c>
      <c r="AC273" s="8" t="s">
        <v>307</v>
      </c>
      <c r="AD273" s="8">
        <v>300</v>
      </c>
      <c r="AE273" s="10" t="s">
        <v>34</v>
      </c>
      <c r="AF273" s="8" t="s">
        <v>85</v>
      </c>
      <c r="AG273" s="8" t="str">
        <f>IF(ISBLANK(AF273),  "", _xlfn.CONCAT("haas/entity/sensor/", LOWER(C273), "/", E273, "/config"))</f>
        <v>haas/entity/sensor/weewx/weatherstation_console_battery_voltage/config</v>
      </c>
      <c r="AH273" s="8" t="str">
        <f>IF(ISBLANK(AF273),  "", _xlfn.CONCAT(LOWER(C273), "/", E273))</f>
        <v>weewx/weatherstation_console_battery_voltage</v>
      </c>
      <c r="AI273" s="14" t="s">
        <v>348</v>
      </c>
      <c r="AJ273" s="8">
        <v>1</v>
      </c>
      <c r="AK273" s="35" t="s">
        <v>1063</v>
      </c>
      <c r="AL273" s="8" t="s">
        <v>475</v>
      </c>
      <c r="AM273" s="10">
        <v>3.15</v>
      </c>
      <c r="AN273" s="8" t="s">
        <v>448</v>
      </c>
      <c r="AO273" s="8" t="s">
        <v>36</v>
      </c>
      <c r="AP273" s="8" t="s">
        <v>37</v>
      </c>
      <c r="AQ273" s="8" t="s">
        <v>28</v>
      </c>
      <c r="AU273" s="8"/>
      <c r="AV273" s="8"/>
      <c r="AX273" s="8" t="str">
        <f>IF(AND(ISBLANK(AT273), ISBLANK(AU273)), "", _xlfn.CONCAT("[", IF(ISBLANK(AT273), "", _xlfn.CONCAT("[""mac"", """, AT273, """]")), IF(ISBLANK(AU273), "", _xlfn.CONCAT(", [""ip"", """, AU273, """]")), "]"))</f>
        <v/>
      </c>
    </row>
    <row r="274" spans="1:50" ht="16" customHeight="1" x14ac:dyDescent="0.2">
      <c r="A274" s="8">
        <v>2527</v>
      </c>
      <c r="B274" s="8" t="s">
        <v>26</v>
      </c>
      <c r="C274" s="8" t="s">
        <v>128</v>
      </c>
      <c r="D274" s="8" t="s">
        <v>27</v>
      </c>
      <c r="E274" s="14" t="s">
        <v>904</v>
      </c>
      <c r="F274" s="8" t="str">
        <f>IF(ISBLANK(E274), "", Table2[[#This Row],[unique_id]])</f>
        <v>bertram_2_office_pantry_battery_percent</v>
      </c>
      <c r="G274" s="8" t="s">
        <v>665</v>
      </c>
      <c r="H274" s="8" t="s">
        <v>759</v>
      </c>
      <c r="I274" s="8" t="s">
        <v>338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>IF(ISBLANK(AF274),  "", _xlfn.CONCAT("haas/entity/sensor/", LOWER(C274), "/", E274, "/config"))</f>
        <v/>
      </c>
      <c r="AH274" s="8" t="str">
        <f>IF(ISBLANK(AF274),  "", _xlfn.CONCAT(LOWER(C274), "/", E274))</f>
        <v/>
      </c>
      <c r="AK274" s="37"/>
      <c r="AL274" s="8" t="s">
        <v>692</v>
      </c>
      <c r="AM274" s="10" t="s">
        <v>609</v>
      </c>
      <c r="AN274" s="8" t="s">
        <v>610</v>
      </c>
      <c r="AO274" s="8" t="s">
        <v>607</v>
      </c>
      <c r="AP274" s="8" t="s">
        <v>128</v>
      </c>
      <c r="AQ274" s="8" t="s">
        <v>221</v>
      </c>
      <c r="AU274" s="8"/>
      <c r="AV274" s="8"/>
      <c r="AX274" s="8" t="str">
        <f>IF(AND(ISBLANK(AT274), ISBLANK(AU274)), "", _xlfn.CONCAT("[", IF(ISBLANK(AT274), "", _xlfn.CONCAT("[""mac"", """, AT274, """]")), IF(ISBLANK(AU274), "", _xlfn.CONCAT(", [""ip"", """, AU274, """]")), "]"))</f>
        <v/>
      </c>
    </row>
    <row r="275" spans="1:50" ht="16" customHeight="1" x14ac:dyDescent="0.2">
      <c r="A275" s="8">
        <v>2528</v>
      </c>
      <c r="B275" s="8" t="s">
        <v>26</v>
      </c>
      <c r="C275" s="8" t="s">
        <v>128</v>
      </c>
      <c r="D275" s="8" t="s">
        <v>27</v>
      </c>
      <c r="E275" s="14" t="s">
        <v>905</v>
      </c>
      <c r="F275" s="8" t="str">
        <f>IF(ISBLANK(E275), "", Table2[[#This Row],[unique_id]])</f>
        <v>bertram_2_office_lounge_battery_percent</v>
      </c>
      <c r="G275" s="8" t="s">
        <v>666</v>
      </c>
      <c r="H275" s="8" t="s">
        <v>759</v>
      </c>
      <c r="I275" s="8" t="s">
        <v>338</v>
      </c>
      <c r="M275" s="8" t="s">
        <v>136</v>
      </c>
      <c r="T275" s="8"/>
      <c r="U275" s="10"/>
      <c r="V275" s="10"/>
      <c r="W275" s="10"/>
      <c r="X275" s="10"/>
      <c r="Y275" s="10"/>
      <c r="Z275" s="8"/>
      <c r="AE275" s="10"/>
      <c r="AG275" s="8" t="str">
        <f>IF(ISBLANK(AF275),  "", _xlfn.CONCAT("haas/entity/sensor/", LOWER(C275), "/", E275, "/config"))</f>
        <v/>
      </c>
      <c r="AH275" s="8" t="str">
        <f>IF(ISBLANK(AF275),  "", _xlfn.CONCAT(LOWER(C275), "/", E275))</f>
        <v/>
      </c>
      <c r="AK275" s="37"/>
      <c r="AL275" s="8" t="s">
        <v>691</v>
      </c>
      <c r="AM275" s="10" t="s">
        <v>609</v>
      </c>
      <c r="AN275" s="8" t="s">
        <v>610</v>
      </c>
      <c r="AO275" s="8" t="s">
        <v>607</v>
      </c>
      <c r="AP275" s="8" t="s">
        <v>128</v>
      </c>
      <c r="AQ275" s="8" t="s">
        <v>203</v>
      </c>
      <c r="AU275" s="8"/>
      <c r="AV275" s="8"/>
      <c r="AX275" s="8" t="str">
        <f>IF(AND(ISBLANK(AT275), ISBLANK(AU275)), "", _xlfn.CONCAT("[", IF(ISBLANK(AT275), "", _xlfn.CONCAT("[""mac"", """, AT275, """]")), IF(ISBLANK(AU275), "", _xlfn.CONCAT(", [""ip"", """, AU275, """]")), "]"))</f>
        <v/>
      </c>
    </row>
    <row r="276" spans="1:50" ht="16" customHeight="1" x14ac:dyDescent="0.2">
      <c r="A276" s="8">
        <v>2529</v>
      </c>
      <c r="B276" s="8" t="s">
        <v>26</v>
      </c>
      <c r="C276" s="8" t="s">
        <v>128</v>
      </c>
      <c r="D276" s="8" t="s">
        <v>27</v>
      </c>
      <c r="E276" s="14" t="s">
        <v>906</v>
      </c>
      <c r="F276" s="8" t="str">
        <f>IF(ISBLANK(E276), "", Table2[[#This Row],[unique_id]])</f>
        <v>bertram_2_office_dining_battery_percent</v>
      </c>
      <c r="G276" s="8" t="s">
        <v>667</v>
      </c>
      <c r="H276" s="8" t="s">
        <v>759</v>
      </c>
      <c r="I276" s="8" t="s">
        <v>338</v>
      </c>
      <c r="M276" s="8" t="s">
        <v>136</v>
      </c>
      <c r="T276" s="8"/>
      <c r="U276" s="10"/>
      <c r="V276" s="10"/>
      <c r="W276" s="10"/>
      <c r="X276" s="10"/>
      <c r="Y276" s="10"/>
      <c r="Z276" s="8"/>
      <c r="AE276" s="10"/>
      <c r="AG276" s="8" t="str">
        <f>IF(ISBLANK(AF276),  "", _xlfn.CONCAT("haas/entity/sensor/", LOWER(C276), "/", E276, "/config"))</f>
        <v/>
      </c>
      <c r="AH276" s="8" t="str">
        <f>IF(ISBLANK(AF276),  "", _xlfn.CONCAT(LOWER(C276), "/", E276))</f>
        <v/>
      </c>
      <c r="AK276" s="37"/>
      <c r="AL276" s="8" t="s">
        <v>693</v>
      </c>
      <c r="AM276" s="10" t="s">
        <v>609</v>
      </c>
      <c r="AN276" s="8" t="s">
        <v>610</v>
      </c>
      <c r="AO276" s="8" t="s">
        <v>607</v>
      </c>
      <c r="AP276" s="8" t="s">
        <v>128</v>
      </c>
      <c r="AQ276" s="8" t="s">
        <v>202</v>
      </c>
      <c r="AU276" s="8"/>
      <c r="AV276" s="8"/>
      <c r="AX276" s="8" t="str">
        <f>IF(AND(ISBLANK(AT276), ISBLANK(AU276)), "", _xlfn.CONCAT("[", IF(ISBLANK(AT276), "", _xlfn.CONCAT("[""mac"", """, AT276, """]")), IF(ISBLANK(AU276), "", _xlfn.CONCAT(", [""ip"", """, AU276, """]")), "]"))</f>
        <v/>
      </c>
    </row>
    <row r="277" spans="1:50" ht="16" customHeight="1" x14ac:dyDescent="0.2">
      <c r="A277" s="8">
        <v>2530</v>
      </c>
      <c r="B277" s="8" t="s">
        <v>26</v>
      </c>
      <c r="C277" s="8" t="s">
        <v>128</v>
      </c>
      <c r="D277" s="8" t="s">
        <v>27</v>
      </c>
      <c r="E277" s="14" t="s">
        <v>907</v>
      </c>
      <c r="F277" s="8" t="str">
        <f>IF(ISBLANK(E277), "", Table2[[#This Row],[unique_id]])</f>
        <v>bertram_2_office_basement_battery_percent</v>
      </c>
      <c r="G277" s="8" t="s">
        <v>668</v>
      </c>
      <c r="H277" s="8" t="s">
        <v>759</v>
      </c>
      <c r="I277" s="8" t="s">
        <v>338</v>
      </c>
      <c r="M277" s="8" t="s">
        <v>136</v>
      </c>
      <c r="T277" s="8"/>
      <c r="U277" s="10"/>
      <c r="V277" s="10"/>
      <c r="W277" s="10"/>
      <c r="X277" s="10"/>
      <c r="Y277" s="10"/>
      <c r="Z277" s="8"/>
      <c r="AE277" s="10"/>
      <c r="AG277" s="8" t="str">
        <f>IF(ISBLANK(AF277),  "", _xlfn.CONCAT("haas/entity/sensor/", LOWER(C277), "/", E277, "/config"))</f>
        <v/>
      </c>
      <c r="AH277" s="8" t="str">
        <f>IF(ISBLANK(AF277),  "", _xlfn.CONCAT(LOWER(C277), "/", E277))</f>
        <v/>
      </c>
      <c r="AK277" s="37"/>
      <c r="AL277" s="8" t="s">
        <v>694</v>
      </c>
      <c r="AM277" s="10" t="s">
        <v>609</v>
      </c>
      <c r="AN277" s="8" t="s">
        <v>610</v>
      </c>
      <c r="AO277" s="8" t="s">
        <v>607</v>
      </c>
      <c r="AP277" s="8" t="s">
        <v>128</v>
      </c>
      <c r="AQ277" s="8" t="s">
        <v>220</v>
      </c>
      <c r="AU277" s="8"/>
      <c r="AV277" s="8"/>
      <c r="AX277" s="8" t="str">
        <f>IF(AND(ISBLANK(AT277), ISBLANK(AU277)), "", _xlfn.CONCAT("[", IF(ISBLANK(AT277), "", _xlfn.CONCAT("[""mac"", """, AT277, """]")), IF(ISBLANK(AU277), "", _xlfn.CONCAT(", [""ip"", """, AU277, """]")), "]"))</f>
        <v/>
      </c>
    </row>
    <row r="278" spans="1:50" ht="16" customHeight="1" x14ac:dyDescent="0.2">
      <c r="A278" s="8">
        <v>2531</v>
      </c>
      <c r="B278" s="8" t="s">
        <v>26</v>
      </c>
      <c r="C278" s="8" t="s">
        <v>189</v>
      </c>
      <c r="D278" s="8" t="s">
        <v>27</v>
      </c>
      <c r="E278" s="8" t="s">
        <v>1123</v>
      </c>
      <c r="F278" s="8" t="str">
        <f>IF(ISBLANK(E278), "", Table2[[#This Row],[unique_id]])</f>
        <v>parents_move_battery</v>
      </c>
      <c r="G278" s="8" t="s">
        <v>669</v>
      </c>
      <c r="H278" s="8" t="s">
        <v>759</v>
      </c>
      <c r="I278" s="8" t="s">
        <v>338</v>
      </c>
      <c r="M278" s="8" t="s">
        <v>136</v>
      </c>
      <c r="T278" s="8"/>
      <c r="U278" s="10"/>
      <c r="V278" s="10"/>
      <c r="W278" s="10"/>
      <c r="X278" s="10"/>
      <c r="Y278" s="10"/>
      <c r="Z278" s="8"/>
      <c r="AE278" s="10"/>
      <c r="AG278" s="8" t="str">
        <f>IF(ISBLANK(AF278),  "", _xlfn.CONCAT("haas/entity/sensor/", LOWER(C278), "/", E278, "/config"))</f>
        <v/>
      </c>
      <c r="AH278" s="8" t="str">
        <f>IF(ISBLANK(AF278),  "", _xlfn.CONCAT(LOWER(C278), "/", E278))</f>
        <v/>
      </c>
      <c r="AK278" s="37"/>
      <c r="AU278" s="8"/>
      <c r="AV278" s="8"/>
      <c r="AX278" s="8" t="str">
        <f>IF(AND(ISBLANK(AT278), ISBLANK(AU278)), "", _xlfn.CONCAT("[", IF(ISBLANK(AT278), "", _xlfn.CONCAT("[""mac"", """, AT278, """]")), IF(ISBLANK(AU278), "", _xlfn.CONCAT(", [""ip"", """, AU278, """]")), "]"))</f>
        <v/>
      </c>
    </row>
    <row r="279" spans="1:50" ht="16" customHeight="1" x14ac:dyDescent="0.2">
      <c r="A279" s="8">
        <v>2532</v>
      </c>
      <c r="B279" s="8" t="s">
        <v>26</v>
      </c>
      <c r="C279" s="8" t="s">
        <v>189</v>
      </c>
      <c r="D279" s="8" t="s">
        <v>27</v>
      </c>
      <c r="E279" s="8" t="s">
        <v>1122</v>
      </c>
      <c r="F279" s="8" t="str">
        <f>IF(ISBLANK(E279), "", Table2[[#This Row],[unique_id]])</f>
        <v>kitchen_move_battery</v>
      </c>
      <c r="G279" s="8" t="s">
        <v>670</v>
      </c>
      <c r="H279" s="8" t="s">
        <v>759</v>
      </c>
      <c r="I279" s="8" t="s">
        <v>338</v>
      </c>
      <c r="M279" s="8" t="s">
        <v>136</v>
      </c>
      <c r="T279" s="8"/>
      <c r="U279" s="10"/>
      <c r="V279" s="10"/>
      <c r="W279" s="10"/>
      <c r="X279" s="10"/>
      <c r="Y279" s="10"/>
      <c r="Z279" s="8"/>
      <c r="AE279" s="10"/>
      <c r="AG279" s="8" t="str">
        <f>IF(ISBLANK(AF279),  "", _xlfn.CONCAT("haas/entity/sensor/", LOWER(C279), "/", E279, "/config"))</f>
        <v/>
      </c>
      <c r="AH279" s="8" t="str">
        <f>IF(ISBLANK(AF279),  "", _xlfn.CONCAT(LOWER(C279), "/", E279))</f>
        <v/>
      </c>
      <c r="AK279" s="37"/>
      <c r="AU279" s="8"/>
      <c r="AV279" s="8"/>
      <c r="AX279" s="8" t="str">
        <f>IF(AND(ISBLANK(AT279), ISBLANK(AU279)), "", _xlfn.CONCAT("[", IF(ISBLANK(AT279), "", _xlfn.CONCAT("[""mac"", """, AT279, """]")), IF(ISBLANK(AU279), "", _xlfn.CONCAT(", [""ip"", """, AU279, """]")), "]"))</f>
        <v/>
      </c>
    </row>
    <row r="280" spans="1:50" ht="16" customHeight="1" x14ac:dyDescent="0.2">
      <c r="A280" s="8">
        <v>2533</v>
      </c>
      <c r="B280" s="8" t="s">
        <v>26</v>
      </c>
      <c r="C280" s="8" t="s">
        <v>638</v>
      </c>
      <c r="D280" s="8" t="s">
        <v>414</v>
      </c>
      <c r="E280" s="8" t="s">
        <v>413</v>
      </c>
      <c r="F280" s="8" t="str">
        <f>IF(ISBLANK(E280), "", Table2[[#This Row],[unique_id]])</f>
        <v>column_break</v>
      </c>
      <c r="G280" s="8" t="s">
        <v>410</v>
      </c>
      <c r="H280" s="8" t="s">
        <v>759</v>
      </c>
      <c r="I280" s="8" t="s">
        <v>338</v>
      </c>
      <c r="M280" s="8" t="s">
        <v>411</v>
      </c>
      <c r="N280" s="8" t="s">
        <v>412</v>
      </c>
      <c r="T280" s="8"/>
      <c r="U280" s="10"/>
      <c r="V280" s="10"/>
      <c r="W280" s="10"/>
      <c r="X280" s="10"/>
      <c r="Y280" s="10"/>
      <c r="Z280" s="8"/>
      <c r="AE280" s="10"/>
      <c r="AH280" s="8" t="str">
        <f>IF(ISBLANK(AF280),  "", _xlfn.CONCAT(LOWER(C280), "/", E280))</f>
        <v/>
      </c>
      <c r="AI280" s="14"/>
      <c r="AK280" s="36"/>
      <c r="AU280" s="8"/>
      <c r="AV280" s="8"/>
      <c r="AX280" s="8" t="str">
        <f>IF(AND(ISBLANK(AT280), ISBLANK(AU280)), "", _xlfn.CONCAT("[", IF(ISBLANK(AT280), "", _xlfn.CONCAT("[""mac"", """, AT280, """]")), IF(ISBLANK(AU280), "", _xlfn.CONCAT(", [""ip"", """, AU280, """]")), "]"))</f>
        <v/>
      </c>
    </row>
    <row r="281" spans="1:50" s="65" customFormat="1" ht="16" customHeight="1" x14ac:dyDescent="0.2">
      <c r="A281" s="65">
        <v>2534</v>
      </c>
      <c r="B281" s="65" t="s">
        <v>26</v>
      </c>
      <c r="C281" s="65" t="s">
        <v>1174</v>
      </c>
      <c r="D281" s="65" t="s">
        <v>134</v>
      </c>
      <c r="E281" s="65" t="s">
        <v>850</v>
      </c>
      <c r="F281" s="65" t="str">
        <f>IF(ISBLANK(E281), "", Table2[[#This Row],[unique_id]])</f>
        <v>lounge_tv_outlet</v>
      </c>
      <c r="G281" s="65" t="s">
        <v>187</v>
      </c>
      <c r="H281" s="65" t="s">
        <v>760</v>
      </c>
      <c r="I281" s="65" t="s">
        <v>338</v>
      </c>
      <c r="O281" s="65" t="s">
        <v>172</v>
      </c>
      <c r="P281" s="65" t="s">
        <v>1149</v>
      </c>
      <c r="Q281" s="74" t="s">
        <v>1133</v>
      </c>
      <c r="R281" s="65" t="str">
        <f>R282</f>
        <v>Lounge TV</v>
      </c>
      <c r="S281" s="71" t="str">
        <f>_xlfn.CONCAT("model: ", AO282, CHAR(10))</f>
        <v xml:space="preserve">model: HS110
</v>
      </c>
      <c r="U281" s="67"/>
      <c r="V281" s="67"/>
      <c r="W281" s="67"/>
      <c r="X281" s="67"/>
      <c r="Y281" s="67"/>
      <c r="AE281" s="67"/>
      <c r="AG281" s="65" t="str">
        <f>IF(ISBLANK(AF281),  "", _xlfn.CONCAT("haas/entity/sensor/", LOWER(C281), "/", E281, "/config"))</f>
        <v/>
      </c>
      <c r="AH281" s="65" t="str">
        <f>IF(ISBLANK(AF281),  "", _xlfn.CONCAT(LOWER(C281), "/", E281))</f>
        <v/>
      </c>
      <c r="AI281" s="69"/>
      <c r="AK281" s="36"/>
      <c r="AM281" s="67"/>
      <c r="AX281" s="66" t="str">
        <f>IF(AND(ISBLANK(AT281), ISBLANK(AU281)), "", _xlfn.CONCAT("[", IF(ISBLANK(AT281), "", _xlfn.CONCAT("[""mac"", """, AT281, """]")), IF(ISBLANK(AU281), "", _xlfn.CONCAT(", [""ip"", """, AU281, """]")), "]"))</f>
        <v/>
      </c>
    </row>
    <row r="282" spans="1:50" s="65" customFormat="1" ht="16" customHeight="1" x14ac:dyDescent="0.2">
      <c r="A282" s="65">
        <v>2550</v>
      </c>
      <c r="B282" s="65" t="s">
        <v>26</v>
      </c>
      <c r="C282" s="65" t="s">
        <v>246</v>
      </c>
      <c r="D282" s="65" t="s">
        <v>134</v>
      </c>
      <c r="E282" s="65" t="s">
        <v>850</v>
      </c>
      <c r="F282" s="65" t="str">
        <f>IF(ISBLANK(E282), "", Table2[[#This Row],[unique_id]])</f>
        <v>lounge_tv_outlet</v>
      </c>
      <c r="G282" s="65" t="s">
        <v>187</v>
      </c>
      <c r="H282" s="65" t="s">
        <v>760</v>
      </c>
      <c r="I282" s="65" t="s">
        <v>338</v>
      </c>
      <c r="M282" s="65" t="s">
        <v>292</v>
      </c>
      <c r="O282" s="65" t="s">
        <v>172</v>
      </c>
      <c r="P282" s="65" t="s">
        <v>1149</v>
      </c>
      <c r="Q282" s="74" t="s">
        <v>1133</v>
      </c>
      <c r="R282" s="65" t="str">
        <f>_xlfn.CONCAT( "", "",Table2[[#This Row],[friendly_name]])</f>
        <v>Lounge TV</v>
      </c>
      <c r="S282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sensor.lounge_tv_outlet_current_consumption
energy_sensor_id: sensor.lounge_tv_outlet_total_consumption
</v>
      </c>
      <c r="U282" s="67"/>
      <c r="V282" s="67"/>
      <c r="W282" s="67"/>
      <c r="X282" s="67"/>
      <c r="Y282" s="67"/>
      <c r="AC282" s="65" t="s">
        <v>285</v>
      </c>
      <c r="AE282" s="67"/>
      <c r="AG282" s="65" t="str">
        <f>IF(ISBLANK(AF282),  "", _xlfn.CONCAT("haas/entity/sensor/", LOWER(C282), "/", E282, "/config"))</f>
        <v/>
      </c>
      <c r="AH282" s="65" t="str">
        <f>IF(ISBLANK(AF282),  "", _xlfn.CONCAT(LOWER(C282), "/", E282))</f>
        <v/>
      </c>
      <c r="AK282" s="68"/>
      <c r="AL282" s="65" t="str">
        <f>IF(OR(ISBLANK(AT282), ISBLANK(AU282)), "", LOWER(_xlfn.CONCAT(Table2[[#This Row],[device_manufacturer]], "-",Table2[[#This Row],[device_suggested_area]], "-", Table2[[#This Row],[device_identifiers]])))</f>
        <v>tplink-lounge-tv</v>
      </c>
      <c r="AM282" s="67" t="s">
        <v>446</v>
      </c>
      <c r="AN282" s="65" t="s">
        <v>453</v>
      </c>
      <c r="AO282" s="65" t="s">
        <v>443</v>
      </c>
      <c r="AP282" s="65" t="str">
        <f>IF(OR(ISBLANK(AT282), ISBLANK(AU282)), "", Table2[[#This Row],[device_via_device]])</f>
        <v>TPLink</v>
      </c>
      <c r="AQ282" s="65" t="s">
        <v>203</v>
      </c>
      <c r="AS282" s="65" t="s">
        <v>575</v>
      </c>
      <c r="AT282" s="65" t="s">
        <v>433</v>
      </c>
      <c r="AU282" s="65" t="s">
        <v>567</v>
      </c>
      <c r="AX282" s="65" t="str">
        <f>IF(AND(ISBLANK(AT282), ISBLANK(AU282)), "", _xlfn.CONCAT("[", IF(ISBLANK(AT282), "", _xlfn.CONCAT("[""mac"", """, AT282, """]")), IF(ISBLANK(AU282), "", _xlfn.CONCAT(", [""ip"", """, AU282, """]")), "]"))</f>
        <v>[["mac", "ac:84:c6:54:a3:a2"], ["ip", "10.0.6.80"]]</v>
      </c>
    </row>
    <row r="283" spans="1:50" s="53" customFormat="1" ht="16" customHeight="1" x14ac:dyDescent="0.2">
      <c r="A283" s="53">
        <v>2551</v>
      </c>
      <c r="B283" s="53" t="s">
        <v>841</v>
      </c>
      <c r="C283" s="53" t="s">
        <v>246</v>
      </c>
      <c r="D283" s="53" t="s">
        <v>134</v>
      </c>
      <c r="E283" s="53" t="s">
        <v>1169</v>
      </c>
      <c r="F283" s="53" t="str">
        <f>IF(ISBLANK(E283), "", Table2[[#This Row],[unique_id]])</f>
        <v>mobile_adhoc_outlet</v>
      </c>
      <c r="G283" s="53" t="s">
        <v>243</v>
      </c>
      <c r="H283" s="53" t="s">
        <v>760</v>
      </c>
      <c r="I283" s="53" t="s">
        <v>338</v>
      </c>
      <c r="M283" s="53" t="s">
        <v>292</v>
      </c>
      <c r="O283" s="53" t="s">
        <v>172</v>
      </c>
      <c r="P283" s="53" t="s">
        <v>1149</v>
      </c>
      <c r="Q283" s="53" t="s">
        <v>760</v>
      </c>
      <c r="R283" s="53" t="str">
        <f>_xlfn.CONCAT( "", "",Table2[[#This Row],[friendly_name]])</f>
        <v>Adhoc Outlet</v>
      </c>
      <c r="S283" s="62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sensor.mobile_adhoc_outlet_current_consumption
energy_sensor_id: sensor.mobile_adhoc_outlet_total_consumption
</v>
      </c>
      <c r="U283" s="55"/>
      <c r="V283" s="55"/>
      <c r="W283" s="55"/>
      <c r="X283" s="55"/>
      <c r="Y283" s="55"/>
      <c r="AC283" s="53" t="s">
        <v>286</v>
      </c>
      <c r="AE283" s="55"/>
      <c r="AG283" s="53" t="str">
        <f>IF(ISBLANK(AF283),  "", _xlfn.CONCAT("haas/entity/sensor/", LOWER(C283), "/", E283, "/config"))</f>
        <v/>
      </c>
      <c r="AH283" s="53" t="str">
        <f>IF(ISBLANK(AF283),  "", _xlfn.CONCAT(LOWER(C283), "/", E283))</f>
        <v/>
      </c>
      <c r="AK283" s="59"/>
      <c r="AL283" s="53" t="str">
        <f>IF(OR(ISBLANK(AT283), ISBLANK(AU283)), "", LOWER(_xlfn.CONCAT(Table2[[#This Row],[device_manufacturer]], "-",Table2[[#This Row],[device_suggested_area]], "-", Table2[[#This Row],[device_identifiers]])))</f>
        <v>tplink-mobile-adhoc-outlet</v>
      </c>
      <c r="AM283" s="55" t="s">
        <v>445</v>
      </c>
      <c r="AN283" s="53" t="s">
        <v>478</v>
      </c>
      <c r="AO283" s="60" t="s">
        <v>444</v>
      </c>
      <c r="AP283" s="53" t="str">
        <f>IF(OR(ISBLANK(AT283), ISBLANK(AU283)), "", Table2[[#This Row],[device_via_device]])</f>
        <v>TPLink</v>
      </c>
      <c r="AQ283" s="53" t="s">
        <v>779</v>
      </c>
      <c r="AS283" s="53" t="s">
        <v>575</v>
      </c>
      <c r="AT283" s="53" t="s">
        <v>423</v>
      </c>
      <c r="AU283" s="53" t="s">
        <v>557</v>
      </c>
      <c r="AX283" s="53" t="str">
        <f>IF(AND(ISBLANK(AT283), ISBLANK(AU283)), "", _xlfn.CONCAT("[", IF(ISBLANK(AT283), "", _xlfn.CONCAT("[""mac"", """, AT283, """]")), IF(ISBLANK(AU283), "", _xlfn.CONCAT(", [""ip"", """, AU283, """]")), "]"))</f>
        <v>[["mac", "10:27:f5:31:f2:2b"], ["ip", "10.0.6.70"]]</v>
      </c>
    </row>
    <row r="284" spans="1:50" s="65" customFormat="1" ht="16" customHeight="1" x14ac:dyDescent="0.2">
      <c r="A284" s="65">
        <v>2552</v>
      </c>
      <c r="B284" s="65" t="s">
        <v>26</v>
      </c>
      <c r="C284" s="65" t="s">
        <v>1174</v>
      </c>
      <c r="D284" s="65" t="s">
        <v>134</v>
      </c>
      <c r="E284" s="65" t="s">
        <v>273</v>
      </c>
      <c r="F284" s="65" t="str">
        <f>IF(ISBLANK(E284), "", Table2[[#This Row],[unique_id]])</f>
        <v>study_outlet</v>
      </c>
      <c r="G284" s="65" t="s">
        <v>237</v>
      </c>
      <c r="H284" s="65" t="s">
        <v>760</v>
      </c>
      <c r="I284" s="65" t="s">
        <v>338</v>
      </c>
      <c r="O284" s="65" t="s">
        <v>172</v>
      </c>
      <c r="P284" s="65" t="s">
        <v>1149</v>
      </c>
      <c r="Q284" s="65" t="s">
        <v>760</v>
      </c>
      <c r="R284" s="65" t="str">
        <f>R285</f>
        <v>Study Outlet</v>
      </c>
      <c r="S284" s="71" t="str">
        <f>_xlfn.CONCAT("model: ", AO285, CHAR(10))</f>
        <v xml:space="preserve">model: KP115
</v>
      </c>
      <c r="U284" s="67"/>
      <c r="V284" s="67"/>
      <c r="W284" s="67"/>
      <c r="X284" s="67"/>
      <c r="Y284" s="67"/>
      <c r="AE284" s="67"/>
      <c r="AG284" s="65" t="str">
        <f>IF(ISBLANK(AF284),  "", _xlfn.CONCAT("haas/entity/sensor/", LOWER(C284), "/", E284, "/config"))</f>
        <v/>
      </c>
      <c r="AH284" s="65" t="str">
        <f>IF(ISBLANK(AF284),  "", _xlfn.CONCAT(LOWER(C284), "/", E284))</f>
        <v/>
      </c>
      <c r="AK284" s="68"/>
      <c r="AM284" s="67"/>
      <c r="AO284" s="70"/>
      <c r="AX284" s="66" t="str">
        <f>IF(AND(ISBLANK(AT284), ISBLANK(AU284)), "", _xlfn.CONCAT("[", IF(ISBLANK(AT284), "", _xlfn.CONCAT("[""mac"", """, AT284, """]")), IF(ISBLANK(AU284), "", _xlfn.CONCAT(", [""ip"", """, AU284, """]")), "]"))</f>
        <v/>
      </c>
    </row>
    <row r="285" spans="1:50" s="65" customFormat="1" ht="16" customHeight="1" x14ac:dyDescent="0.2">
      <c r="A285" s="65">
        <v>2553</v>
      </c>
      <c r="B285" s="65" t="s">
        <v>26</v>
      </c>
      <c r="C285" s="65" t="s">
        <v>246</v>
      </c>
      <c r="D285" s="65" t="s">
        <v>134</v>
      </c>
      <c r="E285" s="65" t="s">
        <v>273</v>
      </c>
      <c r="F285" s="65" t="str">
        <f>IF(ISBLANK(E285), "", Table2[[#This Row],[unique_id]])</f>
        <v>study_outlet</v>
      </c>
      <c r="G285" s="65" t="s">
        <v>237</v>
      </c>
      <c r="H285" s="65" t="s">
        <v>760</v>
      </c>
      <c r="I285" s="65" t="s">
        <v>338</v>
      </c>
      <c r="M285" s="65" t="s">
        <v>292</v>
      </c>
      <c r="O285" s="65" t="s">
        <v>172</v>
      </c>
      <c r="P285" s="65" t="s">
        <v>1149</v>
      </c>
      <c r="Q285" s="65" t="s">
        <v>760</v>
      </c>
      <c r="R285" s="65" t="str">
        <f>_xlfn.CONCAT( "", "",Table2[[#This Row],[friendly_name]])</f>
        <v>Study Outlet</v>
      </c>
      <c r="S285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sensor.study_outlet_current_consumption
energy_sensor_id: sensor.study_outlet_total_consumption
</v>
      </c>
      <c r="U285" s="67"/>
      <c r="V285" s="67"/>
      <c r="W285" s="67"/>
      <c r="X285" s="67"/>
      <c r="Y285" s="67"/>
      <c r="AC285" s="65" t="s">
        <v>286</v>
      </c>
      <c r="AE285" s="67"/>
      <c r="AG285" s="65" t="str">
        <f>IF(ISBLANK(AF285),  "", _xlfn.CONCAT("haas/entity/sensor/", LOWER(C285), "/", E285, "/config"))</f>
        <v/>
      </c>
      <c r="AH285" s="65" t="str">
        <f>IF(ISBLANK(AF285),  "", _xlfn.CONCAT(LOWER(C285), "/", E285))</f>
        <v/>
      </c>
      <c r="AK285" s="68"/>
      <c r="AL285" s="65" t="str">
        <f>IF(OR(ISBLANK(AT285), ISBLANK(AU285)), "", LOWER(_xlfn.CONCAT(Table2[[#This Row],[device_manufacturer]], "-",Table2[[#This Row],[device_suggested_area]], "-", Table2[[#This Row],[device_identifiers]])))</f>
        <v>tplink-study-outlet</v>
      </c>
      <c r="AM285" s="67" t="s">
        <v>445</v>
      </c>
      <c r="AN285" s="65" t="s">
        <v>455</v>
      </c>
      <c r="AO285" s="69" t="s">
        <v>444</v>
      </c>
      <c r="AP285" s="65" t="str">
        <f>IF(OR(ISBLANK(AT285), ISBLANK(AU285)), "", Table2[[#This Row],[device_via_device]])</f>
        <v>TPLink</v>
      </c>
      <c r="AQ285" s="65" t="s">
        <v>440</v>
      </c>
      <c r="AS285" s="65" t="s">
        <v>575</v>
      </c>
      <c r="AT285" s="65" t="s">
        <v>435</v>
      </c>
      <c r="AU285" s="65" t="s">
        <v>569</v>
      </c>
      <c r="AX285" s="65" t="str">
        <f>IF(AND(ISBLANK(AT285), ISBLANK(AU285)), "", _xlfn.CONCAT("[", IF(ISBLANK(AT285), "", _xlfn.CONCAT("[""mac"", """, AT285, """]")), IF(ISBLANK(AU285), "", _xlfn.CONCAT(", [""ip"", """, AU285, """]")), "]"))</f>
        <v>[["mac", "60:a4:b7:1f:72:0a"], ["ip", "10.0.6.82"]]</v>
      </c>
    </row>
    <row r="286" spans="1:50" s="65" customFormat="1" ht="16" customHeight="1" x14ac:dyDescent="0.2">
      <c r="A286" s="65">
        <v>2554</v>
      </c>
      <c r="B286" s="65" t="s">
        <v>26</v>
      </c>
      <c r="C286" s="65" t="s">
        <v>1174</v>
      </c>
      <c r="D286" s="65" t="s">
        <v>134</v>
      </c>
      <c r="E286" s="65" t="s">
        <v>274</v>
      </c>
      <c r="F286" s="65" t="str">
        <f>IF(ISBLANK(E286), "", Table2[[#This Row],[unique_id]])</f>
        <v>office_outlet</v>
      </c>
      <c r="G286" s="65" t="s">
        <v>236</v>
      </c>
      <c r="H286" s="65" t="s">
        <v>760</v>
      </c>
      <c r="I286" s="65" t="s">
        <v>338</v>
      </c>
      <c r="O286" s="65" t="s">
        <v>172</v>
      </c>
      <c r="P286" s="65" t="s">
        <v>1149</v>
      </c>
      <c r="Q286" s="65" t="s">
        <v>760</v>
      </c>
      <c r="R286" s="65" t="str">
        <f>R287</f>
        <v>Office Outlet</v>
      </c>
      <c r="S286" s="71" t="str">
        <f>_xlfn.CONCAT("model: ", AO287, CHAR(10))</f>
        <v xml:space="preserve">model: KP115
</v>
      </c>
      <c r="U286" s="67"/>
      <c r="V286" s="67"/>
      <c r="W286" s="67"/>
      <c r="X286" s="67"/>
      <c r="Y286" s="67"/>
      <c r="AE286" s="67"/>
      <c r="AG286" s="65" t="str">
        <f>IF(ISBLANK(AF286),  "", _xlfn.CONCAT("haas/entity/sensor/", LOWER(C286), "/", E286, "/config"))</f>
        <v/>
      </c>
      <c r="AH286" s="65" t="str">
        <f>IF(ISBLANK(AF286),  "", _xlfn.CONCAT(LOWER(C286), "/", E286))</f>
        <v/>
      </c>
      <c r="AK286" s="68"/>
      <c r="AM286" s="67"/>
      <c r="AO286" s="69"/>
      <c r="AX286" s="66" t="str">
        <f>IF(AND(ISBLANK(AT286), ISBLANK(AU286)), "", _xlfn.CONCAT("[", IF(ISBLANK(AT286), "", _xlfn.CONCAT("[""mac"", """, AT286, """]")), IF(ISBLANK(AU286), "", _xlfn.CONCAT(", [""ip"", """, AU286, """]")), "]"))</f>
        <v/>
      </c>
    </row>
    <row r="287" spans="1:50" s="65" customFormat="1" ht="16" customHeight="1" x14ac:dyDescent="0.2">
      <c r="A287" s="65">
        <v>2555</v>
      </c>
      <c r="B287" s="65" t="s">
        <v>26</v>
      </c>
      <c r="C287" s="65" t="s">
        <v>246</v>
      </c>
      <c r="D287" s="65" t="s">
        <v>134</v>
      </c>
      <c r="E287" s="65" t="s">
        <v>274</v>
      </c>
      <c r="F287" s="65" t="str">
        <f>IF(ISBLANK(E287), "", Table2[[#This Row],[unique_id]])</f>
        <v>office_outlet</v>
      </c>
      <c r="G287" s="65" t="s">
        <v>236</v>
      </c>
      <c r="H287" s="65" t="s">
        <v>760</v>
      </c>
      <c r="I287" s="65" t="s">
        <v>338</v>
      </c>
      <c r="M287" s="65" t="s">
        <v>292</v>
      </c>
      <c r="O287" s="65" t="s">
        <v>172</v>
      </c>
      <c r="P287" s="65" t="s">
        <v>1149</v>
      </c>
      <c r="Q287" s="65" t="s">
        <v>760</v>
      </c>
      <c r="R287" s="65" t="str">
        <f>_xlfn.CONCAT( "", "",Table2[[#This Row],[friendly_name]])</f>
        <v>Office Outlet</v>
      </c>
      <c r="S287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sensor.office_outlet_current_consumption
energy_sensor_id: sensor.office_outlet_total_consumption
</v>
      </c>
      <c r="U287" s="67"/>
      <c r="V287" s="67"/>
      <c r="W287" s="67"/>
      <c r="X287" s="67"/>
      <c r="Y287" s="67"/>
      <c r="AC287" s="65" t="s">
        <v>286</v>
      </c>
      <c r="AE287" s="67"/>
      <c r="AG287" s="65" t="str">
        <f>IF(ISBLANK(AF287),  "", _xlfn.CONCAT("haas/entity/sensor/", LOWER(C287), "/", E287, "/config"))</f>
        <v/>
      </c>
      <c r="AH287" s="65" t="str">
        <f>IF(ISBLANK(AF287),  "", _xlfn.CONCAT(LOWER(C287), "/", E287))</f>
        <v/>
      </c>
      <c r="AK287" s="68"/>
      <c r="AL287" s="65" t="str">
        <f>IF(OR(ISBLANK(AT287), ISBLANK(AU287)), "", LOWER(_xlfn.CONCAT(Table2[[#This Row],[device_manufacturer]], "-",Table2[[#This Row],[device_suggested_area]], "-", Table2[[#This Row],[device_identifiers]])))</f>
        <v>tplink-office-outlet</v>
      </c>
      <c r="AM287" s="67" t="s">
        <v>445</v>
      </c>
      <c r="AN287" s="65" t="s">
        <v>455</v>
      </c>
      <c r="AO287" s="69" t="s">
        <v>444</v>
      </c>
      <c r="AP287" s="65" t="str">
        <f>IF(OR(ISBLANK(AT287), ISBLANK(AU287)), "", Table2[[#This Row],[device_via_device]])</f>
        <v>TPLink</v>
      </c>
      <c r="AQ287" s="65" t="s">
        <v>222</v>
      </c>
      <c r="AS287" s="65" t="s">
        <v>575</v>
      </c>
      <c r="AT287" s="65" t="s">
        <v>436</v>
      </c>
      <c r="AU287" s="65" t="s">
        <v>570</v>
      </c>
      <c r="AX287" s="65" t="str">
        <f>IF(AND(ISBLANK(AT287), ISBLANK(AU287)), "", _xlfn.CONCAT("[", IF(ISBLANK(AT287), "", _xlfn.CONCAT("[""mac"", """, AT287, """]")), IF(ISBLANK(AU287), "", _xlfn.CONCAT(", [""ip"", """, AU287, """]")), "]"))</f>
        <v>[["mac", "10:27:f5:31:ec:58"], ["ip", "10.0.6.83"]]</v>
      </c>
    </row>
    <row r="288" spans="1:50" s="65" customFormat="1" ht="16" customHeight="1" x14ac:dyDescent="0.2">
      <c r="A288" s="65">
        <v>2556</v>
      </c>
      <c r="B288" s="65" t="s">
        <v>26</v>
      </c>
      <c r="C288" s="65" t="s">
        <v>1174</v>
      </c>
      <c r="D288" s="65" t="s">
        <v>134</v>
      </c>
      <c r="E288" s="65" t="s">
        <v>266</v>
      </c>
      <c r="F288" s="65" t="str">
        <f>IF(ISBLANK(E288), "", Table2[[#This Row],[unique_id]])</f>
        <v>kitchen_dish_washer</v>
      </c>
      <c r="G288" s="65" t="s">
        <v>239</v>
      </c>
      <c r="H288" s="65" t="s">
        <v>760</v>
      </c>
      <c r="I288" s="65" t="s">
        <v>338</v>
      </c>
      <c r="O288" s="65" t="s">
        <v>172</v>
      </c>
      <c r="P288" s="65" t="s">
        <v>1150</v>
      </c>
      <c r="Q288" s="65" t="s">
        <v>1160</v>
      </c>
      <c r="R288" s="65" t="str">
        <f>R289</f>
        <v>Kitchen Dish Washer</v>
      </c>
      <c r="S288" s="71" t="str">
        <f>_xlfn.CONCAT("model: ", AO289, CHAR(10))</f>
        <v xml:space="preserve">model: KP115
</v>
      </c>
      <c r="U288" s="67"/>
      <c r="V288" s="67"/>
      <c r="W288" s="67"/>
      <c r="X288" s="67"/>
      <c r="Y288" s="67"/>
      <c r="AE288" s="67"/>
      <c r="AG288" s="65" t="str">
        <f>IF(ISBLANK(AF288),  "", _xlfn.CONCAT("haas/entity/sensor/", LOWER(C288), "/", E288, "/config"))</f>
        <v/>
      </c>
      <c r="AH288" s="65" t="str">
        <f>IF(ISBLANK(AF288),  "", _xlfn.CONCAT(LOWER(C288), "/", E288))</f>
        <v/>
      </c>
      <c r="AK288" s="68"/>
      <c r="AM288" s="67"/>
      <c r="AO288" s="69"/>
      <c r="AX288" s="66" t="str">
        <f>IF(AND(ISBLANK(AT288), ISBLANK(AU288)), "", _xlfn.CONCAT("[", IF(ISBLANK(AT288), "", _xlfn.CONCAT("[""mac"", """, AT288, """]")), IF(ISBLANK(AU288), "", _xlfn.CONCAT(", [""ip"", """, AU288, """]")), "]"))</f>
        <v/>
      </c>
    </row>
    <row r="289" spans="1:50" s="65" customFormat="1" ht="16" customHeight="1" x14ac:dyDescent="0.2">
      <c r="A289" s="65">
        <v>2557</v>
      </c>
      <c r="B289" s="65" t="s">
        <v>26</v>
      </c>
      <c r="C289" s="65" t="s">
        <v>246</v>
      </c>
      <c r="D289" s="65" t="s">
        <v>134</v>
      </c>
      <c r="E289" s="65" t="s">
        <v>266</v>
      </c>
      <c r="F289" s="65" t="str">
        <f>IF(ISBLANK(E289), "", Table2[[#This Row],[unique_id]])</f>
        <v>kitchen_dish_washer</v>
      </c>
      <c r="G289" s="65" t="s">
        <v>239</v>
      </c>
      <c r="H289" s="65" t="s">
        <v>760</v>
      </c>
      <c r="I289" s="65" t="s">
        <v>338</v>
      </c>
      <c r="M289" s="65" t="s">
        <v>292</v>
      </c>
      <c r="O289" s="65" t="s">
        <v>172</v>
      </c>
      <c r="P289" s="65" t="s">
        <v>1150</v>
      </c>
      <c r="Q289" s="65" t="s">
        <v>1160</v>
      </c>
      <c r="R289" s="65" t="str">
        <f>_xlfn.CONCAT( Table2[[#This Row],[device_suggested_area]], " ",Table2[[#This Row],[friendly_name]])</f>
        <v>Kitchen Dish Washer</v>
      </c>
      <c r="S289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sensor.kitchen_dish_washer_current_consumption
energy_sensor_id: sensor.kitchen_dish_washer_total_consumption
</v>
      </c>
      <c r="U289" s="67"/>
      <c r="V289" s="67"/>
      <c r="W289" s="67"/>
      <c r="X289" s="67"/>
      <c r="Y289" s="67"/>
      <c r="AC289" s="65" t="s">
        <v>279</v>
      </c>
      <c r="AE289" s="67"/>
      <c r="AG289" s="65" t="str">
        <f>IF(ISBLANK(AF289),  "", _xlfn.CONCAT("haas/entity/sensor/", LOWER(C289), "/", E289, "/config"))</f>
        <v/>
      </c>
      <c r="AH289" s="65" t="str">
        <f>IF(ISBLANK(AF289),  "", _xlfn.CONCAT(LOWER(C289), "/", E289))</f>
        <v/>
      </c>
      <c r="AK289" s="68"/>
      <c r="AL289" s="65" t="str">
        <f>IF(OR(ISBLANK(AT289), ISBLANK(AU289)), "", LOWER(_xlfn.CONCAT(Table2[[#This Row],[device_manufacturer]], "-",Table2[[#This Row],[device_suggested_area]], "-", Table2[[#This Row],[device_identifiers]])))</f>
        <v>tplink-kitchen-dish_washer</v>
      </c>
      <c r="AM289" s="67" t="s">
        <v>445</v>
      </c>
      <c r="AN289" s="65" t="s">
        <v>457</v>
      </c>
      <c r="AO289" s="69" t="s">
        <v>444</v>
      </c>
      <c r="AP289" s="65" t="str">
        <f>IF(OR(ISBLANK(AT289), ISBLANK(AU289)), "", Table2[[#This Row],[device_via_device]])</f>
        <v>TPLink</v>
      </c>
      <c r="AQ289" s="65" t="s">
        <v>215</v>
      </c>
      <c r="AS289" s="65" t="s">
        <v>575</v>
      </c>
      <c r="AT289" s="65" t="s">
        <v>426</v>
      </c>
      <c r="AU289" s="65" t="s">
        <v>560</v>
      </c>
      <c r="AX289" s="65" t="str">
        <f>IF(AND(ISBLANK(AT289), ISBLANK(AU289)), "", _xlfn.CONCAT("[", IF(ISBLANK(AT289), "", _xlfn.CONCAT("[""mac"", """, AT289, """]")), IF(ISBLANK(AU289), "", _xlfn.CONCAT(", [""ip"", """, AU289, """]")), "]"))</f>
        <v>[["mac", "5c:a6:e6:25:55:f7"], ["ip", "10.0.6.73"]]</v>
      </c>
    </row>
    <row r="290" spans="1:50" s="65" customFormat="1" ht="16" customHeight="1" x14ac:dyDescent="0.2">
      <c r="A290" s="65">
        <v>2558</v>
      </c>
      <c r="B290" s="65" t="s">
        <v>26</v>
      </c>
      <c r="C290" s="65" t="s">
        <v>1174</v>
      </c>
      <c r="D290" s="65" t="s">
        <v>134</v>
      </c>
      <c r="E290" s="65" t="s">
        <v>267</v>
      </c>
      <c r="F290" s="65" t="str">
        <f>IF(ISBLANK(E290), "", Table2[[#This Row],[unique_id]])</f>
        <v>laundry_clothes_dryer</v>
      </c>
      <c r="G290" s="65" t="s">
        <v>240</v>
      </c>
      <c r="H290" s="65" t="s">
        <v>760</v>
      </c>
      <c r="I290" s="65" t="s">
        <v>338</v>
      </c>
      <c r="O290" s="65" t="s">
        <v>172</v>
      </c>
      <c r="P290" s="65" t="s">
        <v>1150</v>
      </c>
      <c r="Q290" s="65" t="s">
        <v>1160</v>
      </c>
      <c r="R290" s="65" t="str">
        <f>R291</f>
        <v>Laundry Clothes Dryer</v>
      </c>
      <c r="S290" s="71" t="str">
        <f>_xlfn.CONCAT("model: ", AO291, CHAR(10))</f>
        <v xml:space="preserve">model: KP115
</v>
      </c>
      <c r="U290" s="67"/>
      <c r="V290" s="67"/>
      <c r="W290" s="67"/>
      <c r="X290" s="67"/>
      <c r="Y290" s="67"/>
      <c r="AE290" s="67"/>
      <c r="AG290" s="65" t="str">
        <f>IF(ISBLANK(AF290),  "", _xlfn.CONCAT("haas/entity/sensor/", LOWER(C290), "/", E290, "/config"))</f>
        <v/>
      </c>
      <c r="AH290" s="65" t="str">
        <f>IF(ISBLANK(AF290),  "", _xlfn.CONCAT(LOWER(C290), "/", E290))</f>
        <v/>
      </c>
      <c r="AK290" s="68"/>
      <c r="AM290" s="67"/>
      <c r="AO290" s="69"/>
      <c r="AX290" s="66" t="str">
        <f>IF(AND(ISBLANK(AT290), ISBLANK(AU290)), "", _xlfn.CONCAT("[", IF(ISBLANK(AT290), "", _xlfn.CONCAT("[""mac"", """, AT290, """]")), IF(ISBLANK(AU290), "", _xlfn.CONCAT(", [""ip"", """, AU290, """]")), "]"))</f>
        <v/>
      </c>
    </row>
    <row r="291" spans="1:50" s="65" customFormat="1" ht="16" customHeight="1" x14ac:dyDescent="0.2">
      <c r="A291" s="65">
        <v>2559</v>
      </c>
      <c r="B291" s="65" t="s">
        <v>26</v>
      </c>
      <c r="C291" s="65" t="s">
        <v>246</v>
      </c>
      <c r="D291" s="65" t="s">
        <v>134</v>
      </c>
      <c r="E291" s="65" t="s">
        <v>267</v>
      </c>
      <c r="F291" s="65" t="str">
        <f>IF(ISBLANK(E291), "", Table2[[#This Row],[unique_id]])</f>
        <v>laundry_clothes_dryer</v>
      </c>
      <c r="G291" s="65" t="s">
        <v>240</v>
      </c>
      <c r="H291" s="65" t="s">
        <v>760</v>
      </c>
      <c r="I291" s="65" t="s">
        <v>338</v>
      </c>
      <c r="M291" s="65" t="s">
        <v>292</v>
      </c>
      <c r="O291" s="65" t="s">
        <v>172</v>
      </c>
      <c r="P291" s="65" t="s">
        <v>1150</v>
      </c>
      <c r="Q291" s="65" t="s">
        <v>1160</v>
      </c>
      <c r="R291" s="65" t="str">
        <f>_xlfn.CONCAT( Table2[[#This Row],[device_suggested_area]], " ",Table2[[#This Row],[friendly_name]])</f>
        <v>Laundry Clothes Dryer</v>
      </c>
      <c r="S291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sensor.laundry_clothes_dryer_current_consumption
energy_sensor_id: sensor.laundry_clothes_dryer_total_consumption
</v>
      </c>
      <c r="U291" s="67"/>
      <c r="V291" s="67"/>
      <c r="W291" s="67"/>
      <c r="X291" s="67"/>
      <c r="Y291" s="67"/>
      <c r="AC291" s="65" t="s">
        <v>280</v>
      </c>
      <c r="AE291" s="67"/>
      <c r="AG291" s="65" t="str">
        <f>IF(ISBLANK(AF291),  "", _xlfn.CONCAT("haas/entity/sensor/", LOWER(C291), "/", E291, "/config"))</f>
        <v/>
      </c>
      <c r="AH291" s="65" t="str">
        <f>IF(ISBLANK(AF291),  "", _xlfn.CONCAT(LOWER(C291), "/", E291))</f>
        <v/>
      </c>
      <c r="AK291" s="68"/>
      <c r="AL291" s="65" t="str">
        <f>IF(OR(ISBLANK(AT291), ISBLANK(AU291)), "", LOWER(_xlfn.CONCAT(Table2[[#This Row],[device_manufacturer]], "-",Table2[[#This Row],[device_suggested_area]], "-", Table2[[#This Row],[device_identifiers]])))</f>
        <v>tplink-laundry-clothes-dryer</v>
      </c>
      <c r="AM291" s="67" t="s">
        <v>445</v>
      </c>
      <c r="AN291" s="65" t="s">
        <v>481</v>
      </c>
      <c r="AO291" s="69" t="s">
        <v>444</v>
      </c>
      <c r="AP291" s="65" t="str">
        <f>IF(OR(ISBLANK(AT291), ISBLANK(AU291)), "", Table2[[#This Row],[device_via_device]])</f>
        <v>TPLink</v>
      </c>
      <c r="AQ291" s="65" t="s">
        <v>223</v>
      </c>
      <c r="AS291" s="65" t="s">
        <v>575</v>
      </c>
      <c r="AT291" s="65" t="s">
        <v>427</v>
      </c>
      <c r="AU291" s="65" t="s">
        <v>561</v>
      </c>
      <c r="AX291" s="65" t="str">
        <f>IF(AND(ISBLANK(AT291), ISBLANK(AU291)), "", _xlfn.CONCAT("[", IF(ISBLANK(AT291), "", _xlfn.CONCAT("[""mac"", """, AT291, """]")), IF(ISBLANK(AU291), "", _xlfn.CONCAT(", [""ip"", """, AU291, """]")), "]"))</f>
        <v>[["mac", "5c:a6:e6:25:55:f0"], ["ip", "10.0.6.74"]]</v>
      </c>
    </row>
    <row r="292" spans="1:50" s="65" customFormat="1" ht="16" customHeight="1" x14ac:dyDescent="0.2">
      <c r="A292" s="65">
        <v>2560</v>
      </c>
      <c r="B292" s="65" t="s">
        <v>26</v>
      </c>
      <c r="C292" s="65" t="s">
        <v>1174</v>
      </c>
      <c r="D292" s="65" t="s">
        <v>134</v>
      </c>
      <c r="E292" s="65" t="s">
        <v>268</v>
      </c>
      <c r="F292" s="65" t="str">
        <f>IF(ISBLANK(E292), "", Table2[[#This Row],[unique_id]])</f>
        <v>laundry_washing_machine</v>
      </c>
      <c r="G292" s="65" t="s">
        <v>238</v>
      </c>
      <c r="H292" s="65" t="s">
        <v>760</v>
      </c>
      <c r="I292" s="65" t="s">
        <v>338</v>
      </c>
      <c r="O292" s="65" t="s">
        <v>172</v>
      </c>
      <c r="P292" s="65" t="s">
        <v>1150</v>
      </c>
      <c r="Q292" s="65" t="s">
        <v>1160</v>
      </c>
      <c r="R292" s="65" t="str">
        <f>R293</f>
        <v>Laundry Washing Machine</v>
      </c>
      <c r="S292" s="71" t="str">
        <f>_xlfn.CONCAT("model: ", AO293, CHAR(10))</f>
        <v xml:space="preserve">model: KP115
</v>
      </c>
      <c r="U292" s="67"/>
      <c r="V292" s="67"/>
      <c r="W292" s="67"/>
      <c r="X292" s="67"/>
      <c r="Y292" s="67"/>
      <c r="AE292" s="67"/>
      <c r="AK292" s="68"/>
      <c r="AM292" s="67"/>
      <c r="AO292" s="69"/>
    </row>
    <row r="293" spans="1:50" s="65" customFormat="1" ht="16" customHeight="1" x14ac:dyDescent="0.2">
      <c r="A293" s="65">
        <v>2561</v>
      </c>
      <c r="B293" s="65" t="s">
        <v>26</v>
      </c>
      <c r="C293" s="65" t="s">
        <v>246</v>
      </c>
      <c r="D293" s="65" t="s">
        <v>134</v>
      </c>
      <c r="E293" s="65" t="s">
        <v>268</v>
      </c>
      <c r="F293" s="65" t="str">
        <f>IF(ISBLANK(E293), "", Table2[[#This Row],[unique_id]])</f>
        <v>laundry_washing_machine</v>
      </c>
      <c r="G293" s="65" t="s">
        <v>238</v>
      </c>
      <c r="H293" s="65" t="s">
        <v>760</v>
      </c>
      <c r="I293" s="65" t="s">
        <v>338</v>
      </c>
      <c r="M293" s="65" t="s">
        <v>292</v>
      </c>
      <c r="O293" s="65" t="s">
        <v>172</v>
      </c>
      <c r="P293" s="65" t="s">
        <v>1150</v>
      </c>
      <c r="Q293" s="65" t="s">
        <v>1160</v>
      </c>
      <c r="R293" s="65" t="str">
        <f>_xlfn.CONCAT( Table2[[#This Row],[device_suggested_area]], " ",Table2[[#This Row],[friendly_name]])</f>
        <v>Laundry Washing Machine</v>
      </c>
      <c r="S293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sensor.laundry_washing_machine_current_consumption
energy_sensor_id: sensor.laundry_washing_machine_total_consumption
</v>
      </c>
      <c r="U293" s="67"/>
      <c r="V293" s="67"/>
      <c r="W293" s="67"/>
      <c r="X293" s="67"/>
      <c r="Y293" s="67"/>
      <c r="AC293" s="65" t="s">
        <v>281</v>
      </c>
      <c r="AE293" s="67"/>
      <c r="AG293" s="65" t="str">
        <f>IF(ISBLANK(AF293),  "", _xlfn.CONCAT("haas/entity/sensor/", LOWER(C293), "/", E293, "/config"))</f>
        <v/>
      </c>
      <c r="AH293" s="65" t="str">
        <f>IF(ISBLANK(AF293),  "", _xlfn.CONCAT(LOWER(C293), "/", E293))</f>
        <v/>
      </c>
      <c r="AK293" s="68"/>
      <c r="AL293" s="65" t="str">
        <f>IF(OR(ISBLANK(AT293), ISBLANK(AU293)), "", LOWER(_xlfn.CONCAT(Table2[[#This Row],[device_manufacturer]], "-",Table2[[#This Row],[device_suggested_area]], "-", Table2[[#This Row],[device_identifiers]])))</f>
        <v>tplink-laundry-washing-machine</v>
      </c>
      <c r="AM293" s="67" t="s">
        <v>445</v>
      </c>
      <c r="AN293" s="65" t="s">
        <v>482</v>
      </c>
      <c r="AO293" s="69" t="s">
        <v>444</v>
      </c>
      <c r="AP293" s="65" t="str">
        <f>IF(OR(ISBLANK(AT293), ISBLANK(AU293)), "", Table2[[#This Row],[device_via_device]])</f>
        <v>TPLink</v>
      </c>
      <c r="AQ293" s="65" t="s">
        <v>223</v>
      </c>
      <c r="AS293" s="65" t="s">
        <v>575</v>
      </c>
      <c r="AT293" s="65" t="s">
        <v>428</v>
      </c>
      <c r="AU293" s="65" t="s">
        <v>562</v>
      </c>
      <c r="AX293" s="65" t="str">
        <f>IF(AND(ISBLANK(AT293), ISBLANK(AU293)), "", _xlfn.CONCAT("[", IF(ISBLANK(AT293), "", _xlfn.CONCAT("[""mac"", """, AT293, """]")), IF(ISBLANK(AU293), "", _xlfn.CONCAT(", [""ip"", """, AU293, """]")), "]"))</f>
        <v>[["mac", "5c:a6:e6:25:5a:a3"], ["ip", "10.0.6.75"]]</v>
      </c>
    </row>
    <row r="294" spans="1:50" s="65" customFormat="1" ht="16" customHeight="1" x14ac:dyDescent="0.2">
      <c r="A294" s="65">
        <v>2562</v>
      </c>
      <c r="B294" s="65" t="s">
        <v>841</v>
      </c>
      <c r="C294" s="65" t="s">
        <v>1174</v>
      </c>
      <c r="D294" s="65" t="s">
        <v>134</v>
      </c>
      <c r="E294" s="65" t="s">
        <v>269</v>
      </c>
      <c r="F294" s="65" t="str">
        <f>IF(ISBLANK(E294), "", Table2[[#This Row],[unique_id]])</f>
        <v>kitchen_coffee_machine</v>
      </c>
      <c r="G294" s="65" t="s">
        <v>135</v>
      </c>
      <c r="H294" s="65" t="s">
        <v>760</v>
      </c>
      <c r="I294" s="65" t="s">
        <v>338</v>
      </c>
      <c r="O294" s="65" t="s">
        <v>172</v>
      </c>
      <c r="P294" s="65" t="s">
        <v>1150</v>
      </c>
      <c r="Q294" s="65" t="s">
        <v>1160</v>
      </c>
      <c r="R294" s="65" t="str">
        <f>R295</f>
        <v>Kitchen Coffee Machine</v>
      </c>
      <c r="S294" s="71" t="str">
        <f>_xlfn.CONCAT("model: ", AO295, CHAR(10))</f>
        <v xml:space="preserve">model: KP115
</v>
      </c>
      <c r="U294" s="67"/>
      <c r="V294" s="67"/>
      <c r="W294" s="67"/>
      <c r="X294" s="67"/>
      <c r="Y294" s="67"/>
      <c r="AE294" s="67"/>
      <c r="AG294" s="65" t="str">
        <f>IF(ISBLANK(AF294),  "", _xlfn.CONCAT("haas/entity/sensor/", LOWER(C294), "/", E294, "/config"))</f>
        <v/>
      </c>
      <c r="AH294" s="65" t="str">
        <f>IF(ISBLANK(AF294),  "", _xlfn.CONCAT(LOWER(C294), "/", E294))</f>
        <v/>
      </c>
      <c r="AK294" s="68"/>
      <c r="AM294" s="67"/>
      <c r="AO294" s="69"/>
      <c r="AX294" s="66" t="str">
        <f>IF(AND(ISBLANK(AT294), ISBLANK(AU294)), "", _xlfn.CONCAT("[", IF(ISBLANK(AT294), "", _xlfn.CONCAT("[""mac"", """, AT294, """]")), IF(ISBLANK(AU294), "", _xlfn.CONCAT(", [""ip"", """, AU294, """]")), "]"))</f>
        <v/>
      </c>
    </row>
    <row r="295" spans="1:50" s="65" customFormat="1" ht="16" customHeight="1" x14ac:dyDescent="0.2">
      <c r="A295" s="65">
        <v>2563</v>
      </c>
      <c r="B295" s="65" t="s">
        <v>841</v>
      </c>
      <c r="C295" s="65" t="s">
        <v>246</v>
      </c>
      <c r="D295" s="65" t="s">
        <v>134</v>
      </c>
      <c r="E295" s="65" t="s">
        <v>269</v>
      </c>
      <c r="F295" s="65" t="str">
        <f>IF(ISBLANK(E295), "", Table2[[#This Row],[unique_id]])</f>
        <v>kitchen_coffee_machine</v>
      </c>
      <c r="G295" s="65" t="s">
        <v>135</v>
      </c>
      <c r="H295" s="65" t="s">
        <v>760</v>
      </c>
      <c r="I295" s="65" t="s">
        <v>338</v>
      </c>
      <c r="M295" s="65" t="s">
        <v>292</v>
      </c>
      <c r="O295" s="65" t="s">
        <v>172</v>
      </c>
      <c r="P295" s="65" t="s">
        <v>1150</v>
      </c>
      <c r="Q295" s="65" t="s">
        <v>1160</v>
      </c>
      <c r="R295" s="65" t="str">
        <f>_xlfn.CONCAT( Table2[[#This Row],[device_suggested_area]], " ",Table2[[#This Row],[friendly_name]])</f>
        <v>Kitchen Coffee Machine</v>
      </c>
      <c r="S295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sensor.kitchen_coffee_machine_current_consumption
energy_sensor_id: sensor.kitchen_coffee_machine_total_consumption
</v>
      </c>
      <c r="U295" s="67"/>
      <c r="V295" s="67"/>
      <c r="W295" s="67"/>
      <c r="X295" s="67"/>
      <c r="Y295" s="67"/>
      <c r="AC295" s="65" t="s">
        <v>282</v>
      </c>
      <c r="AE295" s="67"/>
      <c r="AG295" s="65" t="str">
        <f>IF(ISBLANK(AF295),  "", _xlfn.CONCAT("haas/entity/sensor/", LOWER(C295), "/", E295, "/config"))</f>
        <v/>
      </c>
      <c r="AH295" s="65" t="str">
        <f>IF(ISBLANK(AF295),  "", _xlfn.CONCAT(LOWER(C295), "/", E295))</f>
        <v/>
      </c>
      <c r="AK295" s="68"/>
      <c r="AL295" s="65" t="str">
        <f>IF(OR(ISBLANK(AT295), ISBLANK(AU295)), "", LOWER(_xlfn.CONCAT(Table2[[#This Row],[device_manufacturer]], "-",Table2[[#This Row],[device_suggested_area]], "-", Table2[[#This Row],[device_identifiers]])))</f>
        <v>tplink-kitchen-coffee-machine</v>
      </c>
      <c r="AM295" s="67" t="s">
        <v>445</v>
      </c>
      <c r="AN295" s="65" t="s">
        <v>483</v>
      </c>
      <c r="AO295" s="65" t="s">
        <v>444</v>
      </c>
      <c r="AP295" s="65" t="str">
        <f>IF(OR(ISBLANK(AT295), ISBLANK(AU295)), "", Table2[[#This Row],[device_via_device]])</f>
        <v>TPLink</v>
      </c>
      <c r="AQ295" s="65" t="s">
        <v>215</v>
      </c>
      <c r="AS295" s="65" t="s">
        <v>575</v>
      </c>
      <c r="AT295" s="65" t="s">
        <v>429</v>
      </c>
      <c r="AU295" s="65" t="s">
        <v>563</v>
      </c>
      <c r="AX295" s="65" t="str">
        <f>IF(AND(ISBLANK(AT295), ISBLANK(AU295)), "", _xlfn.CONCAT("[", IF(ISBLANK(AT295), "", _xlfn.CONCAT("[""mac"", """, AT295, """]")), IF(ISBLANK(AU295), "", _xlfn.CONCAT(", [""ip"", """, AU295, """]")), "]"))</f>
        <v>[["mac", "60:a4:b7:1f:71:0a"], ["ip", "10.0.6.76"]]</v>
      </c>
    </row>
    <row r="296" spans="1:50" s="65" customFormat="1" ht="16" customHeight="1" x14ac:dyDescent="0.2">
      <c r="A296" s="65">
        <v>2564</v>
      </c>
      <c r="B296" s="65" t="s">
        <v>26</v>
      </c>
      <c r="C296" s="65" t="s">
        <v>1174</v>
      </c>
      <c r="D296" s="65" t="s">
        <v>134</v>
      </c>
      <c r="E296" s="65" t="s">
        <v>270</v>
      </c>
      <c r="F296" s="65" t="str">
        <f>IF(ISBLANK(E296), "", Table2[[#This Row],[unique_id]])</f>
        <v>kitchen_fridge</v>
      </c>
      <c r="G296" s="65" t="s">
        <v>234</v>
      </c>
      <c r="H296" s="65" t="s">
        <v>760</v>
      </c>
      <c r="I296" s="65" t="s">
        <v>338</v>
      </c>
      <c r="O296" s="65" t="s">
        <v>172</v>
      </c>
      <c r="P296" s="65" t="s">
        <v>1149</v>
      </c>
      <c r="Q296" s="65" t="s">
        <v>1161</v>
      </c>
      <c r="R296" s="65" t="str">
        <f>R297</f>
        <v>Kitchen Fridge</v>
      </c>
      <c r="S296" s="71" t="str">
        <f>_xlfn.CONCAT("model: ", AO297, CHAR(10))</f>
        <v xml:space="preserve">model: HS110
</v>
      </c>
      <c r="U296" s="67"/>
      <c r="V296" s="67"/>
      <c r="W296" s="67"/>
      <c r="X296" s="67"/>
      <c r="Y296" s="67"/>
      <c r="AE296" s="67"/>
      <c r="AG296" s="65" t="str">
        <f>IF(ISBLANK(AF296),  "", _xlfn.CONCAT("haas/entity/sensor/", LOWER(C296), "/", E296, "/config"))</f>
        <v/>
      </c>
      <c r="AH296" s="65" t="str">
        <f>IF(ISBLANK(AF296),  "", _xlfn.CONCAT(LOWER(C296), "/", E296))</f>
        <v/>
      </c>
      <c r="AK296" s="68"/>
      <c r="AM296" s="67"/>
      <c r="AX296" s="66" t="str">
        <f>IF(AND(ISBLANK(AT296), ISBLANK(AU296)), "", _xlfn.CONCAT("[", IF(ISBLANK(AT296), "", _xlfn.CONCAT("[""mac"", """, AT296, """]")), IF(ISBLANK(AU296), "", _xlfn.CONCAT(", [""ip"", """, AU296, """]")), "]"))</f>
        <v/>
      </c>
    </row>
    <row r="297" spans="1:50" s="65" customFormat="1" ht="16" customHeight="1" x14ac:dyDescent="0.2">
      <c r="A297" s="65">
        <v>2565</v>
      </c>
      <c r="B297" s="65" t="s">
        <v>26</v>
      </c>
      <c r="C297" s="65" t="s">
        <v>246</v>
      </c>
      <c r="D297" s="65" t="s">
        <v>134</v>
      </c>
      <c r="E297" s="65" t="s">
        <v>270</v>
      </c>
      <c r="F297" s="65" t="str">
        <f>IF(ISBLANK(E297), "", Table2[[#This Row],[unique_id]])</f>
        <v>kitchen_fridge</v>
      </c>
      <c r="G297" s="65" t="s">
        <v>234</v>
      </c>
      <c r="H297" s="65" t="s">
        <v>760</v>
      </c>
      <c r="I297" s="65" t="s">
        <v>338</v>
      </c>
      <c r="M297" s="65" t="s">
        <v>292</v>
      </c>
      <c r="O297" s="65" t="s">
        <v>172</v>
      </c>
      <c r="P297" s="65" t="s">
        <v>1149</v>
      </c>
      <c r="Q297" s="65" t="s">
        <v>1161</v>
      </c>
      <c r="R297" s="65" t="str">
        <f>Table2[[#This Row],[friendly_name]]</f>
        <v>Kitchen Fridge</v>
      </c>
      <c r="S297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sensor.kitchen_fridge_current_consumption
energy_sensor_id: sensor.kitchen_fridge_total_consumption
</v>
      </c>
      <c r="U297" s="67"/>
      <c r="V297" s="67"/>
      <c r="W297" s="67"/>
      <c r="X297" s="67"/>
      <c r="Y297" s="67"/>
      <c r="AC297" s="65" t="s">
        <v>283</v>
      </c>
      <c r="AE297" s="67"/>
      <c r="AG297" s="65" t="str">
        <f>IF(ISBLANK(AF297),  "", _xlfn.CONCAT("haas/entity/sensor/", LOWER(C297), "/", E297, "/config"))</f>
        <v/>
      </c>
      <c r="AH297" s="65" t="str">
        <f>IF(ISBLANK(AF297),  "", _xlfn.CONCAT(LOWER(C297), "/", E297))</f>
        <v/>
      </c>
      <c r="AK297" s="68"/>
      <c r="AL297" s="65" t="str">
        <f>IF(OR(ISBLANK(AT297), ISBLANK(AU297)), "", LOWER(_xlfn.CONCAT(Table2[[#This Row],[device_manufacturer]], "-",Table2[[#This Row],[device_suggested_area]], "-", Table2[[#This Row],[device_identifiers]])))</f>
        <v>tplink-kitchen-fridge</v>
      </c>
      <c r="AM297" s="67" t="s">
        <v>446</v>
      </c>
      <c r="AN297" s="65" t="s">
        <v>450</v>
      </c>
      <c r="AO297" s="65" t="s">
        <v>443</v>
      </c>
      <c r="AP297" s="65" t="str">
        <f>IF(OR(ISBLANK(AT297), ISBLANK(AU297)), "", Table2[[#This Row],[device_via_device]])</f>
        <v>TPLink</v>
      </c>
      <c r="AQ297" s="65" t="s">
        <v>215</v>
      </c>
      <c r="AS297" s="65" t="s">
        <v>575</v>
      </c>
      <c r="AT297" s="65" t="s">
        <v>430</v>
      </c>
      <c r="AU297" s="65" t="s">
        <v>564</v>
      </c>
      <c r="AX297" s="65" t="str">
        <f>IF(AND(ISBLANK(AT297), ISBLANK(AU297)), "", _xlfn.CONCAT("[", IF(ISBLANK(AT297), "", _xlfn.CONCAT("[""mac"", """, AT297, """]")), IF(ISBLANK(AU297), "", _xlfn.CONCAT(", [""ip"", """, AU297, """]")), "]"))</f>
        <v>[["mac", "ac:84:c6:54:96:50"], ["ip", "10.0.6.77"]]</v>
      </c>
    </row>
    <row r="298" spans="1:50" s="65" customFormat="1" ht="16" customHeight="1" x14ac:dyDescent="0.2">
      <c r="A298" s="65">
        <v>2566</v>
      </c>
      <c r="B298" s="65" t="s">
        <v>26</v>
      </c>
      <c r="C298" s="65" t="s">
        <v>1174</v>
      </c>
      <c r="D298" s="65" t="s">
        <v>134</v>
      </c>
      <c r="E298" s="65" t="s">
        <v>271</v>
      </c>
      <c r="F298" s="65" t="str">
        <f>IF(ISBLANK(E298), "", Table2[[#This Row],[unique_id]])</f>
        <v>deck_freezer</v>
      </c>
      <c r="G298" s="65" t="s">
        <v>235</v>
      </c>
      <c r="H298" s="65" t="s">
        <v>760</v>
      </c>
      <c r="I298" s="65" t="s">
        <v>338</v>
      </c>
      <c r="O298" s="65" t="s">
        <v>172</v>
      </c>
      <c r="P298" s="65" t="s">
        <v>1149</v>
      </c>
      <c r="Q298" s="65" t="s">
        <v>1161</v>
      </c>
      <c r="R298" s="65" t="str">
        <f>R299</f>
        <v>Deck Freezer</v>
      </c>
      <c r="S298" s="71" t="str">
        <f>_xlfn.CONCAT("model: ", AO299, CHAR(10))</f>
        <v xml:space="preserve">model: HS110
</v>
      </c>
      <c r="U298" s="67"/>
      <c r="V298" s="67"/>
      <c r="W298" s="67"/>
      <c r="X298" s="67"/>
      <c r="Y298" s="67"/>
      <c r="AE298" s="67"/>
      <c r="AG298" s="65" t="str">
        <f>IF(ISBLANK(AF298),  "", _xlfn.CONCAT("haas/entity/sensor/", LOWER(C298), "/", E298, "/config"))</f>
        <v/>
      </c>
      <c r="AH298" s="65" t="str">
        <f>IF(ISBLANK(AF298),  "", _xlfn.CONCAT(LOWER(C298), "/", E298))</f>
        <v/>
      </c>
      <c r="AK298" s="68"/>
      <c r="AM298" s="67"/>
      <c r="AX298" s="66" t="str">
        <f>IF(AND(ISBLANK(AT298), ISBLANK(AU298)), "", _xlfn.CONCAT("[", IF(ISBLANK(AT298), "", _xlfn.CONCAT("[""mac"", """, AT298, """]")), IF(ISBLANK(AU298), "", _xlfn.CONCAT(", [""ip"", """, AU298, """]")), "]"))</f>
        <v/>
      </c>
    </row>
    <row r="299" spans="1:50" s="65" customFormat="1" ht="16" customHeight="1" x14ac:dyDescent="0.2">
      <c r="A299" s="65">
        <v>2567</v>
      </c>
      <c r="B299" s="65" t="s">
        <v>26</v>
      </c>
      <c r="C299" s="65" t="s">
        <v>246</v>
      </c>
      <c r="D299" s="65" t="s">
        <v>134</v>
      </c>
      <c r="E299" s="65" t="s">
        <v>271</v>
      </c>
      <c r="F299" s="65" t="str">
        <f>IF(ISBLANK(E299), "", Table2[[#This Row],[unique_id]])</f>
        <v>deck_freezer</v>
      </c>
      <c r="G299" s="65" t="s">
        <v>235</v>
      </c>
      <c r="H299" s="65" t="s">
        <v>760</v>
      </c>
      <c r="I299" s="65" t="s">
        <v>338</v>
      </c>
      <c r="M299" s="65" t="s">
        <v>292</v>
      </c>
      <c r="O299" s="65" t="s">
        <v>172</v>
      </c>
      <c r="P299" s="65" t="s">
        <v>1149</v>
      </c>
      <c r="Q299" s="65" t="s">
        <v>1161</v>
      </c>
      <c r="R299" s="65" t="str">
        <f>Table2[[#This Row],[friendly_name]]</f>
        <v>Deck Freezer</v>
      </c>
      <c r="S299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sensor.deck_freezer_current_consumption
energy_sensor_id: sensor.deck_freezer_total_consumption
</v>
      </c>
      <c r="U299" s="67"/>
      <c r="V299" s="67"/>
      <c r="W299" s="67"/>
      <c r="X299" s="67"/>
      <c r="Y299" s="67"/>
      <c r="AC299" s="65" t="s">
        <v>284</v>
      </c>
      <c r="AE299" s="67"/>
      <c r="AG299" s="65" t="str">
        <f>IF(ISBLANK(AF299),  "", _xlfn.CONCAT("haas/entity/sensor/", LOWER(C299), "/", E299, "/config"))</f>
        <v/>
      </c>
      <c r="AH299" s="65" t="str">
        <f>IF(ISBLANK(AF299),  "", _xlfn.CONCAT(LOWER(C299), "/", E299))</f>
        <v/>
      </c>
      <c r="AK299" s="68"/>
      <c r="AL299" s="65" t="str">
        <f>IF(OR(ISBLANK(AT299), ISBLANK(AU299)), "", LOWER(_xlfn.CONCAT(Table2[[#This Row],[device_manufacturer]], "-",Table2[[#This Row],[device_suggested_area]], "-", Table2[[#This Row],[device_identifiers]])))</f>
        <v>tplink-deck-freezer</v>
      </c>
      <c r="AM299" s="67" t="s">
        <v>446</v>
      </c>
      <c r="AN299" s="65" t="s">
        <v>451</v>
      </c>
      <c r="AO299" s="65" t="s">
        <v>443</v>
      </c>
      <c r="AP299" s="65" t="str">
        <f>IF(OR(ISBLANK(AT299), ISBLANK(AU299)), "", Table2[[#This Row],[device_via_device]])</f>
        <v>TPLink</v>
      </c>
      <c r="AQ299" s="65" t="s">
        <v>441</v>
      </c>
      <c r="AS299" s="65" t="s">
        <v>575</v>
      </c>
      <c r="AT299" s="65" t="s">
        <v>431</v>
      </c>
      <c r="AU299" s="65" t="s">
        <v>565</v>
      </c>
      <c r="AX299" s="65" t="str">
        <f>IF(AND(ISBLANK(AT299), ISBLANK(AU299)), "", _xlfn.CONCAT("[", IF(ISBLANK(AT299), "", _xlfn.CONCAT("[""mac"", """, AT299, """]")), IF(ISBLANK(AU299), "", _xlfn.CONCAT(", [""ip"", """, AU299, """]")), "]"))</f>
        <v>[["mac", "ac:84:c6:54:9e:cf"], ["ip", "10.0.6.78"]]</v>
      </c>
    </row>
    <row r="300" spans="1:50" s="65" customFormat="1" ht="16" customHeight="1" x14ac:dyDescent="0.2">
      <c r="A300" s="65">
        <v>2568</v>
      </c>
      <c r="B300" s="65" t="s">
        <v>26</v>
      </c>
      <c r="C300" s="65" t="s">
        <v>1174</v>
      </c>
      <c r="D300" s="65" t="s">
        <v>134</v>
      </c>
      <c r="E300" s="65" t="s">
        <v>277</v>
      </c>
      <c r="F300" s="65" t="str">
        <f>IF(ISBLANK(E300), "", Table2[[#This Row],[unique_id]])</f>
        <v>study_battery_charger</v>
      </c>
      <c r="G300" s="65" t="s">
        <v>242</v>
      </c>
      <c r="H300" s="65" t="s">
        <v>760</v>
      </c>
      <c r="I300" s="65" t="s">
        <v>338</v>
      </c>
      <c r="O300" s="65" t="s">
        <v>172</v>
      </c>
      <c r="P300" s="65" t="s">
        <v>1149</v>
      </c>
      <c r="Q300" s="65" t="s">
        <v>760</v>
      </c>
      <c r="R300" s="65" t="str">
        <f>R301</f>
        <v>Study Battery Charger</v>
      </c>
      <c r="S300" s="71" t="str">
        <f>_xlfn.CONCAT("model: ", AO301, CHAR(10))</f>
        <v xml:space="preserve">model: KP115
</v>
      </c>
      <c r="U300" s="67"/>
      <c r="V300" s="67"/>
      <c r="W300" s="67"/>
      <c r="X300" s="67"/>
      <c r="Y300" s="67"/>
      <c r="AE300" s="67"/>
      <c r="AG300" s="65" t="str">
        <f>IF(ISBLANK(AF300),  "", _xlfn.CONCAT("haas/entity/sensor/", LOWER(C300), "/", E300, "/config"))</f>
        <v/>
      </c>
      <c r="AH300" s="65" t="str">
        <f>IF(ISBLANK(AF300),  "", _xlfn.CONCAT(LOWER(C300), "/", E300))</f>
        <v/>
      </c>
      <c r="AK300" s="68"/>
      <c r="AM300" s="67"/>
      <c r="AX300" s="66" t="str">
        <f>IF(AND(ISBLANK(AT300), ISBLANK(AU300)), "", _xlfn.CONCAT("[", IF(ISBLANK(AT300), "", _xlfn.CONCAT("[""mac"", """, AT300, """]")), IF(ISBLANK(AU300), "", _xlfn.CONCAT(", [""ip"", """, AU300, """]")), "]"))</f>
        <v/>
      </c>
    </row>
    <row r="301" spans="1:50" s="65" customFormat="1" ht="16" customHeight="1" x14ac:dyDescent="0.2">
      <c r="A301" s="65">
        <v>2569</v>
      </c>
      <c r="B301" s="65" t="s">
        <v>26</v>
      </c>
      <c r="C301" s="65" t="s">
        <v>246</v>
      </c>
      <c r="D301" s="65" t="s">
        <v>134</v>
      </c>
      <c r="E301" s="65" t="s">
        <v>277</v>
      </c>
      <c r="F301" s="65" t="str">
        <f>IF(ISBLANK(E301), "", Table2[[#This Row],[unique_id]])</f>
        <v>study_battery_charger</v>
      </c>
      <c r="G301" s="65" t="s">
        <v>242</v>
      </c>
      <c r="H301" s="65" t="s">
        <v>760</v>
      </c>
      <c r="I301" s="65" t="s">
        <v>338</v>
      </c>
      <c r="M301" s="65" t="s">
        <v>292</v>
      </c>
      <c r="O301" s="65" t="s">
        <v>172</v>
      </c>
      <c r="P301" s="65" t="s">
        <v>1149</v>
      </c>
      <c r="Q301" s="65" t="s">
        <v>760</v>
      </c>
      <c r="R301" s="65" t="str">
        <f>_xlfn.CONCAT( Table2[[#This Row],[device_suggested_area]], " ",Table2[[#This Row],[friendly_name]])</f>
        <v>Study Battery Charger</v>
      </c>
      <c r="S301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sensor.study_battery_charger_current_consumption
energy_sensor_id: sensor.study_battery_charger_total_consumption
</v>
      </c>
      <c r="U301" s="67"/>
      <c r="V301" s="67"/>
      <c r="W301" s="67"/>
      <c r="X301" s="67"/>
      <c r="Y301" s="67"/>
      <c r="AC301" s="65" t="s">
        <v>290</v>
      </c>
      <c r="AE301" s="67"/>
      <c r="AG301" s="65" t="str">
        <f>IF(ISBLANK(AF301),  "", _xlfn.CONCAT("haas/entity/sensor/", LOWER(C301), "/", E301, "/config"))</f>
        <v/>
      </c>
      <c r="AH301" s="65" t="str">
        <f>IF(ISBLANK(AF301),  "", _xlfn.CONCAT(LOWER(C301), "/", E301))</f>
        <v/>
      </c>
      <c r="AK301" s="68"/>
      <c r="AL301" s="65" t="str">
        <f>IF(OR(ISBLANK(AT301), ISBLANK(AU301)), "", LOWER(_xlfn.CONCAT(Table2[[#This Row],[device_manufacturer]], "-",Table2[[#This Row],[device_suggested_area]], "-", Table2[[#This Row],[device_identifiers]])))</f>
        <v>tplink-study-battery-charger</v>
      </c>
      <c r="AM301" s="67" t="s">
        <v>445</v>
      </c>
      <c r="AN301" s="65" t="s">
        <v>479</v>
      </c>
      <c r="AO301" s="69" t="s">
        <v>444</v>
      </c>
      <c r="AP301" s="65" t="str">
        <f>IF(OR(ISBLANK(AT301), ISBLANK(AU301)), "", Table2[[#This Row],[device_via_device]])</f>
        <v>TPLink</v>
      </c>
      <c r="AQ301" s="65" t="s">
        <v>440</v>
      </c>
      <c r="AS301" s="65" t="s">
        <v>575</v>
      </c>
      <c r="AT301" s="65" t="s">
        <v>424</v>
      </c>
      <c r="AU301" s="65" t="s">
        <v>558</v>
      </c>
      <c r="AX301" s="65" t="str">
        <f>IF(AND(ISBLANK(AT301), ISBLANK(AU301)), "", _xlfn.CONCAT("[", IF(ISBLANK(AT301), "", _xlfn.CONCAT("[""mac"", """, AT301, """]")), IF(ISBLANK(AU301), "", _xlfn.CONCAT(", [""ip"", """, AU301, """]")), "]"))</f>
        <v>[["mac", "5c:a6:e6:25:64:e9"], ["ip", "10.0.6.71"]]</v>
      </c>
    </row>
    <row r="302" spans="1:50" s="65" customFormat="1" ht="16" customHeight="1" x14ac:dyDescent="0.2">
      <c r="A302" s="65">
        <v>2570</v>
      </c>
      <c r="B302" s="65" t="s">
        <v>26</v>
      </c>
      <c r="C302" s="65" t="s">
        <v>1174</v>
      </c>
      <c r="D302" s="65" t="s">
        <v>134</v>
      </c>
      <c r="E302" s="65" t="s">
        <v>278</v>
      </c>
      <c r="F302" s="65" t="str">
        <f>IF(ISBLANK(E302), "", Table2[[#This Row],[unique_id]])</f>
        <v>laundry_vacuum_charger</v>
      </c>
      <c r="G302" s="65" t="s">
        <v>241</v>
      </c>
      <c r="H302" s="65" t="s">
        <v>760</v>
      </c>
      <c r="I302" s="65" t="s">
        <v>338</v>
      </c>
      <c r="O302" s="65" t="s">
        <v>172</v>
      </c>
      <c r="P302" s="65" t="s">
        <v>1149</v>
      </c>
      <c r="Q302" s="65" t="s">
        <v>760</v>
      </c>
      <c r="R302" s="65" t="str">
        <f>R303</f>
        <v>Laundry Vacuum Charger</v>
      </c>
      <c r="S302" s="71" t="str">
        <f>_xlfn.CONCAT("model: ", AO303, CHAR(10))</f>
        <v xml:space="preserve">model: KP115
</v>
      </c>
      <c r="U302" s="67"/>
      <c r="V302" s="67"/>
      <c r="W302" s="67"/>
      <c r="X302" s="67"/>
      <c r="Y302" s="67"/>
      <c r="AE302" s="67"/>
      <c r="AG302" s="65" t="str">
        <f>IF(ISBLANK(AF302),  "", _xlfn.CONCAT("haas/entity/sensor/", LOWER(C302), "/", E302, "/config"))</f>
        <v/>
      </c>
      <c r="AH302" s="65" t="str">
        <f>IF(ISBLANK(AF302),  "", _xlfn.CONCAT(LOWER(C302), "/", E302))</f>
        <v/>
      </c>
      <c r="AK302" s="68"/>
      <c r="AM302" s="67"/>
      <c r="AO302" s="69"/>
      <c r="AX302" s="66" t="str">
        <f>IF(AND(ISBLANK(AT302), ISBLANK(AU302)), "", _xlfn.CONCAT("[", IF(ISBLANK(AT302), "", _xlfn.CONCAT("[""mac"", """, AT302, """]")), IF(ISBLANK(AU302), "", _xlfn.CONCAT(", [""ip"", """, AU302, """]")), "]"))</f>
        <v/>
      </c>
    </row>
    <row r="303" spans="1:50" s="65" customFormat="1" ht="16" customHeight="1" x14ac:dyDescent="0.2">
      <c r="A303" s="65">
        <v>2571</v>
      </c>
      <c r="B303" s="65" t="s">
        <v>26</v>
      </c>
      <c r="C303" s="65" t="s">
        <v>246</v>
      </c>
      <c r="D303" s="65" t="s">
        <v>134</v>
      </c>
      <c r="E303" s="65" t="s">
        <v>278</v>
      </c>
      <c r="F303" s="65" t="str">
        <f>IF(ISBLANK(E303), "", Table2[[#This Row],[unique_id]])</f>
        <v>laundry_vacuum_charger</v>
      </c>
      <c r="G303" s="65" t="s">
        <v>241</v>
      </c>
      <c r="H303" s="65" t="s">
        <v>760</v>
      </c>
      <c r="I303" s="65" t="s">
        <v>338</v>
      </c>
      <c r="M303" s="65" t="s">
        <v>292</v>
      </c>
      <c r="O303" s="65" t="s">
        <v>172</v>
      </c>
      <c r="P303" s="65" t="s">
        <v>1149</v>
      </c>
      <c r="Q303" s="65" t="s">
        <v>760</v>
      </c>
      <c r="R303" s="65" t="str">
        <f>_xlfn.CONCAT( Table2[[#This Row],[device_suggested_area]], " ",Table2[[#This Row],[friendly_name]])</f>
        <v>Laundry Vacuum Charger</v>
      </c>
      <c r="S303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sensor.laundry_vacuum_charger_current_consumption
energy_sensor_id: sensor.laundry_vacuum_charger_total_consumption
</v>
      </c>
      <c r="U303" s="67"/>
      <c r="V303" s="67"/>
      <c r="W303" s="67"/>
      <c r="X303" s="67"/>
      <c r="Y303" s="67"/>
      <c r="AC303" s="65" t="s">
        <v>290</v>
      </c>
      <c r="AE303" s="67"/>
      <c r="AG303" s="65" t="str">
        <f>IF(ISBLANK(AF303),  "", _xlfn.CONCAT("haas/entity/sensor/", LOWER(C303), "/", E303, "/config"))</f>
        <v/>
      </c>
      <c r="AH303" s="65" t="str">
        <f>IF(ISBLANK(AF303),  "", _xlfn.CONCAT(LOWER(C303), "/", E303))</f>
        <v/>
      </c>
      <c r="AK303" s="68"/>
      <c r="AL303" s="65" t="str">
        <f>IF(OR(ISBLANK(AT303), ISBLANK(AU303)), "", LOWER(_xlfn.CONCAT(Table2[[#This Row],[device_manufacturer]], "-",Table2[[#This Row],[device_suggested_area]], "-", Table2[[#This Row],[device_identifiers]])))</f>
        <v>tplink-laundry-vacuum-charger</v>
      </c>
      <c r="AM303" s="67" t="s">
        <v>445</v>
      </c>
      <c r="AN303" s="65" t="s">
        <v>480</v>
      </c>
      <c r="AO303" s="69" t="s">
        <v>444</v>
      </c>
      <c r="AP303" s="65" t="str">
        <f>IF(OR(ISBLANK(AT303), ISBLANK(AU303)), "", Table2[[#This Row],[device_via_device]])</f>
        <v>TPLink</v>
      </c>
      <c r="AQ303" s="65" t="s">
        <v>223</v>
      </c>
      <c r="AS303" s="65" t="s">
        <v>575</v>
      </c>
      <c r="AT303" s="65" t="s">
        <v>425</v>
      </c>
      <c r="AU303" s="65" t="s">
        <v>559</v>
      </c>
      <c r="AX303" s="65" t="str">
        <f>IF(AND(ISBLANK(AT303), ISBLANK(AU303)), "", _xlfn.CONCAT("[", IF(ISBLANK(AT303), "", _xlfn.CONCAT("[""mac"", """, AT303, """]")), IF(ISBLANK(AU303), "", _xlfn.CONCAT(", [""ip"", """, AU303, """]")), "]"))</f>
        <v>[["mac", "5c:a6:e6:25:57:fd"], ["ip", "10.0.6.72"]]</v>
      </c>
    </row>
    <row r="304" spans="1:50" ht="16" customHeight="1" x14ac:dyDescent="0.2">
      <c r="A304" s="8">
        <v>2572</v>
      </c>
      <c r="B304" s="8" t="s">
        <v>26</v>
      </c>
      <c r="C304" s="8" t="s">
        <v>484</v>
      </c>
      <c r="D304" s="8" t="s">
        <v>134</v>
      </c>
      <c r="E304" s="14" t="s">
        <v>936</v>
      </c>
      <c r="F304" s="8" t="str">
        <f>IF(ISBLANK(E304), "", Table2[[#This Row],[unique_id]])</f>
        <v>deck_fans_outlet</v>
      </c>
      <c r="G304" s="8" t="s">
        <v>939</v>
      </c>
      <c r="H304" s="8" t="s">
        <v>760</v>
      </c>
      <c r="I304" s="8" t="s">
        <v>338</v>
      </c>
      <c r="M304" s="8" t="s">
        <v>292</v>
      </c>
      <c r="T304" s="8"/>
      <c r="U304" s="10"/>
      <c r="V304" s="10" t="s">
        <v>711</v>
      </c>
      <c r="W304" s="10"/>
      <c r="X304" s="16" t="s">
        <v>1146</v>
      </c>
      <c r="Y304" s="10"/>
      <c r="Z304" s="8"/>
      <c r="AC304" s="8" t="s">
        <v>286</v>
      </c>
      <c r="AE304" s="10"/>
      <c r="AG304" s="8" t="str">
        <f>IF(ISBLANK(AF304),  "", _xlfn.CONCAT("haas/entity/sensor/", LOWER(C304), "/", E304, "/config"))</f>
        <v/>
      </c>
      <c r="AH304" s="8" t="str">
        <f>IF(ISBLANK(AF304),  "", _xlfn.CONCAT(LOWER(C304), "/", E304))</f>
        <v/>
      </c>
      <c r="AK30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304" s="8" t="str">
        <f>LOWER(_xlfn.CONCAT(Table2[[#This Row],[device_suggested_area]], "-",Table2[[#This Row],[device_identifiers]]))</f>
        <v>deck-fans-outlet</v>
      </c>
      <c r="AM304" s="16" t="s">
        <v>943</v>
      </c>
      <c r="AN304" s="11" t="s">
        <v>945</v>
      </c>
      <c r="AO304" s="11" t="s">
        <v>941</v>
      </c>
      <c r="AP304" s="8" t="s">
        <v>484</v>
      </c>
      <c r="AQ304" s="8" t="s">
        <v>441</v>
      </c>
      <c r="AT304" s="8" t="s">
        <v>946</v>
      </c>
      <c r="AU304" s="8"/>
      <c r="AV304" s="8"/>
      <c r="AX304" s="8" t="str">
        <f>IF(AND(ISBLANK(AT304), ISBLANK(AU304)), "", _xlfn.CONCAT("[", IF(ISBLANK(AT304), "", _xlfn.CONCAT("[""mac"", """, AT304, """]")), IF(ISBLANK(AU304), "", _xlfn.CONCAT(", [""ip"", """, AU304, """]")), "]"))</f>
        <v>[["mac", "0x00178801086168ac"]]</v>
      </c>
    </row>
    <row r="305" spans="1:50" ht="16" customHeight="1" x14ac:dyDescent="0.2">
      <c r="A305" s="8">
        <v>2573</v>
      </c>
      <c r="B305" s="8" t="s">
        <v>26</v>
      </c>
      <c r="C305" s="8" t="s">
        <v>484</v>
      </c>
      <c r="D305" s="8" t="s">
        <v>134</v>
      </c>
      <c r="E305" s="14" t="s">
        <v>937</v>
      </c>
      <c r="F305" s="8" t="str">
        <f>IF(ISBLANK(E305), "", Table2[[#This Row],[unique_id]])</f>
        <v>kitchen_fan_outlet</v>
      </c>
      <c r="G305" s="8" t="s">
        <v>938</v>
      </c>
      <c r="H305" s="8" t="s">
        <v>760</v>
      </c>
      <c r="I305" s="8" t="s">
        <v>338</v>
      </c>
      <c r="M305" s="8" t="s">
        <v>292</v>
      </c>
      <c r="T305" s="8"/>
      <c r="U305" s="10"/>
      <c r="V305" s="10" t="s">
        <v>711</v>
      </c>
      <c r="W305" s="10"/>
      <c r="X305" s="16" t="s">
        <v>1146</v>
      </c>
      <c r="Y305" s="10"/>
      <c r="Z305" s="8"/>
      <c r="AC305" s="8" t="s">
        <v>286</v>
      </c>
      <c r="AE305" s="10"/>
      <c r="AG305" s="8" t="str">
        <f>IF(ISBLANK(AF305),  "", _xlfn.CONCAT("haas/entity/sensor/", LOWER(C305), "/", E305, "/config"))</f>
        <v/>
      </c>
      <c r="AH305" s="8" t="str">
        <f>IF(ISBLANK(AF305),  "", _xlfn.CONCAT(LOWER(C305), "/", E305))</f>
        <v/>
      </c>
      <c r="AK30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305" s="8" t="str">
        <f>LOWER(_xlfn.CONCAT(Table2[[#This Row],[device_suggested_area]], "-",Table2[[#This Row],[device_identifiers]]))</f>
        <v>kitchen-fan-outlet</v>
      </c>
      <c r="AM305" s="16" t="s">
        <v>943</v>
      </c>
      <c r="AN305" s="11" t="s">
        <v>944</v>
      </c>
      <c r="AO305" s="11" t="s">
        <v>941</v>
      </c>
      <c r="AP305" s="8" t="s">
        <v>484</v>
      </c>
      <c r="AQ305" s="8" t="s">
        <v>215</v>
      </c>
      <c r="AT305" s="8" t="s">
        <v>947</v>
      </c>
      <c r="AU305" s="8"/>
      <c r="AV305" s="8"/>
      <c r="AX305" s="8" t="str">
        <f>IF(AND(ISBLANK(AT305), ISBLANK(AU305)), "", _xlfn.CONCAT("[", IF(ISBLANK(AT305), "", _xlfn.CONCAT("[""mac"", """, AT305, """]")), IF(ISBLANK(AU305), "", _xlfn.CONCAT(", [""ip"", """, AU305, """]")), "]"))</f>
        <v>[["mac", "0x0017880109d4659c"]]</v>
      </c>
    </row>
    <row r="306" spans="1:50" ht="16" customHeight="1" x14ac:dyDescent="0.2">
      <c r="A306" s="8">
        <v>2574</v>
      </c>
      <c r="B306" s="8" t="s">
        <v>26</v>
      </c>
      <c r="C306" s="8" t="s">
        <v>484</v>
      </c>
      <c r="D306" s="8" t="s">
        <v>134</v>
      </c>
      <c r="E306" s="14" t="s">
        <v>935</v>
      </c>
      <c r="F306" s="8" t="str">
        <f>IF(ISBLANK(E306), "", Table2[[#This Row],[unique_id]])</f>
        <v>edwin_wardrobe_outlet</v>
      </c>
      <c r="G306" s="8" t="s">
        <v>948</v>
      </c>
      <c r="H306" s="8" t="s">
        <v>760</v>
      </c>
      <c r="I306" s="8" t="s">
        <v>338</v>
      </c>
      <c r="M306" s="8" t="s">
        <v>292</v>
      </c>
      <c r="T306" s="8"/>
      <c r="U306" s="10"/>
      <c r="V306" s="10" t="s">
        <v>711</v>
      </c>
      <c r="W306" s="10"/>
      <c r="X306" s="16" t="s">
        <v>1146</v>
      </c>
      <c r="Y306" s="16"/>
      <c r="Z306" s="8"/>
      <c r="AC306" s="8" t="s">
        <v>286</v>
      </c>
      <c r="AE306" s="10"/>
      <c r="AG306" s="8" t="str">
        <f>IF(ISBLANK(AF306),  "", _xlfn.CONCAT("haas/entity/sensor/", LOWER(C306), "/", E306, "/config"))</f>
        <v/>
      </c>
      <c r="AH306" s="8" t="str">
        <f>IF(ISBLANK(AF306),  "", _xlfn.CONCAT(LOWER(C306), "/", E306))</f>
        <v/>
      </c>
      <c r="AK30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306" s="8" t="str">
        <f>LOWER(_xlfn.CONCAT(Table2[[#This Row],[device_suggested_area]], "-",Table2[[#This Row],[device_identifiers]]))</f>
        <v>edwin-wardrobe-outlet</v>
      </c>
      <c r="AM306" s="16" t="s">
        <v>943</v>
      </c>
      <c r="AN306" s="11" t="s">
        <v>942</v>
      </c>
      <c r="AO306" s="11" t="s">
        <v>941</v>
      </c>
      <c r="AP306" s="8" t="s">
        <v>484</v>
      </c>
      <c r="AQ306" s="8" t="s">
        <v>127</v>
      </c>
      <c r="AT306" s="8" t="s">
        <v>940</v>
      </c>
      <c r="AU306" s="8"/>
      <c r="AV306" s="8"/>
      <c r="AX306" s="8" t="str">
        <f>IF(AND(ISBLANK(AT306), ISBLANK(AU306)), "", _xlfn.CONCAT("[", IF(ISBLANK(AT306), "", _xlfn.CONCAT("[""mac"", """, AT306, """]")), IF(ISBLANK(AU306), "", _xlfn.CONCAT(", [""ip"", """, AU306, """]")), "]"))</f>
        <v>[["mac", "0x0017880108fd8633"]]</v>
      </c>
    </row>
    <row r="307" spans="1:50" ht="16" customHeight="1" x14ac:dyDescent="0.2">
      <c r="A307" s="8">
        <v>2575</v>
      </c>
      <c r="B307" s="8" t="s">
        <v>26</v>
      </c>
      <c r="C307" s="8" t="s">
        <v>1056</v>
      </c>
      <c r="D307" s="8" t="s">
        <v>134</v>
      </c>
      <c r="E307" s="8" t="s">
        <v>859</v>
      </c>
      <c r="F307" s="8" t="str">
        <f>IF(ISBLANK(E307), "", Table2[[#This Row],[unique_id]])</f>
        <v>rack_fans</v>
      </c>
      <c r="G307" s="8" t="s">
        <v>860</v>
      </c>
      <c r="H307" s="8" t="s">
        <v>760</v>
      </c>
      <c r="I307" s="8" t="s">
        <v>338</v>
      </c>
      <c r="M307" s="8" t="s">
        <v>292</v>
      </c>
      <c r="T307" s="8"/>
      <c r="U307" s="10"/>
      <c r="V307" s="10"/>
      <c r="W307" s="10"/>
      <c r="X307" s="10"/>
      <c r="Y307" s="10"/>
      <c r="Z307" s="8"/>
      <c r="AC307" s="8" t="s">
        <v>864</v>
      </c>
      <c r="AE307" s="10"/>
      <c r="AG307" s="8" t="str">
        <f>IF(ISBLANK(AF307),  "", _xlfn.CONCAT("haas/entity/sensor/", LOWER(C307), "/", E307, "/config"))</f>
        <v/>
      </c>
      <c r="AH307" s="8" t="str">
        <f>IF(ISBLANK(AF307),  "", _xlfn.CONCAT(LOWER(C307), "/", E307))</f>
        <v/>
      </c>
      <c r="AK307" s="37"/>
      <c r="AL307" s="8" t="str">
        <f>IF(OR(ISBLANK(AT307), ISBLANK(AU307)), "", LOWER(_xlfn.CONCAT(Table2[[#This Row],[device_manufacturer]], "-",Table2[[#This Row],[device_suggested_area]], "-", Table2[[#This Row],[device_identifiers]])))</f>
        <v>sonoff-rack-fans</v>
      </c>
      <c r="AM307" s="10" t="s">
        <v>863</v>
      </c>
      <c r="AN307" s="8" t="s">
        <v>862</v>
      </c>
      <c r="AO307" s="14" t="s">
        <v>1156</v>
      </c>
      <c r="AP307" s="8" t="s">
        <v>415</v>
      </c>
      <c r="AQ307" s="8" t="s">
        <v>28</v>
      </c>
      <c r="AS307" s="8" t="s">
        <v>575</v>
      </c>
      <c r="AT307" s="8" t="s">
        <v>861</v>
      </c>
      <c r="AU307" s="8" t="s">
        <v>865</v>
      </c>
      <c r="AV307" s="8"/>
      <c r="AX307" s="8" t="str">
        <f>IF(AND(ISBLANK(AT307), ISBLANK(AU307)), "", _xlfn.CONCAT("[", IF(ISBLANK(AT307), "", _xlfn.CONCAT("[""mac"", """, AT307, """]")), IF(ISBLANK(AU307), "", _xlfn.CONCAT(", [""ip"", """, AU307, """]")), "]"))</f>
        <v>[["mac", "4c:eb:d6:b5:a5:28"], ["ip", "10.0.6.90"]]</v>
      </c>
    </row>
    <row r="308" spans="1:50" s="65" customFormat="1" ht="16" customHeight="1" x14ac:dyDescent="0.2">
      <c r="A308" s="65">
        <v>2576</v>
      </c>
      <c r="B308" s="65" t="s">
        <v>26</v>
      </c>
      <c r="C308" s="65" t="s">
        <v>1174</v>
      </c>
      <c r="D308" s="65" t="s">
        <v>134</v>
      </c>
      <c r="E308" s="65" t="s">
        <v>275</v>
      </c>
      <c r="F308" s="65" t="str">
        <f>IF(ISBLANK(E308), "", Table2[[#This Row],[unique_id]])</f>
        <v>rack_outlet</v>
      </c>
      <c r="G308" s="65" t="s">
        <v>233</v>
      </c>
      <c r="H308" s="65" t="s">
        <v>760</v>
      </c>
      <c r="I308" s="65" t="s">
        <v>338</v>
      </c>
      <c r="O308" s="65" t="s">
        <v>172</v>
      </c>
      <c r="P308" s="65" t="s">
        <v>1149</v>
      </c>
      <c r="Q308" s="65" t="s">
        <v>1151</v>
      </c>
      <c r="R308" s="65" t="str">
        <f>R309</f>
        <v>Server Rack</v>
      </c>
      <c r="S308" s="71" t="str">
        <f>_xlfn.CONCAT("model: ", AO309, CHAR(10))</f>
        <v xml:space="preserve">model: HS110
</v>
      </c>
      <c r="U308" s="67"/>
      <c r="V308" s="67"/>
      <c r="W308" s="67"/>
      <c r="X308" s="67"/>
      <c r="Y308" s="67"/>
      <c r="AE308" s="67"/>
      <c r="AG308" s="65" t="str">
        <f>IF(ISBLANK(AF308),  "", _xlfn.CONCAT("haas/entity/sensor/", LOWER(C308), "/", E308, "/config"))</f>
        <v/>
      </c>
      <c r="AH308" s="65" t="str">
        <f>IF(ISBLANK(AF308),  "", _xlfn.CONCAT(LOWER(C308), "/", E308))</f>
        <v/>
      </c>
      <c r="AK308" s="68"/>
      <c r="AM308" s="67"/>
      <c r="AO308" s="69"/>
      <c r="AX308" s="66" t="str">
        <f>IF(AND(ISBLANK(AT308), ISBLANK(AU308)), "", _xlfn.CONCAT("[", IF(ISBLANK(AT308), "", _xlfn.CONCAT("[""mac"", """, AT308, """]")), IF(ISBLANK(AU308), "", _xlfn.CONCAT(", [""ip"", """, AU308, """]")), "]"))</f>
        <v/>
      </c>
    </row>
    <row r="309" spans="1:50" s="65" customFormat="1" ht="16" customHeight="1" x14ac:dyDescent="0.2">
      <c r="A309" s="65">
        <v>2577</v>
      </c>
      <c r="B309" s="65" t="s">
        <v>26</v>
      </c>
      <c r="C309" s="65" t="s">
        <v>246</v>
      </c>
      <c r="D309" s="65" t="s">
        <v>134</v>
      </c>
      <c r="E309" s="65" t="s">
        <v>275</v>
      </c>
      <c r="F309" s="65" t="str">
        <f>IF(ISBLANK(E309), "", Table2[[#This Row],[unique_id]])</f>
        <v>rack_outlet</v>
      </c>
      <c r="G309" s="65" t="s">
        <v>233</v>
      </c>
      <c r="H309" s="65" t="s">
        <v>760</v>
      </c>
      <c r="I309" s="65" t="s">
        <v>338</v>
      </c>
      <c r="M309" s="65" t="s">
        <v>292</v>
      </c>
      <c r="O309" s="65" t="s">
        <v>172</v>
      </c>
      <c r="P309" s="65" t="s">
        <v>1149</v>
      </c>
      <c r="Q309" s="65" t="s">
        <v>1151</v>
      </c>
      <c r="R309" s="65" t="str">
        <f>_xlfn.CONCAT( "", "",Table2[[#This Row],[friendly_name]])</f>
        <v>Server Rack</v>
      </c>
      <c r="S309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sensor.rack_outlet_current_consumption
energy_sensor_id: sensor.rack_outlet_total_consumption
</v>
      </c>
      <c r="U309" s="67"/>
      <c r="V309" s="67"/>
      <c r="W309" s="67"/>
      <c r="X309" s="67"/>
      <c r="Y309" s="67"/>
      <c r="AC309" s="65" t="s">
        <v>287</v>
      </c>
      <c r="AE309" s="67"/>
      <c r="AG309" s="65" t="str">
        <f>IF(ISBLANK(AF309),  "", _xlfn.CONCAT("haas/entity/sensor/", LOWER(C309), "/", E309, "/config"))</f>
        <v/>
      </c>
      <c r="AH309" s="65" t="str">
        <f>IF(ISBLANK(AF309),  "", _xlfn.CONCAT(LOWER(C309), "/", E309))</f>
        <v/>
      </c>
      <c r="AK309" s="68"/>
      <c r="AL309" s="65" t="str">
        <f>IF(OR(ISBLANK(AT309), ISBLANK(AU309)), "", LOWER(_xlfn.CONCAT(Table2[[#This Row],[device_manufacturer]], "-",Table2[[#This Row],[device_suggested_area]], "-", Table2[[#This Row],[device_identifiers]])))</f>
        <v>tplink-rack-outlet</v>
      </c>
      <c r="AM309" s="67" t="s">
        <v>446</v>
      </c>
      <c r="AN309" s="65" t="s">
        <v>455</v>
      </c>
      <c r="AO309" s="65" t="s">
        <v>443</v>
      </c>
      <c r="AP309" s="65" t="str">
        <f>IF(OR(ISBLANK(AT309), ISBLANK(AU309)), "", Table2[[#This Row],[device_via_device]])</f>
        <v>TPLink</v>
      </c>
      <c r="AQ309" s="65" t="s">
        <v>28</v>
      </c>
      <c r="AS309" s="65" t="s">
        <v>575</v>
      </c>
      <c r="AT309" s="65" t="s">
        <v>439</v>
      </c>
      <c r="AU309" s="65" t="s">
        <v>573</v>
      </c>
      <c r="AX309" s="65" t="str">
        <f>IF(AND(ISBLANK(AT309), ISBLANK(AU309)), "", _xlfn.CONCAT("[", IF(ISBLANK(AT309), "", _xlfn.CONCAT("[""mac"", """, AT309, """]")), IF(ISBLANK(AU309), "", _xlfn.CONCAT(", [""ip"", """, AU309, """]")), "]"))</f>
        <v>[["mac", "ac:84:c6:54:95:8b"], ["ip", "10.0.6.86"]]</v>
      </c>
    </row>
    <row r="310" spans="1:50" s="65" customFormat="1" ht="16" customHeight="1" x14ac:dyDescent="0.2">
      <c r="A310" s="65">
        <v>2578</v>
      </c>
      <c r="B310" s="65" t="s">
        <v>26</v>
      </c>
      <c r="C310" s="65" t="s">
        <v>1174</v>
      </c>
      <c r="D310" s="65" t="s">
        <v>134</v>
      </c>
      <c r="E310" s="65" t="s">
        <v>276</v>
      </c>
      <c r="F310" s="65" t="str">
        <f>IF(ISBLANK(E310), "", Table2[[#This Row],[unique_id]])</f>
        <v>roof_network_switch</v>
      </c>
      <c r="G310" s="65" t="s">
        <v>230</v>
      </c>
      <c r="H310" s="65" t="s">
        <v>760</v>
      </c>
      <c r="I310" s="65" t="s">
        <v>338</v>
      </c>
      <c r="O310" s="65" t="s">
        <v>172</v>
      </c>
      <c r="P310" s="65" t="s">
        <v>1149</v>
      </c>
      <c r="Q310" s="65" t="s">
        <v>1151</v>
      </c>
      <c r="R310" s="65" t="str">
        <f>R311</f>
        <v>Network Switch</v>
      </c>
      <c r="S310" s="71" t="str">
        <f>_xlfn.CONCAT("model: ", AO311, CHAR(10))</f>
        <v xml:space="preserve">model: HS110
</v>
      </c>
      <c r="U310" s="67"/>
      <c r="V310" s="67"/>
      <c r="W310" s="67"/>
      <c r="X310" s="67"/>
      <c r="Y310" s="67"/>
      <c r="AE310" s="67"/>
      <c r="AG310" s="65" t="str">
        <f>IF(ISBLANK(AF310),  "", _xlfn.CONCAT("haas/entity/sensor/", LOWER(C310), "/", E310, "/config"))</f>
        <v/>
      </c>
      <c r="AH310" s="65" t="str">
        <f>IF(ISBLANK(AF310),  "", _xlfn.CONCAT(LOWER(C310), "/", E310))</f>
        <v/>
      </c>
      <c r="AK310" s="68"/>
      <c r="AM310" s="67"/>
      <c r="AX310" s="66" t="str">
        <f>IF(AND(ISBLANK(AT310), ISBLANK(AU310)), "", _xlfn.CONCAT("[", IF(ISBLANK(AT310), "", _xlfn.CONCAT("[""mac"", """, AT310, """]")), IF(ISBLANK(AU310), "", _xlfn.CONCAT(", [""ip"", """, AU310, """]")), "]"))</f>
        <v/>
      </c>
    </row>
    <row r="311" spans="1:50" s="65" customFormat="1" ht="16" customHeight="1" x14ac:dyDescent="0.2">
      <c r="A311" s="65">
        <v>2579</v>
      </c>
      <c r="B311" s="65" t="s">
        <v>26</v>
      </c>
      <c r="C311" s="65" t="s">
        <v>246</v>
      </c>
      <c r="D311" s="65" t="s">
        <v>134</v>
      </c>
      <c r="E311" s="65" t="s">
        <v>276</v>
      </c>
      <c r="F311" s="65" t="str">
        <f>IF(ISBLANK(E311), "", Table2[[#This Row],[unique_id]])</f>
        <v>roof_network_switch</v>
      </c>
      <c r="G311" s="65" t="s">
        <v>230</v>
      </c>
      <c r="H311" s="65" t="s">
        <v>760</v>
      </c>
      <c r="I311" s="65" t="s">
        <v>338</v>
      </c>
      <c r="M311" s="65" t="s">
        <v>292</v>
      </c>
      <c r="O311" s="65" t="s">
        <v>172</v>
      </c>
      <c r="P311" s="65" t="s">
        <v>1149</v>
      </c>
      <c r="Q311" s="65" t="s">
        <v>1151</v>
      </c>
      <c r="R311" s="65" t="str">
        <f>_xlfn.CONCAT( "", "",Table2[[#This Row],[friendly_name]])</f>
        <v>Network Switch</v>
      </c>
      <c r="S311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sensor.roof_network_switch_current_consumption
energy_sensor_id: sensor.roof_network_switch_total_consumption
</v>
      </c>
      <c r="U311" s="67"/>
      <c r="V311" s="67"/>
      <c r="W311" s="67"/>
      <c r="X311" s="67"/>
      <c r="Y311" s="67"/>
      <c r="AC311" s="65" t="s">
        <v>288</v>
      </c>
      <c r="AE311" s="67"/>
      <c r="AG311" s="65" t="str">
        <f>IF(ISBLANK(AF311),  "", _xlfn.CONCAT("haas/entity/sensor/", LOWER(C311), "/", E311, "/config"))</f>
        <v/>
      </c>
      <c r="AH311" s="65" t="str">
        <f>IF(ISBLANK(AF311),  "", _xlfn.CONCAT(LOWER(C311), "/", E311))</f>
        <v/>
      </c>
      <c r="AK311" s="68"/>
      <c r="AL311" s="65" t="str">
        <f>IF(OR(ISBLANK(AT311), ISBLANK(AU311)), "", LOWER(_xlfn.CONCAT(Table2[[#This Row],[device_manufacturer]], "-",Table2[[#This Row],[device_suggested_area]], "-", Table2[[#This Row],[device_identifiers]])))</f>
        <v>tplink-roof-network-switch</v>
      </c>
      <c r="AM311" s="67" t="s">
        <v>446</v>
      </c>
      <c r="AN311" s="65" t="s">
        <v>586</v>
      </c>
      <c r="AO311" s="65" t="s">
        <v>443</v>
      </c>
      <c r="AP311" s="65" t="str">
        <f>IF(OR(ISBLANK(AT311), ISBLANK(AU311)), "", Table2[[#This Row],[device_via_device]])</f>
        <v>TPLink</v>
      </c>
      <c r="AQ311" s="65" t="s">
        <v>38</v>
      </c>
      <c r="AS311" s="65" t="s">
        <v>575</v>
      </c>
      <c r="AT311" s="65" t="s">
        <v>437</v>
      </c>
      <c r="AU311" s="65" t="s">
        <v>571</v>
      </c>
      <c r="AX311" s="65" t="str">
        <f>IF(AND(ISBLANK(AT311), ISBLANK(AU311)), "", _xlfn.CONCAT("[", IF(ISBLANK(AT311), "", _xlfn.CONCAT("[""mac"", """, AT311, """]")), IF(ISBLANK(AU311), "", _xlfn.CONCAT(", [""ip"", """, AU311, """]")), "]"))</f>
        <v>[["mac", "ac:84:c6:0d:20:9e"], ["ip", "10.0.6.84"]]</v>
      </c>
    </row>
    <row r="312" spans="1:50" s="65" customFormat="1" ht="16" customHeight="1" x14ac:dyDescent="0.2">
      <c r="A312" s="65">
        <v>2580</v>
      </c>
      <c r="B312" s="65" t="s">
        <v>26</v>
      </c>
      <c r="C312" s="65" t="s">
        <v>1174</v>
      </c>
      <c r="D312" s="65" t="s">
        <v>134</v>
      </c>
      <c r="E312" s="65" t="s">
        <v>585</v>
      </c>
      <c r="F312" s="65" t="str">
        <f>IF(ISBLANK(E312), "", Table2[[#This Row],[unique_id]])</f>
        <v>rack_modem</v>
      </c>
      <c r="G312" s="65" t="s">
        <v>232</v>
      </c>
      <c r="H312" s="65" t="s">
        <v>760</v>
      </c>
      <c r="I312" s="65" t="s">
        <v>338</v>
      </c>
      <c r="R312" s="65" t="str">
        <f>R313</f>
        <v>Internet Modem</v>
      </c>
      <c r="S312" s="71" t="str">
        <f>_xlfn.CONCAT("model: ", AO313, CHAR(10))</f>
        <v xml:space="preserve">model: KP115
</v>
      </c>
      <c r="U312" s="67"/>
      <c r="V312" s="67"/>
      <c r="W312" s="67"/>
      <c r="X312" s="67"/>
      <c r="Y312" s="67"/>
      <c r="AE312" s="67"/>
      <c r="AG312" s="65" t="str">
        <f>IF(ISBLANK(AF312),  "", _xlfn.CONCAT("haas/entity/sensor/", LOWER(C312), "/", E312, "/config"))</f>
        <v/>
      </c>
      <c r="AH312" s="65" t="str">
        <f>IF(ISBLANK(AF312),  "", _xlfn.CONCAT(LOWER(C312), "/", E312))</f>
        <v/>
      </c>
      <c r="AK312" s="68"/>
      <c r="AM312" s="67"/>
      <c r="AX312" s="66" t="str">
        <f>IF(AND(ISBLANK(AT312), ISBLANK(AU312)), "", _xlfn.CONCAT("[", IF(ISBLANK(AT312), "", _xlfn.CONCAT("[""mac"", """, AT312, """]")), IF(ISBLANK(AU312), "", _xlfn.CONCAT(", [""ip"", """, AU312, """]")), "]"))</f>
        <v/>
      </c>
    </row>
    <row r="313" spans="1:50" s="65" customFormat="1" ht="16" customHeight="1" x14ac:dyDescent="0.2">
      <c r="A313" s="65">
        <v>2581</v>
      </c>
      <c r="B313" s="65" t="s">
        <v>26</v>
      </c>
      <c r="C313" s="65" t="s">
        <v>246</v>
      </c>
      <c r="D313" s="65" t="s">
        <v>134</v>
      </c>
      <c r="E313" s="65" t="s">
        <v>585</v>
      </c>
      <c r="F313" s="65" t="str">
        <f>IF(ISBLANK(E313), "", Table2[[#This Row],[unique_id]])</f>
        <v>rack_modem</v>
      </c>
      <c r="G313" s="65" t="s">
        <v>232</v>
      </c>
      <c r="H313" s="65" t="s">
        <v>760</v>
      </c>
      <c r="I313" s="65" t="s">
        <v>338</v>
      </c>
      <c r="M313" s="65" t="s">
        <v>292</v>
      </c>
      <c r="R313" s="65" t="str">
        <f>_xlfn.CONCAT( "", "",Table2[[#This Row],[friendly_name]])</f>
        <v>Internet Modem</v>
      </c>
      <c r="S313" s="71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sensor.rack_modem_current_consumption
energy_sensor_id: sensor.rack_modem_total_consumption
</v>
      </c>
      <c r="U313" s="67"/>
      <c r="V313" s="67"/>
      <c r="W313" s="67"/>
      <c r="X313" s="67"/>
      <c r="Y313" s="67"/>
      <c r="AC313" s="65" t="s">
        <v>289</v>
      </c>
      <c r="AE313" s="67"/>
      <c r="AG313" s="65" t="str">
        <f>IF(ISBLANK(AF313),  "", _xlfn.CONCAT("haas/entity/sensor/", LOWER(C313), "/", E313, "/config"))</f>
        <v/>
      </c>
      <c r="AH313" s="65" t="str">
        <f>IF(ISBLANK(AF313),  "", _xlfn.CONCAT(LOWER(C313), "/", E313))</f>
        <v/>
      </c>
      <c r="AK313" s="68"/>
      <c r="AL313" s="65" t="str">
        <f>IF(OR(ISBLANK(AT313), ISBLANK(AU313)), "", LOWER(_xlfn.CONCAT(Table2[[#This Row],[device_manufacturer]], "-",Table2[[#This Row],[device_suggested_area]], "-", Table2[[#This Row],[device_identifiers]])))</f>
        <v>tplink-rack-modem</v>
      </c>
      <c r="AM313" s="67" t="s">
        <v>445</v>
      </c>
      <c r="AN313" s="65" t="s">
        <v>456</v>
      </c>
      <c r="AO313" s="69" t="s">
        <v>444</v>
      </c>
      <c r="AP313" s="65" t="str">
        <f>IF(OR(ISBLANK(AT313), ISBLANK(AU313)), "", Table2[[#This Row],[device_via_device]])</f>
        <v>TPLink</v>
      </c>
      <c r="AQ313" s="65" t="s">
        <v>28</v>
      </c>
      <c r="AS313" s="65" t="s">
        <v>575</v>
      </c>
      <c r="AT313" s="65" t="s">
        <v>438</v>
      </c>
      <c r="AU313" s="65" t="s">
        <v>572</v>
      </c>
      <c r="AX313" s="65" t="str">
        <f>IF(AND(ISBLANK(AT313), ISBLANK(AU313)), "", _xlfn.CONCAT("[", IF(ISBLANK(AT313), "", _xlfn.CONCAT("[""mac"", """, AT313, """]")), IF(ISBLANK(AU313), "", _xlfn.CONCAT(", [""ip"", """, AU313, """]")), "]"))</f>
        <v>[["mac", "10:27:f5:31:f6:7e"], ["ip", "10.0.6.85"]]</v>
      </c>
    </row>
    <row r="314" spans="1:50" ht="16" customHeight="1" x14ac:dyDescent="0.2">
      <c r="A314" s="8">
        <v>2582</v>
      </c>
      <c r="B314" s="8" t="s">
        <v>26</v>
      </c>
      <c r="C314" s="8" t="s">
        <v>657</v>
      </c>
      <c r="D314" s="8" t="s">
        <v>27</v>
      </c>
      <c r="E314" s="8" t="s">
        <v>1060</v>
      </c>
      <c r="F314" s="8" t="str">
        <f>IF(ISBLANK(E314), "", Table2[[#This Row],[unique_id]])</f>
        <v>garden_repeater</v>
      </c>
      <c r="G314" s="8" t="s">
        <v>1062</v>
      </c>
      <c r="H314" s="8" t="s">
        <v>760</v>
      </c>
      <c r="I314" s="8" t="s">
        <v>338</v>
      </c>
      <c r="T314" s="8"/>
      <c r="U314" s="10"/>
      <c r="V314" s="10" t="s">
        <v>711</v>
      </c>
      <c r="W314" s="10"/>
      <c r="X314" s="16" t="s">
        <v>1146</v>
      </c>
      <c r="Y314" s="10"/>
      <c r="Z314" s="8"/>
      <c r="AE314" s="10"/>
      <c r="AG314" s="8" t="str">
        <f>IF(ISBLANK(AF314),  "", _xlfn.CONCAT("haas/entity/sensor/", LOWER(C314), "/", E314, "/config"))</f>
        <v/>
      </c>
      <c r="AH314" s="8" t="str">
        <f>IF(ISBLANK(AF314),  "", _xlfn.CONCAT(LOWER(C314), "/", E314))</f>
        <v/>
      </c>
      <c r="AK3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314" s="8" t="s">
        <v>1064</v>
      </c>
      <c r="AM314" s="10" t="s">
        <v>1057</v>
      </c>
      <c r="AN314" s="8" t="s">
        <v>1058</v>
      </c>
      <c r="AO314" s="14" t="s">
        <v>1059</v>
      </c>
      <c r="AP314" s="8" t="s">
        <v>657</v>
      </c>
      <c r="AQ314" s="8" t="s">
        <v>827</v>
      </c>
      <c r="AT314" s="8" t="s">
        <v>1061</v>
      </c>
      <c r="AU314" s="8"/>
      <c r="AV314" s="8"/>
      <c r="AX314" s="8" t="str">
        <f>IF(AND(ISBLANK(AT314), ISBLANK(AU314)), "", _xlfn.CONCAT("[", IF(ISBLANK(AT314), "", _xlfn.CONCAT("[""mac"", """, AT314, """]")), IF(ISBLANK(AU314), "", _xlfn.CONCAT(", [""ip"", """, AU314, """]")), "]"))</f>
        <v>[["mac", "0x2c1165fffec5a3f6"]]</v>
      </c>
    </row>
    <row r="315" spans="1:50" ht="16" customHeight="1" x14ac:dyDescent="0.2">
      <c r="A315" s="8">
        <v>2583</v>
      </c>
      <c r="B315" s="8" t="s">
        <v>26</v>
      </c>
      <c r="C315" s="8" t="s">
        <v>657</v>
      </c>
      <c r="D315" s="8" t="s">
        <v>27</v>
      </c>
      <c r="E315" s="8" t="s">
        <v>1065</v>
      </c>
      <c r="F315" s="8" t="str">
        <f>IF(ISBLANK(E315), "", Table2[[#This Row],[unique_id]])</f>
        <v>landing_repeater</v>
      </c>
      <c r="G315" s="8" t="s">
        <v>1068</v>
      </c>
      <c r="H315" s="8" t="s">
        <v>760</v>
      </c>
      <c r="I315" s="8" t="s">
        <v>338</v>
      </c>
      <c r="T315" s="8"/>
      <c r="U315" s="10"/>
      <c r="V315" s="10" t="s">
        <v>711</v>
      </c>
      <c r="W315" s="10"/>
      <c r="X315" s="16" t="s">
        <v>1146</v>
      </c>
      <c r="Y315" s="10"/>
      <c r="Z315" s="8"/>
      <c r="AE315" s="10"/>
      <c r="AG315" s="8" t="str">
        <f>IF(ISBLANK(AF315),  "", _xlfn.CONCAT("haas/entity/sensor/", LOWER(C315), "/", E315, "/config"))</f>
        <v/>
      </c>
      <c r="AH315" s="8" t="str">
        <f>IF(ISBLANK(AF315),  "", _xlfn.CONCAT(LOWER(C315), "/", E315))</f>
        <v/>
      </c>
      <c r="AK3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315" s="8" t="s">
        <v>1070</v>
      </c>
      <c r="AM315" s="10" t="s">
        <v>1057</v>
      </c>
      <c r="AN315" s="8" t="s">
        <v>1058</v>
      </c>
      <c r="AO315" s="14" t="s">
        <v>1059</v>
      </c>
      <c r="AP315" s="8" t="s">
        <v>657</v>
      </c>
      <c r="AQ315" s="8" t="s">
        <v>805</v>
      </c>
      <c r="AT315" s="8" t="s">
        <v>1072</v>
      </c>
      <c r="AU315" s="8"/>
      <c r="AV315" s="8"/>
      <c r="AX315" s="8" t="str">
        <f>IF(AND(ISBLANK(AT315), ISBLANK(AU315)), "", _xlfn.CONCAT("[", IF(ISBLANK(AT315), "", _xlfn.CONCAT("[""mac"", """, AT315, """]")), IF(ISBLANK(AU315), "", _xlfn.CONCAT(", [""ip"", """, AU315, """]")), "]"))</f>
        <v>[["mac", "0x2c1165fffebaa93c"]]</v>
      </c>
    </row>
    <row r="316" spans="1:50" ht="16" customHeight="1" x14ac:dyDescent="0.2">
      <c r="A316" s="8">
        <v>2584</v>
      </c>
      <c r="B316" s="8" t="s">
        <v>26</v>
      </c>
      <c r="C316" s="8" t="s">
        <v>657</v>
      </c>
      <c r="D316" s="8" t="s">
        <v>27</v>
      </c>
      <c r="E316" s="8" t="s">
        <v>1066</v>
      </c>
      <c r="F316" s="8" t="str">
        <f>IF(ISBLANK(E316), "", Table2[[#This Row],[unique_id]])</f>
        <v>driveway_repeater</v>
      </c>
      <c r="G316" s="8" t="s">
        <v>1067</v>
      </c>
      <c r="H316" s="8" t="s">
        <v>760</v>
      </c>
      <c r="I316" s="8" t="s">
        <v>338</v>
      </c>
      <c r="T316" s="8"/>
      <c r="U316" s="10"/>
      <c r="V316" s="10" t="s">
        <v>711</v>
      </c>
      <c r="W316" s="10"/>
      <c r="X316" s="16" t="s">
        <v>1146</v>
      </c>
      <c r="Y316" s="10"/>
      <c r="Z316" s="8"/>
      <c r="AE316" s="10"/>
      <c r="AG316" s="8" t="str">
        <f>IF(ISBLANK(AF316),  "", _xlfn.CONCAT("haas/entity/sensor/", LOWER(C316), "/", E316, "/config"))</f>
        <v/>
      </c>
      <c r="AH316" s="8" t="str">
        <f>IF(ISBLANK(AF316),  "", _xlfn.CONCAT(LOWER(C316), "/", E316))</f>
        <v/>
      </c>
      <c r="AK3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316" s="8" t="s">
        <v>1071</v>
      </c>
      <c r="AM316" s="10" t="s">
        <v>1057</v>
      </c>
      <c r="AN316" s="8" t="s">
        <v>1058</v>
      </c>
      <c r="AO316" s="14" t="s">
        <v>1059</v>
      </c>
      <c r="AP316" s="8" t="s">
        <v>657</v>
      </c>
      <c r="AQ316" s="8" t="s">
        <v>1069</v>
      </c>
      <c r="AT316" s="8" t="s">
        <v>1073</v>
      </c>
      <c r="AU316" s="8"/>
      <c r="AV316" s="8"/>
      <c r="AX316" s="8" t="str">
        <f>IF(AND(ISBLANK(AT316), ISBLANK(AU316)), "", _xlfn.CONCAT("[", IF(ISBLANK(AT316), "", _xlfn.CONCAT("[""mac"", """, AT316, """]")), IF(ISBLANK(AU316), "", _xlfn.CONCAT(", [""ip"", """, AU316, """]")), "]"))</f>
        <v>[["mac", "0x50325ffffe47b8fa"]]</v>
      </c>
    </row>
    <row r="317" spans="1:50" ht="16" customHeight="1" x14ac:dyDescent="0.2">
      <c r="A317" s="8">
        <v>2585</v>
      </c>
      <c r="B317" s="8" t="s">
        <v>26</v>
      </c>
      <c r="C317" s="8" t="s">
        <v>638</v>
      </c>
      <c r="D317" s="8" t="s">
        <v>414</v>
      </c>
      <c r="E317" s="8" t="s">
        <v>413</v>
      </c>
      <c r="F317" s="8" t="str">
        <f>IF(ISBLANK(E317), "", Table2[[#This Row],[unique_id]])</f>
        <v>column_break</v>
      </c>
      <c r="G317" s="8" t="s">
        <v>410</v>
      </c>
      <c r="H317" s="8" t="s">
        <v>760</v>
      </c>
      <c r="I317" s="8" t="s">
        <v>338</v>
      </c>
      <c r="M317" s="8" t="s">
        <v>411</v>
      </c>
      <c r="N317" s="8" t="s">
        <v>412</v>
      </c>
      <c r="T317" s="8"/>
      <c r="U317" s="10"/>
      <c r="V317" s="10"/>
      <c r="W317" s="10"/>
      <c r="X317" s="10"/>
      <c r="Y317" s="10"/>
      <c r="Z317" s="8"/>
      <c r="AE317" s="10"/>
      <c r="AH317" s="8" t="str">
        <f>IF(ISBLANK(AF317),  "", _xlfn.CONCAT(LOWER(C317), "/", E317))</f>
        <v/>
      </c>
      <c r="AK317" s="37"/>
      <c r="AU317" s="8"/>
      <c r="AV317" s="8"/>
      <c r="AX317" s="8" t="str">
        <f>IF(AND(ISBLANK(AT317), ISBLANK(AU317)), "", _xlfn.CONCAT("[", IF(ISBLANK(AT317), "", _xlfn.CONCAT("[""mac"", """, AT317, """]")), IF(ISBLANK(AU317), "", _xlfn.CONCAT(", [""ip"", """, AU317, """]")), "]"))</f>
        <v/>
      </c>
    </row>
    <row r="318" spans="1:50" ht="16" customHeight="1" x14ac:dyDescent="0.2">
      <c r="A318" s="14">
        <v>2600</v>
      </c>
      <c r="B318" s="8" t="s">
        <v>26</v>
      </c>
      <c r="C318" s="8" t="s">
        <v>151</v>
      </c>
      <c r="D318" s="8" t="s">
        <v>372</v>
      </c>
      <c r="E318" t="s">
        <v>766</v>
      </c>
      <c r="F318" s="8" t="str">
        <f>IF(ISBLANK(E318), "", Table2[[#This Row],[unique_id]])</f>
        <v>lighting_reset_adaptive_lighting_ada_lamp</v>
      </c>
      <c r="G318" t="s">
        <v>204</v>
      </c>
      <c r="H318" s="8" t="s">
        <v>780</v>
      </c>
      <c r="I318" s="8" t="s">
        <v>338</v>
      </c>
      <c r="J318" s="8" t="s">
        <v>765</v>
      </c>
      <c r="M318" s="8" t="s">
        <v>292</v>
      </c>
      <c r="T318" s="8"/>
      <c r="U318" s="10"/>
      <c r="V318" s="10"/>
      <c r="W318" s="10"/>
      <c r="X318" s="10"/>
      <c r="Y318" s="10"/>
      <c r="Z318" s="8"/>
      <c r="AC318" s="8" t="s">
        <v>339</v>
      </c>
      <c r="AE318" s="10"/>
      <c r="AG318" s="8" t="str">
        <f>IF(ISBLANK(AF318),  "", _xlfn.CONCAT("haas/entity/sensor/", LOWER(C318), "/", E318, "/config"))</f>
        <v/>
      </c>
      <c r="AH318" s="8" t="str">
        <f>IF(ISBLANK(AF318),  "", _xlfn.CONCAT(LOWER(C318), "/", E318))</f>
        <v/>
      </c>
      <c r="AK318" s="36"/>
      <c r="AQ318" s="8" t="s">
        <v>130</v>
      </c>
      <c r="AR318" s="8" t="s">
        <v>1038</v>
      </c>
      <c r="AU318" s="8"/>
      <c r="AV318" s="8"/>
      <c r="AX318" s="8" t="str">
        <f>IF(AND(ISBLANK(AT318), ISBLANK(AU318)), "", _xlfn.CONCAT("[", IF(ISBLANK(AT318), "", _xlfn.CONCAT("[""mac"", """, AT318, """]")), IF(ISBLANK(AU318), "", _xlfn.CONCAT(", [""ip"", """, AU318, """]")), "]"))</f>
        <v/>
      </c>
    </row>
    <row r="319" spans="1:50" ht="16" customHeight="1" x14ac:dyDescent="0.2">
      <c r="A319" s="48">
        <v>2601</v>
      </c>
      <c r="B319" s="8" t="s">
        <v>26</v>
      </c>
      <c r="C319" s="8" t="s">
        <v>151</v>
      </c>
      <c r="D319" s="8" t="s">
        <v>372</v>
      </c>
      <c r="E319" t="s">
        <v>758</v>
      </c>
      <c r="F319" s="8" t="str">
        <f>IF(ISBLANK(E319), "", Table2[[#This Row],[unique_id]])</f>
        <v>lighting_reset_adaptive_lighting_edwin_lamp</v>
      </c>
      <c r="G319" t="s">
        <v>214</v>
      </c>
      <c r="H319" s="8" t="s">
        <v>780</v>
      </c>
      <c r="I319" s="8" t="s">
        <v>338</v>
      </c>
      <c r="J319" s="8" t="s">
        <v>765</v>
      </c>
      <c r="M319" s="8" t="s">
        <v>292</v>
      </c>
      <c r="T319" s="8"/>
      <c r="U319" s="10"/>
      <c r="V319" s="10"/>
      <c r="W319" s="10"/>
      <c r="X319" s="10"/>
      <c r="Y319" s="10"/>
      <c r="Z319" s="8"/>
      <c r="AC319" s="8" t="s">
        <v>339</v>
      </c>
      <c r="AE319" s="10"/>
      <c r="AG319" s="8" t="str">
        <f>IF(ISBLANK(AF319),  "", _xlfn.CONCAT("haas/entity/sensor/", LOWER(C319), "/", E319, "/config"))</f>
        <v/>
      </c>
      <c r="AH319" s="8" t="str">
        <f>IF(ISBLANK(AF319),  "", _xlfn.CONCAT(LOWER(C319), "/", E319))</f>
        <v/>
      </c>
      <c r="AK319" s="37"/>
      <c r="AQ319" s="8" t="s">
        <v>127</v>
      </c>
      <c r="AR319" s="8" t="s">
        <v>1038</v>
      </c>
      <c r="AU319" s="8"/>
      <c r="AV319" s="8"/>
      <c r="AX319" s="8" t="str">
        <f>IF(AND(ISBLANK(AT319), ISBLANK(AU319)), "", _xlfn.CONCAT("[", IF(ISBLANK(AT319), "", _xlfn.CONCAT("[""mac"", """, AT319, """]")), IF(ISBLANK(AU319), "", _xlfn.CONCAT(", [""ip"", """, AU319, """]")), "]"))</f>
        <v/>
      </c>
    </row>
    <row r="320" spans="1:50" ht="16" customHeight="1" x14ac:dyDescent="0.2">
      <c r="A320" s="14">
        <v>2602</v>
      </c>
      <c r="B320" s="8" t="s">
        <v>26</v>
      </c>
      <c r="C320" s="8" t="s">
        <v>151</v>
      </c>
      <c r="D320" s="8" t="s">
        <v>372</v>
      </c>
      <c r="E320" t="s">
        <v>767</v>
      </c>
      <c r="F320" s="8" t="str">
        <f>IF(ISBLANK(E320), "", Table2[[#This Row],[unique_id]])</f>
        <v>lighting_reset_adaptive_lighting_edwin_night_light</v>
      </c>
      <c r="G320" t="s">
        <v>576</v>
      </c>
      <c r="H320" s="8" t="s">
        <v>780</v>
      </c>
      <c r="I320" s="8" t="s">
        <v>338</v>
      </c>
      <c r="J320" s="8" t="s">
        <v>778</v>
      </c>
      <c r="M320" s="8" t="s">
        <v>292</v>
      </c>
      <c r="T320" s="8"/>
      <c r="U320" s="10"/>
      <c r="V320" s="10"/>
      <c r="W320" s="10"/>
      <c r="X320" s="10"/>
      <c r="Y320" s="10"/>
      <c r="Z320" s="8"/>
      <c r="AC320" s="8" t="s">
        <v>339</v>
      </c>
      <c r="AE320" s="10"/>
      <c r="AG320" s="8" t="str">
        <f>IF(ISBLANK(AF320),  "", _xlfn.CONCAT("haas/entity/sensor/", LOWER(C320), "/", E320, "/config"))</f>
        <v/>
      </c>
      <c r="AH320" s="8" t="str">
        <f>IF(ISBLANK(AF320),  "", _xlfn.CONCAT(LOWER(C320), "/", E320))</f>
        <v/>
      </c>
      <c r="AK320" s="37"/>
      <c r="AQ320" s="8" t="s">
        <v>127</v>
      </c>
      <c r="AR320" s="8" t="s">
        <v>1038</v>
      </c>
      <c r="AU320" s="8"/>
      <c r="AV320" s="8"/>
      <c r="AX320" s="8" t="str">
        <f>IF(AND(ISBLANK(AT320), ISBLANK(AU320)), "", _xlfn.CONCAT("[", IF(ISBLANK(AT320), "", _xlfn.CONCAT("[""mac"", """, AT320, """]")), IF(ISBLANK(AU320), "", _xlfn.CONCAT(", [""ip"", """, AU320, """]")), "]"))</f>
        <v/>
      </c>
    </row>
    <row r="321" spans="1:50" ht="16" customHeight="1" x14ac:dyDescent="0.2">
      <c r="A321" s="14">
        <v>2603</v>
      </c>
      <c r="B321" s="8" t="s">
        <v>26</v>
      </c>
      <c r="C321" s="8" t="s">
        <v>151</v>
      </c>
      <c r="D321" s="8" t="s">
        <v>372</v>
      </c>
      <c r="E321" t="s">
        <v>768</v>
      </c>
      <c r="F321" s="8" t="str">
        <f>IF(ISBLANK(E321), "", Table2[[#This Row],[unique_id]])</f>
        <v>lighting_reset_adaptive_lighting_hallway_main</v>
      </c>
      <c r="G321" t="s">
        <v>209</v>
      </c>
      <c r="H321" s="8" t="s">
        <v>780</v>
      </c>
      <c r="I321" s="8" t="s">
        <v>338</v>
      </c>
      <c r="J321" s="8" t="s">
        <v>787</v>
      </c>
      <c r="M321" s="8" t="s">
        <v>292</v>
      </c>
      <c r="T321" s="8"/>
      <c r="U321" s="10"/>
      <c r="V321" s="10"/>
      <c r="W321" s="10"/>
      <c r="X321" s="10"/>
      <c r="Y321" s="10"/>
      <c r="Z321" s="8"/>
      <c r="AC321" s="8" t="s">
        <v>339</v>
      </c>
      <c r="AE321" s="10"/>
      <c r="AG321" s="8" t="str">
        <f>IF(ISBLANK(AF321),  "", _xlfn.CONCAT("haas/entity/sensor/", LOWER(C321), "/", E321, "/config"))</f>
        <v/>
      </c>
      <c r="AH321" s="8" t="str">
        <f>IF(ISBLANK(AF321),  "", _xlfn.CONCAT(LOWER(C321), "/", E321))</f>
        <v/>
      </c>
      <c r="AK321" s="37"/>
      <c r="AQ321" s="8" t="s">
        <v>539</v>
      </c>
      <c r="AU321" s="8"/>
      <c r="AV321" s="8"/>
      <c r="AX321" s="8" t="str">
        <f>IF(AND(ISBLANK(AT321), ISBLANK(AU321)), "", _xlfn.CONCAT("[", IF(ISBLANK(AT321), "", _xlfn.CONCAT("[""mac"", """, AT321, """]")), IF(ISBLANK(AU321), "", _xlfn.CONCAT(", [""ip"", """, AU321, """]")), "]"))</f>
        <v/>
      </c>
    </row>
    <row r="322" spans="1:50" ht="16" customHeight="1" x14ac:dyDescent="0.2">
      <c r="A322" s="48">
        <v>2604</v>
      </c>
      <c r="B322" s="8" t="s">
        <v>26</v>
      </c>
      <c r="C322" s="8" t="s">
        <v>151</v>
      </c>
      <c r="D322" s="8" t="s">
        <v>372</v>
      </c>
      <c r="E322" t="s">
        <v>769</v>
      </c>
      <c r="F322" s="8" t="str">
        <f>IF(ISBLANK(E322), "", Table2[[#This Row],[unique_id]])</f>
        <v>lighting_reset_adaptive_lighting_dining_main</v>
      </c>
      <c r="G322" t="s">
        <v>138</v>
      </c>
      <c r="H322" s="8" t="s">
        <v>780</v>
      </c>
      <c r="I322" s="8" t="s">
        <v>338</v>
      </c>
      <c r="J322" s="8" t="s">
        <v>787</v>
      </c>
      <c r="M322" s="8" t="s">
        <v>292</v>
      </c>
      <c r="T322" s="8"/>
      <c r="U322" s="10"/>
      <c r="V322" s="10"/>
      <c r="W322" s="10"/>
      <c r="X322" s="10"/>
      <c r="Y322" s="10"/>
      <c r="Z322" s="8"/>
      <c r="AC322" s="8" t="s">
        <v>339</v>
      </c>
      <c r="AE322" s="10"/>
      <c r="AG322" s="8" t="str">
        <f>IF(ISBLANK(AF322),  "", _xlfn.CONCAT("haas/entity/sensor/", LOWER(C322), "/", E322, "/config"))</f>
        <v/>
      </c>
      <c r="AH322" s="8" t="str">
        <f>IF(ISBLANK(AF322),  "", _xlfn.CONCAT(LOWER(C322), "/", E322))</f>
        <v/>
      </c>
      <c r="AK322" s="37"/>
      <c r="AQ322" s="8" t="s">
        <v>202</v>
      </c>
      <c r="AU322" s="8"/>
      <c r="AV322" s="8"/>
      <c r="AX322" s="8" t="str">
        <f>IF(AND(ISBLANK(AT322), ISBLANK(AU322)), "", _xlfn.CONCAT("[", IF(ISBLANK(AT322), "", _xlfn.CONCAT("[""mac"", """, AT322, """]")), IF(ISBLANK(AU322), "", _xlfn.CONCAT(", [""ip"", """, AU322, """]")), "]"))</f>
        <v/>
      </c>
    </row>
    <row r="323" spans="1:50" ht="16" customHeight="1" x14ac:dyDescent="0.2">
      <c r="A323" s="14">
        <v>2605</v>
      </c>
      <c r="B323" s="8" t="s">
        <v>26</v>
      </c>
      <c r="C323" s="8" t="s">
        <v>151</v>
      </c>
      <c r="D323" s="8" t="s">
        <v>372</v>
      </c>
      <c r="E323" t="s">
        <v>770</v>
      </c>
      <c r="F323" s="8" t="str">
        <f>IF(ISBLANK(E323), "", Table2[[#This Row],[unique_id]])</f>
        <v>lighting_reset_adaptive_lighting_lounge_main</v>
      </c>
      <c r="G323" t="s">
        <v>216</v>
      </c>
      <c r="H323" s="8" t="s">
        <v>780</v>
      </c>
      <c r="I323" s="8" t="s">
        <v>338</v>
      </c>
      <c r="J323" s="8" t="s">
        <v>787</v>
      </c>
      <c r="M323" s="8" t="s">
        <v>292</v>
      </c>
      <c r="T323" s="8"/>
      <c r="U323" s="10"/>
      <c r="V323" s="10"/>
      <c r="W323" s="10"/>
      <c r="X323" s="10"/>
      <c r="Y323" s="10"/>
      <c r="Z323" s="8"/>
      <c r="AC323" s="8" t="s">
        <v>339</v>
      </c>
      <c r="AE323" s="10"/>
      <c r="AG323" s="8" t="str">
        <f>IF(ISBLANK(AF323),  "", _xlfn.CONCAT("haas/entity/sensor/", LOWER(C323), "/", E323, "/config"))</f>
        <v/>
      </c>
      <c r="AH323" s="8" t="str">
        <f>IF(ISBLANK(AF323),  "", _xlfn.CONCAT(LOWER(C323), "/", E323))</f>
        <v/>
      </c>
      <c r="AK323" s="37"/>
      <c r="AQ323" s="8" t="s">
        <v>203</v>
      </c>
      <c r="AU323" s="8"/>
      <c r="AV323" s="8"/>
      <c r="AX323" s="8" t="str">
        <f>IF(AND(ISBLANK(AT323), ISBLANK(AU323)), "", _xlfn.CONCAT("[", IF(ISBLANK(AT323), "", _xlfn.CONCAT("[""mac"", """, AT323, """]")), IF(ISBLANK(AU323), "", _xlfn.CONCAT(", [""ip"", """, AU323, """]")), "]"))</f>
        <v/>
      </c>
    </row>
    <row r="324" spans="1:50" ht="16" customHeight="1" x14ac:dyDescent="0.2">
      <c r="A324" s="14">
        <v>2606</v>
      </c>
      <c r="B324" s="8" t="s">
        <v>26</v>
      </c>
      <c r="C324" s="8" t="s">
        <v>151</v>
      </c>
      <c r="D324" s="8" t="s">
        <v>372</v>
      </c>
      <c r="E324" t="s">
        <v>851</v>
      </c>
      <c r="F324" s="8" t="str">
        <f>IF(ISBLANK(E324), "", Table2[[#This Row],[unique_id]])</f>
        <v>lighting_reset_adaptive_lighting_lounge_lamp</v>
      </c>
      <c r="G324" t="s">
        <v>800</v>
      </c>
      <c r="H324" s="8" t="s">
        <v>780</v>
      </c>
      <c r="I324" s="8" t="s">
        <v>338</v>
      </c>
      <c r="J324" s="8" t="s">
        <v>765</v>
      </c>
      <c r="M324" s="8" t="s">
        <v>292</v>
      </c>
      <c r="T324" s="8"/>
      <c r="U324" s="10"/>
      <c r="V324" s="10"/>
      <c r="W324" s="10"/>
      <c r="X324" s="10"/>
      <c r="Y324" s="10"/>
      <c r="Z324" s="8"/>
      <c r="AC324" s="8" t="s">
        <v>339</v>
      </c>
      <c r="AE324" s="10"/>
      <c r="AG324" s="8" t="str">
        <f>IF(ISBLANK(AF324),  "", _xlfn.CONCAT("haas/entity/sensor/", LOWER(C324), "/", E324, "/config"))</f>
        <v/>
      </c>
      <c r="AH324" s="8" t="str">
        <f>IF(ISBLANK(AF324),  "", _xlfn.CONCAT(LOWER(C324), "/", E324))</f>
        <v/>
      </c>
      <c r="AK324" s="37"/>
      <c r="AQ324" s="8" t="s">
        <v>172</v>
      </c>
      <c r="AR324" s="8" t="s">
        <v>1038</v>
      </c>
      <c r="AU324" s="8"/>
      <c r="AV324" s="8"/>
      <c r="AX324" s="8" t="str">
        <f>IF(AND(ISBLANK(AT324), ISBLANK(AU324)), "", _xlfn.CONCAT("[", IF(ISBLANK(AT324), "", _xlfn.CONCAT("[""mac"", """, AT324, """]")), IF(ISBLANK(AU324), "", _xlfn.CONCAT(", [""ip"", """, AU324, """]")), "]"))</f>
        <v/>
      </c>
    </row>
    <row r="325" spans="1:50" ht="16" customHeight="1" x14ac:dyDescent="0.2">
      <c r="A325" s="48">
        <v>2607</v>
      </c>
      <c r="B325" s="8" t="s">
        <v>26</v>
      </c>
      <c r="C325" s="8" t="s">
        <v>151</v>
      </c>
      <c r="D325" s="8" t="s">
        <v>372</v>
      </c>
      <c r="E325" t="s">
        <v>771</v>
      </c>
      <c r="F325" s="8" t="str">
        <f>IF(ISBLANK(E325), "", Table2[[#This Row],[unique_id]])</f>
        <v>lighting_reset_adaptive_lighting_parents_main</v>
      </c>
      <c r="G325" t="s">
        <v>205</v>
      </c>
      <c r="H325" s="8" t="s">
        <v>780</v>
      </c>
      <c r="I325" s="8" t="s">
        <v>338</v>
      </c>
      <c r="J325" s="8" t="s">
        <v>787</v>
      </c>
      <c r="M325" s="8" t="s">
        <v>292</v>
      </c>
      <c r="T325" s="8"/>
      <c r="U325" s="10"/>
      <c r="V325" s="10"/>
      <c r="W325" s="10"/>
      <c r="X325" s="10"/>
      <c r="Y325" s="10"/>
      <c r="Z325" s="8"/>
      <c r="AC325" s="8" t="s">
        <v>339</v>
      </c>
      <c r="AE325" s="10"/>
      <c r="AG325" s="8" t="str">
        <f>IF(ISBLANK(AF325),  "", _xlfn.CONCAT("haas/entity/sensor/", LOWER(C325), "/", E325, "/config"))</f>
        <v/>
      </c>
      <c r="AH325" s="8" t="str">
        <f>IF(ISBLANK(AF325),  "", _xlfn.CONCAT(LOWER(C325), "/", E325))</f>
        <v/>
      </c>
      <c r="AI325" s="12"/>
      <c r="AK325" s="37"/>
      <c r="AQ325" s="8" t="s">
        <v>201</v>
      </c>
      <c r="AU325" s="8"/>
      <c r="AV325" s="8"/>
      <c r="AX325" s="8" t="str">
        <f>IF(AND(ISBLANK(AT325), ISBLANK(AU325)), "", _xlfn.CONCAT("[", IF(ISBLANK(AT325), "", _xlfn.CONCAT("[""mac"", """, AT325, """]")), IF(ISBLANK(AU325), "", _xlfn.CONCAT(", [""ip"", """, AU325, """]")), "]"))</f>
        <v/>
      </c>
    </row>
    <row r="326" spans="1:50" ht="16" customHeight="1" x14ac:dyDescent="0.2">
      <c r="A326" s="14">
        <v>2608</v>
      </c>
      <c r="B326" s="8" t="s">
        <v>26</v>
      </c>
      <c r="C326" s="8" t="s">
        <v>151</v>
      </c>
      <c r="D326" s="8" t="s">
        <v>372</v>
      </c>
      <c r="E326" t="s">
        <v>772</v>
      </c>
      <c r="F326" s="8" t="str">
        <f>IF(ISBLANK(E326), "", Table2[[#This Row],[unique_id]])</f>
        <v>lighting_reset_adaptive_lighting_kitchen_main</v>
      </c>
      <c r="G326" t="s">
        <v>211</v>
      </c>
      <c r="H326" s="8" t="s">
        <v>780</v>
      </c>
      <c r="I326" s="8" t="s">
        <v>338</v>
      </c>
      <c r="J326" s="8" t="s">
        <v>787</v>
      </c>
      <c r="M326" s="8" t="s">
        <v>292</v>
      </c>
      <c r="T326" s="8"/>
      <c r="U326" s="10"/>
      <c r="V326" s="10"/>
      <c r="W326" s="10"/>
      <c r="X326" s="10"/>
      <c r="Y326" s="10"/>
      <c r="Z326" s="8"/>
      <c r="AC326" s="8" t="s">
        <v>339</v>
      </c>
      <c r="AE326" s="10"/>
      <c r="AG326" s="8" t="str">
        <f>IF(ISBLANK(AF326),  "", _xlfn.CONCAT("haas/entity/sensor/", LOWER(C326), "/", E326, "/config"))</f>
        <v/>
      </c>
      <c r="AH326" s="8" t="str">
        <f>IF(ISBLANK(AF326),  "", _xlfn.CONCAT(LOWER(C326), "/", E326))</f>
        <v/>
      </c>
      <c r="AK326" s="37"/>
      <c r="AQ326" s="8" t="s">
        <v>215</v>
      </c>
      <c r="AU326" s="8"/>
      <c r="AV326" s="8"/>
      <c r="AX326" s="8" t="str">
        <f>IF(AND(ISBLANK(AT326), ISBLANK(AU326)), "", _xlfn.CONCAT("[", IF(ISBLANK(AT326), "", _xlfn.CONCAT("[""mac"", """, AT326, """]")), IF(ISBLANK(AU326), "", _xlfn.CONCAT(", [""ip"", """, AU326, """]")), "]"))</f>
        <v/>
      </c>
    </row>
    <row r="327" spans="1:50" ht="16" customHeight="1" x14ac:dyDescent="0.2">
      <c r="A327" s="14">
        <v>2609</v>
      </c>
      <c r="B327" s="8" t="s">
        <v>26</v>
      </c>
      <c r="C327" s="8" t="s">
        <v>151</v>
      </c>
      <c r="D327" s="8" t="s">
        <v>372</v>
      </c>
      <c r="E327" t="s">
        <v>773</v>
      </c>
      <c r="F327" s="8" t="str">
        <f>IF(ISBLANK(E327), "", Table2[[#This Row],[unique_id]])</f>
        <v>lighting_reset_adaptive_lighting_laundry_main</v>
      </c>
      <c r="G327" t="s">
        <v>213</v>
      </c>
      <c r="H327" s="8" t="s">
        <v>780</v>
      </c>
      <c r="I327" s="8" t="s">
        <v>338</v>
      </c>
      <c r="J327" s="8" t="s">
        <v>787</v>
      </c>
      <c r="M327" s="8" t="s">
        <v>292</v>
      </c>
      <c r="T327" s="8"/>
      <c r="U327" s="10"/>
      <c r="V327" s="10"/>
      <c r="W327" s="10"/>
      <c r="X327" s="10"/>
      <c r="Y327" s="10"/>
      <c r="Z327" s="8"/>
      <c r="AC327" s="8" t="s">
        <v>339</v>
      </c>
      <c r="AE327" s="10"/>
      <c r="AG327" s="8" t="str">
        <f>IF(ISBLANK(AF327),  "", _xlfn.CONCAT("haas/entity/sensor/", LOWER(C327), "/", E327, "/config"))</f>
        <v/>
      </c>
      <c r="AH327" s="8" t="str">
        <f>IF(ISBLANK(AF327),  "", _xlfn.CONCAT(LOWER(C327), "/", E327))</f>
        <v/>
      </c>
      <c r="AI327" s="12"/>
      <c r="AK327" s="37"/>
      <c r="AQ327" s="8" t="s">
        <v>223</v>
      </c>
      <c r="AU327" s="8"/>
      <c r="AV327" s="8"/>
      <c r="AX327" s="8" t="str">
        <f>IF(AND(ISBLANK(AT327), ISBLANK(AU327)), "", _xlfn.CONCAT("[", IF(ISBLANK(AT327), "", _xlfn.CONCAT("[""mac"", """, AT327, """]")), IF(ISBLANK(AU327), "", _xlfn.CONCAT(", [""ip"", """, AU327, """]")), "]"))</f>
        <v/>
      </c>
    </row>
    <row r="328" spans="1:50" ht="16" customHeight="1" x14ac:dyDescent="0.2">
      <c r="A328" s="48">
        <v>2610</v>
      </c>
      <c r="B328" s="8" t="s">
        <v>26</v>
      </c>
      <c r="C328" s="8" t="s">
        <v>151</v>
      </c>
      <c r="D328" s="8" t="s">
        <v>372</v>
      </c>
      <c r="E328" t="s">
        <v>774</v>
      </c>
      <c r="F328" s="8" t="str">
        <f>IF(ISBLANK(E328), "", Table2[[#This Row],[unique_id]])</f>
        <v>lighting_reset_adaptive_lighting_pantry_main</v>
      </c>
      <c r="G328" t="s">
        <v>212</v>
      </c>
      <c r="H328" s="8" t="s">
        <v>780</v>
      </c>
      <c r="I328" s="8" t="s">
        <v>338</v>
      </c>
      <c r="J328" s="8" t="s">
        <v>787</v>
      </c>
      <c r="M328" s="8" t="s">
        <v>292</v>
      </c>
      <c r="T328" s="8"/>
      <c r="U328" s="10"/>
      <c r="V328" s="10"/>
      <c r="W328" s="10"/>
      <c r="X328" s="10"/>
      <c r="Y328" s="10"/>
      <c r="Z328" s="8"/>
      <c r="AC328" s="8" t="s">
        <v>339</v>
      </c>
      <c r="AE328" s="10"/>
      <c r="AG328" s="8" t="str">
        <f>IF(ISBLANK(AF328),  "", _xlfn.CONCAT("haas/entity/sensor/", LOWER(C328), "/", E328, "/config"))</f>
        <v/>
      </c>
      <c r="AH328" s="8" t="str">
        <f>IF(ISBLANK(AF328),  "", _xlfn.CONCAT(LOWER(C328), "/", E328))</f>
        <v/>
      </c>
      <c r="AK328" s="37"/>
      <c r="AQ328" s="8" t="s">
        <v>221</v>
      </c>
      <c r="AU328" s="8"/>
      <c r="AV328" s="8"/>
      <c r="AX328" s="8" t="str">
        <f>IF(AND(ISBLANK(AT328), ISBLANK(AU328)), "", _xlfn.CONCAT("[", IF(ISBLANK(AT328), "", _xlfn.CONCAT("[""mac"", """, AT328, """]")), IF(ISBLANK(AU328), "", _xlfn.CONCAT(", [""ip"", """, AU328, """]")), "]"))</f>
        <v/>
      </c>
    </row>
    <row r="329" spans="1:50" ht="16" customHeight="1" x14ac:dyDescent="0.2">
      <c r="A329" s="14">
        <v>2611</v>
      </c>
      <c r="B329" s="8" t="s">
        <v>26</v>
      </c>
      <c r="C329" s="8" t="s">
        <v>151</v>
      </c>
      <c r="D329" s="8" t="s">
        <v>372</v>
      </c>
      <c r="E329" t="s">
        <v>792</v>
      </c>
      <c r="F329" s="8" t="str">
        <f>IF(ISBLANK(E329), "", Table2[[#This Row],[unique_id]])</f>
        <v>lighting_reset_adaptive_lighting_office_main</v>
      </c>
      <c r="G329" t="s">
        <v>208</v>
      </c>
      <c r="H329" s="8" t="s">
        <v>780</v>
      </c>
      <c r="I329" s="8" t="s">
        <v>338</v>
      </c>
      <c r="J329" s="8" t="s">
        <v>787</v>
      </c>
      <c r="M329" s="8" t="s">
        <v>292</v>
      </c>
      <c r="T329" s="8"/>
      <c r="U329" s="10"/>
      <c r="V329" s="10"/>
      <c r="W329" s="10"/>
      <c r="X329" s="10"/>
      <c r="Y329" s="10"/>
      <c r="Z329" s="8"/>
      <c r="AC329" s="8" t="s">
        <v>339</v>
      </c>
      <c r="AE329" s="10"/>
      <c r="AG329" s="8" t="str">
        <f>IF(ISBLANK(AF329),  "", _xlfn.CONCAT("haas/entity/sensor/", LOWER(C329), "/", E329, "/config"))</f>
        <v/>
      </c>
      <c r="AH329" s="8" t="str">
        <f>IF(ISBLANK(AF329),  "", _xlfn.CONCAT(LOWER(C329), "/", E329))</f>
        <v/>
      </c>
      <c r="AK329" s="37"/>
      <c r="AQ329" s="8" t="s">
        <v>222</v>
      </c>
      <c r="AU329" s="8"/>
      <c r="AV329" s="8"/>
      <c r="AX329" s="8" t="str">
        <f>IF(AND(ISBLANK(AT329), ISBLANK(AU329)), "", _xlfn.CONCAT("[", IF(ISBLANK(AT329), "", _xlfn.CONCAT("[""mac"", """, AT329, """]")), IF(ISBLANK(AU329), "", _xlfn.CONCAT(", [""ip"", """, AU329, """]")), "]"))</f>
        <v/>
      </c>
    </row>
    <row r="330" spans="1:50" ht="16" customHeight="1" x14ac:dyDescent="0.2">
      <c r="A330" s="45">
        <v>2612</v>
      </c>
      <c r="B330" s="8" t="s">
        <v>26</v>
      </c>
      <c r="C330" s="8" t="s">
        <v>151</v>
      </c>
      <c r="D330" s="8" t="s">
        <v>372</v>
      </c>
      <c r="E330" t="s">
        <v>775</v>
      </c>
      <c r="F330" s="8" t="str">
        <f>IF(ISBLANK(E330), "", Table2[[#This Row],[unique_id]])</f>
        <v>lighting_reset_adaptive_lighting_bathroom_main</v>
      </c>
      <c r="G330" t="s">
        <v>207</v>
      </c>
      <c r="H330" s="8" t="s">
        <v>780</v>
      </c>
      <c r="I330" s="8" t="s">
        <v>338</v>
      </c>
      <c r="J330" s="8" t="s">
        <v>787</v>
      </c>
      <c r="M330" s="8" t="s">
        <v>292</v>
      </c>
      <c r="T330" s="8"/>
      <c r="U330" s="10"/>
      <c r="V330" s="10"/>
      <c r="W330" s="10"/>
      <c r="X330" s="10"/>
      <c r="Y330" s="10"/>
      <c r="Z330" s="8"/>
      <c r="AC330" s="8" t="s">
        <v>339</v>
      </c>
      <c r="AE330" s="10"/>
      <c r="AG330" s="8" t="str">
        <f>IF(ISBLANK(AF330),  "", _xlfn.CONCAT("haas/entity/sensor/", LOWER(C330), "/", E330, "/config"))</f>
        <v/>
      </c>
      <c r="AH330" s="8" t="str">
        <f>IF(ISBLANK(AF330),  "", _xlfn.CONCAT(LOWER(C330), "/", E330))</f>
        <v/>
      </c>
      <c r="AK330" s="37"/>
      <c r="AQ330" s="8" t="s">
        <v>442</v>
      </c>
      <c r="AU330" s="8"/>
      <c r="AV330" s="8"/>
      <c r="AX330" s="8" t="str">
        <f>IF(AND(ISBLANK(AT330), ISBLANK(AU330)), "", _xlfn.CONCAT("[", IF(ISBLANK(AT330), "", _xlfn.CONCAT("[""mac"", """, AT330, """]")), IF(ISBLANK(AU330), "", _xlfn.CONCAT(", [""ip"", """, AU330, """]")), "]"))</f>
        <v/>
      </c>
    </row>
    <row r="331" spans="1:50" ht="16" customHeight="1" x14ac:dyDescent="0.2">
      <c r="A331" s="46">
        <v>2613</v>
      </c>
      <c r="B331" s="8" t="s">
        <v>26</v>
      </c>
      <c r="C331" s="8" t="s">
        <v>151</v>
      </c>
      <c r="D331" s="8" t="s">
        <v>372</v>
      </c>
      <c r="E331" t="s">
        <v>776</v>
      </c>
      <c r="F331" s="8" t="str">
        <f>IF(ISBLANK(E331), "", Table2[[#This Row],[unique_id]])</f>
        <v>lighting_reset_adaptive_lighting_ensuite_main</v>
      </c>
      <c r="G331" t="s">
        <v>206</v>
      </c>
      <c r="H331" s="8" t="s">
        <v>780</v>
      </c>
      <c r="I331" s="8" t="s">
        <v>338</v>
      </c>
      <c r="J331" s="8" t="s">
        <v>787</v>
      </c>
      <c r="M331" s="8" t="s">
        <v>292</v>
      </c>
      <c r="T331" s="8"/>
      <c r="U331" s="10"/>
      <c r="V331" s="10"/>
      <c r="W331" s="10"/>
      <c r="X331" s="10"/>
      <c r="Y331" s="10"/>
      <c r="Z331" s="8"/>
      <c r="AC331" s="8" t="s">
        <v>339</v>
      </c>
      <c r="AE331" s="10"/>
      <c r="AG331" s="8" t="str">
        <f>IF(ISBLANK(AF331),  "", _xlfn.CONCAT("haas/entity/sensor/", LOWER(C331), "/", E331, "/config"))</f>
        <v/>
      </c>
      <c r="AH331" s="8" t="str">
        <f>IF(ISBLANK(AF331),  "", _xlfn.CONCAT(LOWER(C331), "/", E331))</f>
        <v/>
      </c>
      <c r="AK331" s="37"/>
      <c r="AQ331" s="8" t="s">
        <v>518</v>
      </c>
      <c r="AU331" s="8"/>
      <c r="AV331" s="8"/>
      <c r="AX331" s="8" t="str">
        <f>IF(AND(ISBLANK(AT331), ISBLANK(AU331)), "", _xlfn.CONCAT("[", IF(ISBLANK(AT331), "", _xlfn.CONCAT("[""mac"", """, AT331, """]")), IF(ISBLANK(AU331), "", _xlfn.CONCAT(", [""ip"", """, AU331, """]")), "]"))</f>
        <v/>
      </c>
    </row>
    <row r="332" spans="1:50" ht="16" customHeight="1" x14ac:dyDescent="0.2">
      <c r="A332" s="45">
        <v>2614</v>
      </c>
      <c r="B332" s="8" t="s">
        <v>26</v>
      </c>
      <c r="C332" s="8" t="s">
        <v>151</v>
      </c>
      <c r="D332" s="8" t="s">
        <v>372</v>
      </c>
      <c r="E332" t="s">
        <v>777</v>
      </c>
      <c r="F332" s="8" t="str">
        <f>IF(ISBLANK(E332), "", Table2[[#This Row],[unique_id]])</f>
        <v>lighting_reset_adaptive_lighting_wardrobe_main</v>
      </c>
      <c r="G332" t="s">
        <v>210</v>
      </c>
      <c r="H332" s="8" t="s">
        <v>780</v>
      </c>
      <c r="I332" s="8" t="s">
        <v>338</v>
      </c>
      <c r="J332" s="8" t="s">
        <v>787</v>
      </c>
      <c r="M332" s="8" t="s">
        <v>292</v>
      </c>
      <c r="T332" s="8"/>
      <c r="U332" s="10"/>
      <c r="V332" s="10"/>
      <c r="W332" s="10"/>
      <c r="X332" s="10"/>
      <c r="Y332" s="10"/>
      <c r="Z332" s="8"/>
      <c r="AC332" s="8" t="s">
        <v>339</v>
      </c>
      <c r="AE332" s="10"/>
      <c r="AG332" s="8" t="str">
        <f>IF(ISBLANK(AF332),  "", _xlfn.CONCAT("haas/entity/sensor/", LOWER(C332), "/", E332, "/config"))</f>
        <v/>
      </c>
      <c r="AH332" s="8" t="str">
        <f>IF(ISBLANK(AF332),  "", _xlfn.CONCAT(LOWER(C332), "/", E332))</f>
        <v/>
      </c>
      <c r="AK332" s="37"/>
      <c r="AQ332" s="8" t="s">
        <v>719</v>
      </c>
      <c r="AU332" s="8"/>
      <c r="AV332" s="8"/>
      <c r="AX332" s="8" t="str">
        <f>IF(AND(ISBLANK(AT332), ISBLANK(AU332)), "", _xlfn.CONCAT("[", IF(ISBLANK(AT332), "", _xlfn.CONCAT("[""mac"", """, AT332, """]")), IF(ISBLANK(AU332), "", _xlfn.CONCAT(", [""ip"", """, AU332, """]")), "]"))</f>
        <v/>
      </c>
    </row>
    <row r="333" spans="1:50" ht="16" customHeight="1" x14ac:dyDescent="0.2">
      <c r="A333" s="45">
        <v>2615</v>
      </c>
      <c r="B333" s="8" t="s">
        <v>26</v>
      </c>
      <c r="C333" s="8" t="s">
        <v>638</v>
      </c>
      <c r="D333" s="8" t="s">
        <v>414</v>
      </c>
      <c r="E333" s="8" t="s">
        <v>413</v>
      </c>
      <c r="F333" s="8" t="str">
        <f>IF(ISBLANK(E333), "", Table2[[#This Row],[unique_id]])</f>
        <v>column_break</v>
      </c>
      <c r="G333" s="8" t="s">
        <v>410</v>
      </c>
      <c r="H333" s="8" t="s">
        <v>780</v>
      </c>
      <c r="I333" s="8" t="s">
        <v>338</v>
      </c>
      <c r="M333" s="8" t="s">
        <v>411</v>
      </c>
      <c r="N333" s="8" t="s">
        <v>412</v>
      </c>
      <c r="T333" s="8"/>
      <c r="U333" s="10"/>
      <c r="V333" s="10"/>
      <c r="W333" s="10"/>
      <c r="X333" s="10"/>
      <c r="Y333" s="10"/>
      <c r="Z333" s="8"/>
      <c r="AE333" s="10"/>
      <c r="AH333" s="8" t="str">
        <f>IF(ISBLANK(AF333),  "", _xlfn.CONCAT(LOWER(C333), "/", E333))</f>
        <v/>
      </c>
      <c r="AI333" s="12"/>
      <c r="AK333" s="37"/>
      <c r="AU333" s="8"/>
      <c r="AV333" s="8"/>
      <c r="AX333" s="8" t="str">
        <f>IF(AND(ISBLANK(AT333), ISBLANK(AU333)), "", _xlfn.CONCAT("[", IF(ISBLANK(AT333), "", _xlfn.CONCAT("[""mac"", """, AT333, """]")), IF(ISBLANK(AU333), "", _xlfn.CONCAT(", [""ip"", """, AU333, """]")), "]"))</f>
        <v/>
      </c>
    </row>
    <row r="334" spans="1:50" ht="16" customHeight="1" x14ac:dyDescent="0.2">
      <c r="A334" s="47">
        <v>2620</v>
      </c>
      <c r="B334" s="8" t="s">
        <v>26</v>
      </c>
      <c r="C334" s="8" t="s">
        <v>326</v>
      </c>
      <c r="D334" s="8" t="s">
        <v>134</v>
      </c>
      <c r="E334" s="8" t="s">
        <v>324</v>
      </c>
      <c r="F334" s="8" t="str">
        <f>IF(ISBLANK(E334), "", Table2[[#This Row],[unique_id]])</f>
        <v>adaptive_lighting_default</v>
      </c>
      <c r="G334" s="8" t="s">
        <v>332</v>
      </c>
      <c r="H334" s="8" t="s">
        <v>341</v>
      </c>
      <c r="I334" s="8" t="s">
        <v>338</v>
      </c>
      <c r="M334" s="8" t="s">
        <v>292</v>
      </c>
      <c r="T334" s="8"/>
      <c r="U334" s="10"/>
      <c r="V334" s="10"/>
      <c r="W334" s="10"/>
      <c r="X334" s="10"/>
      <c r="Y334" s="10"/>
      <c r="Z334" s="8"/>
      <c r="AE334" s="10"/>
      <c r="AG334" s="8" t="str">
        <f>IF(ISBLANK(AF334),  "", _xlfn.CONCAT("haas/entity/sensor/", LOWER(C334), "/", E334, "/config"))</f>
        <v/>
      </c>
      <c r="AH334" s="8" t="str">
        <f>IF(ISBLANK(AF334),  "", _xlfn.CONCAT(LOWER(C334), "/", E334))</f>
        <v/>
      </c>
      <c r="AK334" s="37"/>
      <c r="AU334" s="8"/>
      <c r="AV334" s="8"/>
      <c r="AX334" s="8" t="str">
        <f>IF(AND(ISBLANK(AT334), ISBLANK(AU334)), "", _xlfn.CONCAT("[", IF(ISBLANK(AT334), "", _xlfn.CONCAT("[""mac"", """, AT334, """]")), IF(ISBLANK(AU334), "", _xlfn.CONCAT(", [""ip"", """, AU334, """]")), "]"))</f>
        <v/>
      </c>
    </row>
    <row r="335" spans="1:50" ht="16" customHeight="1" x14ac:dyDescent="0.2">
      <c r="A335" s="47">
        <v>2621</v>
      </c>
      <c r="B335" s="8" t="s">
        <v>26</v>
      </c>
      <c r="C335" s="8" t="s">
        <v>326</v>
      </c>
      <c r="D335" s="8" t="s">
        <v>134</v>
      </c>
      <c r="E335" s="8" t="s">
        <v>325</v>
      </c>
      <c r="F335" s="8" t="str">
        <f>IF(ISBLANK(E335), "", Table2[[#This Row],[unique_id]])</f>
        <v>adaptive_lighting_sleep_mode_default</v>
      </c>
      <c r="G335" s="8" t="s">
        <v>329</v>
      </c>
      <c r="H335" s="8" t="s">
        <v>341</v>
      </c>
      <c r="I335" s="8" t="s">
        <v>338</v>
      </c>
      <c r="M335" s="8" t="s">
        <v>292</v>
      </c>
      <c r="T335" s="8"/>
      <c r="U335" s="10"/>
      <c r="V335" s="10"/>
      <c r="W335" s="10"/>
      <c r="X335" s="10"/>
      <c r="Y335" s="10"/>
      <c r="Z335" s="8"/>
      <c r="AE335" s="10"/>
      <c r="AG335" s="8" t="str">
        <f>IF(ISBLANK(AF335),  "", _xlfn.CONCAT("haas/entity/sensor/", LOWER(C335), "/", E335, "/config"))</f>
        <v/>
      </c>
      <c r="AH335" s="8" t="str">
        <f>IF(ISBLANK(AF335),  "", _xlfn.CONCAT(LOWER(C335), "/", E335))</f>
        <v/>
      </c>
      <c r="AK335" s="37"/>
      <c r="AU335" s="8"/>
      <c r="AV335" s="8"/>
      <c r="AX335" s="8" t="str">
        <f>IF(AND(ISBLANK(AT335), ISBLANK(AU335)), "", _xlfn.CONCAT("[", IF(ISBLANK(AT335), "", _xlfn.CONCAT("[""mac"", """, AT335, """]")), IF(ISBLANK(AU335), "", _xlfn.CONCAT(", [""ip"", """, AU335, """]")), "]"))</f>
        <v/>
      </c>
    </row>
    <row r="336" spans="1:50" ht="16" customHeight="1" x14ac:dyDescent="0.2">
      <c r="A336" s="47">
        <v>2622</v>
      </c>
      <c r="B336" s="8" t="s">
        <v>26</v>
      </c>
      <c r="C336" s="8" t="s">
        <v>326</v>
      </c>
      <c r="D336" s="8" t="s">
        <v>134</v>
      </c>
      <c r="E336" s="8" t="s">
        <v>327</v>
      </c>
      <c r="F336" s="8" t="str">
        <f>IF(ISBLANK(E336), "", Table2[[#This Row],[unique_id]])</f>
        <v>adaptive_lighting_adapt_color_default</v>
      </c>
      <c r="G336" s="8" t="s">
        <v>330</v>
      </c>
      <c r="H336" s="8" t="s">
        <v>341</v>
      </c>
      <c r="I336" s="8" t="s">
        <v>338</v>
      </c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>IF(ISBLANK(AF336),  "", _xlfn.CONCAT(LOWER(C336), "/", E336))</f>
        <v/>
      </c>
      <c r="AK336" s="37"/>
      <c r="AU336" s="8"/>
      <c r="AV336" s="8"/>
      <c r="AX336" s="8" t="str">
        <f>IF(AND(ISBLANK(AT336), ISBLANK(AU336)), "", _xlfn.CONCAT("[", IF(ISBLANK(AT336), "", _xlfn.CONCAT("[""mac"", """, AT336, """]")), IF(ISBLANK(AU336), "", _xlfn.CONCAT(", [""ip"", """, AU336, """]")), "]"))</f>
        <v/>
      </c>
    </row>
    <row r="337" spans="1:50" ht="16" customHeight="1" x14ac:dyDescent="0.2">
      <c r="A337" s="47">
        <v>2623</v>
      </c>
      <c r="B337" s="8" t="s">
        <v>26</v>
      </c>
      <c r="C337" s="8" t="s">
        <v>326</v>
      </c>
      <c r="D337" s="8" t="s">
        <v>134</v>
      </c>
      <c r="E337" s="8" t="s">
        <v>328</v>
      </c>
      <c r="F337" s="8" t="str">
        <f>IF(ISBLANK(E337), "", Table2[[#This Row],[unique_id]])</f>
        <v>adaptive_lighting_adapt_brightness_default</v>
      </c>
      <c r="G337" s="8" t="s">
        <v>331</v>
      </c>
      <c r="H337" s="8" t="s">
        <v>341</v>
      </c>
      <c r="I337" s="8" t="s">
        <v>338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>IF(ISBLANK(AF337),  "", _xlfn.CONCAT(LOWER(C337), "/", E337))</f>
        <v/>
      </c>
      <c r="AK337" s="37"/>
      <c r="AU337" s="8"/>
      <c r="AV337" s="8"/>
      <c r="AX337" s="8" t="str">
        <f>IF(AND(ISBLANK(AT337), ISBLANK(AU337)), "", _xlfn.CONCAT("[", IF(ISBLANK(AT337), "", _xlfn.CONCAT("[""mac"", """, AT337, """]")), IF(ISBLANK(AU337), "", _xlfn.CONCAT(", [""ip"", """, AU337, """]")), "]"))</f>
        <v/>
      </c>
    </row>
    <row r="338" spans="1:50" ht="16" customHeight="1" x14ac:dyDescent="0.2">
      <c r="A338" s="47">
        <v>2624</v>
      </c>
      <c r="B338" s="8" t="s">
        <v>26</v>
      </c>
      <c r="C338" s="8" t="s">
        <v>326</v>
      </c>
      <c r="D338" s="8" t="s">
        <v>134</v>
      </c>
      <c r="E338" s="8" t="s">
        <v>342</v>
      </c>
      <c r="F338" s="8" t="str">
        <f>IF(ISBLANK(E338), "", Table2[[#This Row],[unique_id]])</f>
        <v>adaptive_lighting_bedroom</v>
      </c>
      <c r="G338" s="8" t="s">
        <v>332</v>
      </c>
      <c r="H338" s="8" t="s">
        <v>340</v>
      </c>
      <c r="I338" s="8" t="s">
        <v>338</v>
      </c>
      <c r="M338" s="8" t="s">
        <v>292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>IF(ISBLANK(AF338),  "", _xlfn.CONCAT(LOWER(C338), "/", E338))</f>
        <v/>
      </c>
      <c r="AK338" s="37"/>
      <c r="AU338" s="8"/>
      <c r="AV338" s="8"/>
      <c r="AX338" s="8" t="str">
        <f>IF(AND(ISBLANK(AT338), ISBLANK(AU338)), "", _xlfn.CONCAT("[", IF(ISBLANK(AT338), "", _xlfn.CONCAT("[""mac"", """, AT338, """]")), IF(ISBLANK(AU338), "", _xlfn.CONCAT(", [""ip"", """, AU338, """]")), "]"))</f>
        <v/>
      </c>
    </row>
    <row r="339" spans="1:50" ht="16" customHeight="1" x14ac:dyDescent="0.2">
      <c r="A339" s="47">
        <v>2625</v>
      </c>
      <c r="B339" s="8" t="s">
        <v>26</v>
      </c>
      <c r="C339" s="8" t="s">
        <v>326</v>
      </c>
      <c r="D339" s="8" t="s">
        <v>134</v>
      </c>
      <c r="E339" s="8" t="s">
        <v>343</v>
      </c>
      <c r="F339" s="8" t="str">
        <f>IF(ISBLANK(E339), "", Table2[[#This Row],[unique_id]])</f>
        <v>adaptive_lighting_sleep_mode_bedroom</v>
      </c>
      <c r="G339" s="8" t="s">
        <v>329</v>
      </c>
      <c r="H339" s="8" t="s">
        <v>340</v>
      </c>
      <c r="I339" s="8" t="s">
        <v>338</v>
      </c>
      <c r="M339" s="8" t="s">
        <v>292</v>
      </c>
      <c r="T339" s="8"/>
      <c r="U339" s="10"/>
      <c r="V339" s="10"/>
      <c r="W339" s="10"/>
      <c r="X339" s="10"/>
      <c r="Y339" s="10"/>
      <c r="Z339" s="8"/>
      <c r="AE339" s="10"/>
      <c r="AG339" s="8" t="str">
        <f>IF(ISBLANK(AF339),  "", _xlfn.CONCAT("haas/entity/sensor/", LOWER(C339), "/", E339, "/config"))</f>
        <v/>
      </c>
      <c r="AH339" s="8" t="str">
        <f>IF(ISBLANK(AF339),  "", _xlfn.CONCAT(LOWER(C339), "/", E339))</f>
        <v/>
      </c>
      <c r="AK339" s="37"/>
      <c r="AU339" s="8"/>
      <c r="AV339" s="8"/>
      <c r="AX339" s="8" t="str">
        <f>IF(AND(ISBLANK(AT339), ISBLANK(AU339)), "", _xlfn.CONCAT("[", IF(ISBLANK(AT339), "", _xlfn.CONCAT("[""mac"", """, AT339, """]")), IF(ISBLANK(AU339), "", _xlfn.CONCAT(", [""ip"", """, AU339, """]")), "]"))</f>
        <v/>
      </c>
    </row>
    <row r="340" spans="1:50" ht="16" customHeight="1" x14ac:dyDescent="0.2">
      <c r="A340" s="47">
        <v>2626</v>
      </c>
      <c r="B340" s="8" t="s">
        <v>26</v>
      </c>
      <c r="C340" s="8" t="s">
        <v>326</v>
      </c>
      <c r="D340" s="8" t="s">
        <v>134</v>
      </c>
      <c r="E340" s="8" t="s">
        <v>344</v>
      </c>
      <c r="F340" s="8" t="str">
        <f>IF(ISBLANK(E340), "", Table2[[#This Row],[unique_id]])</f>
        <v>adaptive_lighting_adapt_color_bedroom</v>
      </c>
      <c r="G340" s="8" t="s">
        <v>330</v>
      </c>
      <c r="H340" s="8" t="s">
        <v>340</v>
      </c>
      <c r="I340" s="8" t="s">
        <v>338</v>
      </c>
      <c r="T340" s="8"/>
      <c r="U340" s="10"/>
      <c r="V340" s="10"/>
      <c r="W340" s="10"/>
      <c r="X340" s="10"/>
      <c r="Y340" s="10"/>
      <c r="Z340" s="8"/>
      <c r="AE340" s="10"/>
      <c r="AG340" s="8" t="str">
        <f>IF(ISBLANK(AF340),  "", _xlfn.CONCAT("haas/entity/sensor/", LOWER(C340), "/", E340, "/config"))</f>
        <v/>
      </c>
      <c r="AH340" s="8" t="str">
        <f>IF(ISBLANK(AF340),  "", _xlfn.CONCAT(LOWER(C340), "/", E340))</f>
        <v/>
      </c>
      <c r="AK340" s="37"/>
      <c r="AU340" s="8"/>
      <c r="AV340" s="8"/>
      <c r="AX340" s="8" t="str">
        <f>IF(AND(ISBLANK(AT340), ISBLANK(AU340)), "", _xlfn.CONCAT("[", IF(ISBLANK(AT340), "", _xlfn.CONCAT("[""mac"", """, AT340, """]")), IF(ISBLANK(AU340), "", _xlfn.CONCAT(", [""ip"", """, AU340, """]")), "]"))</f>
        <v/>
      </c>
    </row>
    <row r="341" spans="1:50" ht="16" customHeight="1" x14ac:dyDescent="0.2">
      <c r="A341" s="47">
        <v>2627</v>
      </c>
      <c r="B341" s="8" t="s">
        <v>26</v>
      </c>
      <c r="C341" s="8" t="s">
        <v>326</v>
      </c>
      <c r="D341" s="8" t="s">
        <v>134</v>
      </c>
      <c r="E341" s="8" t="s">
        <v>345</v>
      </c>
      <c r="F341" s="8" t="str">
        <f>IF(ISBLANK(E341), "", Table2[[#This Row],[unique_id]])</f>
        <v>adaptive_lighting_adapt_brightness_bedroom</v>
      </c>
      <c r="G341" s="8" t="s">
        <v>331</v>
      </c>
      <c r="H341" s="8" t="s">
        <v>340</v>
      </c>
      <c r="I341" s="8" t="s">
        <v>338</v>
      </c>
      <c r="T341" s="8"/>
      <c r="U341" s="10"/>
      <c r="V341" s="10"/>
      <c r="W341" s="10"/>
      <c r="X341" s="10"/>
      <c r="Y341" s="10"/>
      <c r="Z341" s="8"/>
      <c r="AE341" s="10"/>
      <c r="AG341" s="8" t="str">
        <f>IF(ISBLANK(AF341),  "", _xlfn.CONCAT("haas/entity/sensor/", LOWER(C341), "/", E341, "/config"))</f>
        <v/>
      </c>
      <c r="AH341" s="8" t="str">
        <f>IF(ISBLANK(AF341),  "", _xlfn.CONCAT(LOWER(C341), "/", E341))</f>
        <v/>
      </c>
      <c r="AK341" s="37"/>
      <c r="AU341" s="8"/>
      <c r="AV341" s="8"/>
      <c r="AX341" s="8" t="str">
        <f>IF(AND(ISBLANK(AT341), ISBLANK(AU341)), "", _xlfn.CONCAT("[", IF(ISBLANK(AT341), "", _xlfn.CONCAT("[""mac"", """, AT341, """]")), IF(ISBLANK(AU341), "", _xlfn.CONCAT(", [""ip"", """, AU341, """]")), "]"))</f>
        <v/>
      </c>
    </row>
    <row r="342" spans="1:50" ht="16" customHeight="1" x14ac:dyDescent="0.2">
      <c r="A342" s="47">
        <v>2628</v>
      </c>
      <c r="B342" s="14" t="s">
        <v>26</v>
      </c>
      <c r="C342" s="14" t="s">
        <v>326</v>
      </c>
      <c r="D342" s="14" t="s">
        <v>134</v>
      </c>
      <c r="E342" s="14" t="s">
        <v>367</v>
      </c>
      <c r="F342" s="8" t="str">
        <f>IF(ISBLANK(E342), "", Table2[[#This Row],[unique_id]])</f>
        <v>adaptive_lighting_night_light</v>
      </c>
      <c r="G342" s="14" t="s">
        <v>332</v>
      </c>
      <c r="H342" s="14" t="s">
        <v>353</v>
      </c>
      <c r="I342" s="8" t="s">
        <v>338</v>
      </c>
      <c r="K342" s="14"/>
      <c r="L342" s="14"/>
      <c r="M342" s="8" t="s">
        <v>292</v>
      </c>
      <c r="T342" s="8"/>
      <c r="U342" s="10"/>
      <c r="V342" s="10"/>
      <c r="W342" s="10"/>
      <c r="X342" s="10"/>
      <c r="Y342" s="10"/>
      <c r="Z342" s="8"/>
      <c r="AE342" s="10"/>
      <c r="AG342" s="8" t="str">
        <f>IF(ISBLANK(AF342),  "", _xlfn.CONCAT("haas/entity/sensor/", LOWER(C342), "/", E342, "/config"))</f>
        <v/>
      </c>
      <c r="AH342" s="8" t="str">
        <f>IF(ISBLANK(AF342),  "", _xlfn.CONCAT(LOWER(C342), "/", E342))</f>
        <v/>
      </c>
      <c r="AK342" s="37"/>
      <c r="AU342" s="8"/>
      <c r="AV342" s="8"/>
      <c r="AX342" s="8" t="str">
        <f>IF(AND(ISBLANK(AT342), ISBLANK(AU342)), "", _xlfn.CONCAT("[", IF(ISBLANK(AT342), "", _xlfn.CONCAT("[""mac"", """, AT342, """]")), IF(ISBLANK(AU342), "", _xlfn.CONCAT(", [""ip"", """, AU342, """]")), "]"))</f>
        <v/>
      </c>
    </row>
    <row r="343" spans="1:50" ht="16" customHeight="1" x14ac:dyDescent="0.2">
      <c r="A343" s="47">
        <v>2629</v>
      </c>
      <c r="B343" s="14" t="s">
        <v>26</v>
      </c>
      <c r="C343" s="14" t="s">
        <v>326</v>
      </c>
      <c r="D343" s="14" t="s">
        <v>134</v>
      </c>
      <c r="E343" s="14" t="s">
        <v>368</v>
      </c>
      <c r="F343" s="8" t="str">
        <f>IF(ISBLANK(E343), "", Table2[[#This Row],[unique_id]])</f>
        <v>adaptive_lighting_sleep_mode_night_light</v>
      </c>
      <c r="G343" s="14" t="s">
        <v>329</v>
      </c>
      <c r="H343" s="14" t="s">
        <v>353</v>
      </c>
      <c r="I343" s="8" t="s">
        <v>338</v>
      </c>
      <c r="K343" s="14"/>
      <c r="L343" s="14"/>
      <c r="M343" s="8" t="s">
        <v>292</v>
      </c>
      <c r="T343" s="8"/>
      <c r="U343" s="10"/>
      <c r="V343" s="10"/>
      <c r="W343" s="10"/>
      <c r="X343" s="10"/>
      <c r="Y343" s="10"/>
      <c r="Z343" s="8"/>
      <c r="AE343" s="10"/>
      <c r="AG343" s="8" t="str">
        <f>IF(ISBLANK(AF343),  "", _xlfn.CONCAT("haas/entity/sensor/", LOWER(C343), "/", E343, "/config"))</f>
        <v/>
      </c>
      <c r="AH343" s="8" t="str">
        <f>IF(ISBLANK(AF343),  "", _xlfn.CONCAT(LOWER(C343), "/", E343))</f>
        <v/>
      </c>
      <c r="AK343" s="37"/>
      <c r="AU343" s="8"/>
      <c r="AV343" s="8"/>
      <c r="AX343" s="8" t="str">
        <f>IF(AND(ISBLANK(AT343), ISBLANK(AU343)), "", _xlfn.CONCAT("[", IF(ISBLANK(AT343), "", _xlfn.CONCAT("[""mac"", """, AT343, """]")), IF(ISBLANK(AU343), "", _xlfn.CONCAT(", [""ip"", """, AU343, """]")), "]"))</f>
        <v/>
      </c>
    </row>
    <row r="344" spans="1:50" ht="16" customHeight="1" x14ac:dyDescent="0.2">
      <c r="A344" s="47">
        <v>2630</v>
      </c>
      <c r="B344" s="14" t="s">
        <v>26</v>
      </c>
      <c r="C344" s="14" t="s">
        <v>326</v>
      </c>
      <c r="D344" s="14" t="s">
        <v>134</v>
      </c>
      <c r="E344" s="14" t="s">
        <v>369</v>
      </c>
      <c r="F344" s="8" t="str">
        <f>IF(ISBLANK(E344), "", Table2[[#This Row],[unique_id]])</f>
        <v>adaptive_lighting_adapt_color_night_light</v>
      </c>
      <c r="G344" s="14" t="s">
        <v>330</v>
      </c>
      <c r="H344" s="14" t="s">
        <v>353</v>
      </c>
      <c r="I344" s="8" t="s">
        <v>338</v>
      </c>
      <c r="K344" s="14"/>
      <c r="L344" s="14"/>
      <c r="T344" s="8"/>
      <c r="U344" s="10"/>
      <c r="V344" s="10"/>
      <c r="W344" s="10"/>
      <c r="X344" s="10"/>
      <c r="Y344" s="10"/>
      <c r="Z344" s="8"/>
      <c r="AE344" s="10"/>
      <c r="AG344" s="8" t="str">
        <f>IF(ISBLANK(AF344),  "", _xlfn.CONCAT("haas/entity/sensor/", LOWER(C344), "/", E344, "/config"))</f>
        <v/>
      </c>
      <c r="AH344" s="8" t="str">
        <f>IF(ISBLANK(AF344),  "", _xlfn.CONCAT(LOWER(C344), "/", E344))</f>
        <v/>
      </c>
      <c r="AK344" s="37"/>
      <c r="AU344" s="8"/>
      <c r="AV344" s="8"/>
      <c r="AX344" s="8" t="str">
        <f>IF(AND(ISBLANK(AT344), ISBLANK(AU344)), "", _xlfn.CONCAT("[", IF(ISBLANK(AT344), "", _xlfn.CONCAT("[""mac"", """, AT344, """]")), IF(ISBLANK(AU344), "", _xlfn.CONCAT(", [""ip"", """, AU344, """]")), "]"))</f>
        <v/>
      </c>
    </row>
    <row r="345" spans="1:50" ht="16" customHeight="1" x14ac:dyDescent="0.2">
      <c r="A345" s="47">
        <v>2631</v>
      </c>
      <c r="B345" s="14" t="s">
        <v>26</v>
      </c>
      <c r="C345" s="14" t="s">
        <v>326</v>
      </c>
      <c r="D345" s="14" t="s">
        <v>134</v>
      </c>
      <c r="E345" s="14" t="s">
        <v>370</v>
      </c>
      <c r="F345" s="8" t="str">
        <f>IF(ISBLANK(E345), "", Table2[[#This Row],[unique_id]])</f>
        <v>adaptive_lighting_adapt_brightness_night_light</v>
      </c>
      <c r="G345" s="14" t="s">
        <v>331</v>
      </c>
      <c r="H345" s="14" t="s">
        <v>353</v>
      </c>
      <c r="I345" s="8" t="s">
        <v>338</v>
      </c>
      <c r="K345" s="14"/>
      <c r="L345" s="14"/>
      <c r="T345" s="8"/>
      <c r="U345" s="10"/>
      <c r="V345" s="10"/>
      <c r="W345" s="10"/>
      <c r="X345" s="10"/>
      <c r="Y345" s="10"/>
      <c r="Z345" s="8"/>
      <c r="AE345" s="10"/>
      <c r="AG345" s="8" t="str">
        <f>IF(ISBLANK(AF345),  "", _xlfn.CONCAT("haas/entity/sensor/", LOWER(C345), "/", E345, "/config"))</f>
        <v/>
      </c>
      <c r="AH345" s="8" t="str">
        <f>IF(ISBLANK(AF345),  "", _xlfn.CONCAT(LOWER(C345), "/", E345))</f>
        <v/>
      </c>
      <c r="AK345" s="37"/>
      <c r="AU345" s="8"/>
      <c r="AV345" s="8"/>
      <c r="AX345" s="8" t="str">
        <f>IF(AND(ISBLANK(AT345), ISBLANK(AU345)), "", _xlfn.CONCAT("[", IF(ISBLANK(AT345), "", _xlfn.CONCAT("[""mac"", """, AT345, """]")), IF(ISBLANK(AU345), "", _xlfn.CONCAT(", [""ip"", """, AU345, """]")), "]"))</f>
        <v/>
      </c>
    </row>
    <row r="346" spans="1:50" ht="16" customHeight="1" x14ac:dyDescent="0.2">
      <c r="A346" s="45">
        <v>2631</v>
      </c>
      <c r="B346" s="8" t="s">
        <v>841</v>
      </c>
      <c r="C346" s="8" t="s">
        <v>638</v>
      </c>
      <c r="D346" s="8" t="s">
        <v>414</v>
      </c>
      <c r="E346" s="8" t="s">
        <v>413</v>
      </c>
      <c r="F346" s="8" t="str">
        <f>IF(ISBLANK(E346), "", Table2[[#This Row],[unique_id]])</f>
        <v>column_break</v>
      </c>
      <c r="G346" s="8" t="s">
        <v>410</v>
      </c>
      <c r="H346" s="14" t="s">
        <v>353</v>
      </c>
      <c r="I346" s="8" t="s">
        <v>338</v>
      </c>
      <c r="M346" s="8" t="s">
        <v>411</v>
      </c>
      <c r="N346" s="8" t="s">
        <v>412</v>
      </c>
      <c r="T346" s="8"/>
      <c r="U346" s="10"/>
      <c r="V346" s="10"/>
      <c r="W346" s="10"/>
      <c r="X346" s="10"/>
      <c r="Y346" s="10"/>
      <c r="Z346" s="8"/>
      <c r="AE346" s="10"/>
      <c r="AH346" s="8" t="str">
        <f>IF(ISBLANK(AF346),  "", _xlfn.CONCAT(LOWER(C346), "/", E346))</f>
        <v/>
      </c>
      <c r="AK346" s="37"/>
      <c r="AU346" s="8"/>
      <c r="AV346" s="8"/>
      <c r="AX346" s="8" t="str">
        <f>IF(AND(ISBLANK(AT346), ISBLANK(AU346)), "", _xlfn.CONCAT("[", IF(ISBLANK(AT346), "", _xlfn.CONCAT("[""mac"", """, AT346, """]")), IF(ISBLANK(AU346), "", _xlfn.CONCAT(", [""ip"", """, AU346, """]")), "]"))</f>
        <v/>
      </c>
    </row>
    <row r="347" spans="1:50" ht="16" customHeight="1" x14ac:dyDescent="0.2">
      <c r="A347" s="8">
        <v>2640</v>
      </c>
      <c r="B347" s="8" t="s">
        <v>841</v>
      </c>
      <c r="C347" s="8" t="s">
        <v>151</v>
      </c>
      <c r="D347" s="8" t="s">
        <v>923</v>
      </c>
      <c r="E347" s="8" t="s">
        <v>924</v>
      </c>
      <c r="F347" s="8" t="str">
        <f>IF(ISBLANK(E347), "", Table2[[#This Row],[unique_id]])</f>
        <v>synchronize_devices</v>
      </c>
      <c r="G347" s="8" t="s">
        <v>926</v>
      </c>
      <c r="H347" s="8" t="s">
        <v>925</v>
      </c>
      <c r="I347" s="8" t="s">
        <v>338</v>
      </c>
      <c r="M347" s="8" t="s">
        <v>292</v>
      </c>
      <c r="T347" s="8"/>
      <c r="U347" s="10"/>
      <c r="V347" s="10"/>
      <c r="W347" s="10"/>
      <c r="X347" s="10"/>
      <c r="Y347" s="10"/>
      <c r="Z347" s="8"/>
      <c r="AE347" s="10"/>
      <c r="AG347" s="8" t="str">
        <f>IF(ISBLANK(AF347),  "", _xlfn.CONCAT("haas/entity/sensor/", LOWER(C347), "/", E347, "/config"))</f>
        <v/>
      </c>
      <c r="AH347" s="8" t="str">
        <f>IF(ISBLANK(AF347),  "", _xlfn.CONCAT(LOWER(C347), "/", E347))</f>
        <v/>
      </c>
      <c r="AI347" s="14"/>
      <c r="AK347" s="36"/>
      <c r="AO347" s="12"/>
      <c r="AU347" s="8"/>
      <c r="AV347" s="8"/>
      <c r="AX347" s="8" t="str">
        <f>IF(AND(ISBLANK(AT347), ISBLANK(AU347)), "", _xlfn.CONCAT("[", IF(ISBLANK(AT347), "", _xlfn.CONCAT("[""mac"", """, AT347, """]")), IF(ISBLANK(AU347), "", _xlfn.CONCAT(", [""ip"", """, AU347, """]")), "]"))</f>
        <v/>
      </c>
    </row>
    <row r="348" spans="1:50" s="65" customFormat="1" ht="16" customHeight="1" x14ac:dyDescent="0.2">
      <c r="A348" s="65">
        <v>2650</v>
      </c>
      <c r="B348" s="65" t="s">
        <v>26</v>
      </c>
      <c r="C348" s="65" t="s">
        <v>248</v>
      </c>
      <c r="D348" s="65" t="s">
        <v>145</v>
      </c>
      <c r="E348" s="65" t="s">
        <v>146</v>
      </c>
      <c r="F348" s="65" t="str">
        <f>IF(ISBLANK(E348), "", Table2[[#This Row],[unique_id]])</f>
        <v>ada_home</v>
      </c>
      <c r="G348" s="65" t="s">
        <v>194</v>
      </c>
      <c r="H348" s="65" t="s">
        <v>1133</v>
      </c>
      <c r="I348" s="65" t="s">
        <v>144</v>
      </c>
      <c r="M348" s="65" t="s">
        <v>136</v>
      </c>
      <c r="N348" s="65" t="s">
        <v>305</v>
      </c>
      <c r="O348" s="65" t="s">
        <v>172</v>
      </c>
      <c r="P348" s="65" t="s">
        <v>1149</v>
      </c>
      <c r="Q348" s="74" t="s">
        <v>1133</v>
      </c>
      <c r="R348" s="65" t="str">
        <f>_xlfn.CONCAT( Table2[[#This Row],[device_suggested_area]], " ",Table2[[#This Row],[powercalc_group_3]])</f>
        <v>Ada Audio Visual Devices</v>
      </c>
      <c r="S348" s="65" t="str">
        <f>_xlfn.CONCAT("name: ", Table2[[#This Row],[friendly_name]])</f>
        <v>name: Ada Home</v>
      </c>
      <c r="U348" s="67"/>
      <c r="V348" s="67"/>
      <c r="W348" s="67"/>
      <c r="X348" s="67"/>
      <c r="Y348" s="67"/>
      <c r="AE348" s="67"/>
      <c r="AG348" s="65" t="str">
        <f>IF(ISBLANK(AF348),  "", _xlfn.CONCAT("haas/entity/sensor/", LOWER(C348), "/", E348, "/config"))</f>
        <v/>
      </c>
      <c r="AH348" s="65" t="str">
        <f>IF(ISBLANK(AF348),  "", _xlfn.CONCAT(LOWER(C348), "/", E348))</f>
        <v/>
      </c>
      <c r="AK348" s="68"/>
      <c r="AL348" s="65" t="str">
        <f>IF(OR(ISBLANK(AT348), ISBLANK(AU348)), "", LOWER(_xlfn.CONCAT(Table2[[#This Row],[device_manufacturer]], "-",Table2[[#This Row],[device_suggested_area]], "-", Table2[[#This Row],[device_identifiers]])))</f>
        <v>google-ada-home</v>
      </c>
      <c r="AM348" s="67" t="s">
        <v>977</v>
      </c>
      <c r="AN348" s="65" t="s">
        <v>461</v>
      </c>
      <c r="AO348" s="65" t="s">
        <v>514</v>
      </c>
      <c r="AP348" s="65" t="s">
        <v>248</v>
      </c>
      <c r="AQ348" s="65" t="s">
        <v>130</v>
      </c>
      <c r="AS348" s="65" t="s">
        <v>555</v>
      </c>
      <c r="AT348" s="75" t="s">
        <v>602</v>
      </c>
      <c r="AU348" s="69" t="s">
        <v>594</v>
      </c>
      <c r="AV348" s="69"/>
      <c r="AW348" s="69"/>
      <c r="AX348" s="65" t="str">
        <f>IF(AND(ISBLANK(AT348), ISBLANK(AU348)), "", _xlfn.CONCAT("[", IF(ISBLANK(AT348), "", _xlfn.CONCAT("[""mac"", """, AT348, """]")), IF(ISBLANK(AU348), "", _xlfn.CONCAT(", [""ip"", """, AU348, """]")), "]"))</f>
        <v>[["mac", "d4:f5:47:1c:cc:2d"], ["ip", "10.0.4.50"]]</v>
      </c>
    </row>
    <row r="349" spans="1:50" s="65" customFormat="1" ht="16" customHeight="1" x14ac:dyDescent="0.2">
      <c r="A349" s="65">
        <v>2651</v>
      </c>
      <c r="B349" s="65" t="s">
        <v>26</v>
      </c>
      <c r="C349" s="65" t="s">
        <v>248</v>
      </c>
      <c r="D349" s="65" t="s">
        <v>145</v>
      </c>
      <c r="E349" s="65" t="s">
        <v>293</v>
      </c>
      <c r="F349" s="65" t="str">
        <f>IF(ISBLANK(E349), "", Table2[[#This Row],[unique_id]])</f>
        <v>edwin_home</v>
      </c>
      <c r="G349" s="65" t="s">
        <v>294</v>
      </c>
      <c r="H349" s="65" t="s">
        <v>1133</v>
      </c>
      <c r="I349" s="65" t="s">
        <v>144</v>
      </c>
      <c r="M349" s="65" t="s">
        <v>136</v>
      </c>
      <c r="N349" s="65" t="s">
        <v>305</v>
      </c>
      <c r="O349" s="65" t="s">
        <v>172</v>
      </c>
      <c r="P349" s="65" t="s">
        <v>1149</v>
      </c>
      <c r="Q349" s="74" t="s">
        <v>1133</v>
      </c>
      <c r="R349" s="65" t="str">
        <f>_xlfn.CONCAT( Table2[[#This Row],[device_suggested_area]], " ",Table2[[#This Row],[powercalc_group_3]])</f>
        <v>Edwin Audio Visual Devices</v>
      </c>
      <c r="S349" s="65" t="str">
        <f>_xlfn.CONCAT("name: ", Table2[[#This Row],[friendly_name]])</f>
        <v>name: Edwin Home</v>
      </c>
      <c r="U349" s="67"/>
      <c r="V349" s="67"/>
      <c r="W349" s="67"/>
      <c r="X349" s="67"/>
      <c r="Y349" s="67"/>
      <c r="AE349" s="67"/>
      <c r="AG349" s="65" t="str">
        <f>IF(ISBLANK(AF349),  "", _xlfn.CONCAT("haas/entity/sensor/", LOWER(C349), "/", E349, "/config"))</f>
        <v/>
      </c>
      <c r="AH349" s="65" t="str">
        <f>IF(ISBLANK(AF349),  "", _xlfn.CONCAT(LOWER(C349), "/", E349))</f>
        <v/>
      </c>
      <c r="AK349" s="68"/>
      <c r="AL349" s="65" t="str">
        <f>IF(OR(ISBLANK(AT349), ISBLANK(AU349)), "", LOWER(_xlfn.CONCAT(Table2[[#This Row],[device_manufacturer]], "-",Table2[[#This Row],[device_suggested_area]], "-", Table2[[#This Row],[device_identifiers]])))</f>
        <v>google-edwin-home</v>
      </c>
      <c r="AM349" s="67" t="s">
        <v>977</v>
      </c>
      <c r="AN349" s="65" t="s">
        <v>461</v>
      </c>
      <c r="AO349" s="65" t="s">
        <v>514</v>
      </c>
      <c r="AP349" s="65" t="s">
        <v>248</v>
      </c>
      <c r="AQ349" s="65" t="s">
        <v>127</v>
      </c>
      <c r="AS349" s="65" t="s">
        <v>555</v>
      </c>
      <c r="AT349" s="75" t="s">
        <v>601</v>
      </c>
      <c r="AU349" s="69" t="s">
        <v>595</v>
      </c>
      <c r="AV349" s="69"/>
      <c r="AW349" s="69"/>
      <c r="AX349" s="65" t="str">
        <f>IF(AND(ISBLANK(AT349), ISBLANK(AU349)), "", _xlfn.CONCAT("[", IF(ISBLANK(AT349), "", _xlfn.CONCAT("[""mac"", """, AT349, """]")), IF(ISBLANK(AU349), "", _xlfn.CONCAT(", [""ip"", """, AU349, """]")), "]"))</f>
        <v>[["mac", "d4:f5:47:25:92:d5"], ["ip", "10.0.4.51"]]</v>
      </c>
    </row>
    <row r="350" spans="1:50" s="65" customFormat="1" ht="16" customHeight="1" x14ac:dyDescent="0.2">
      <c r="A350" s="65">
        <v>2652</v>
      </c>
      <c r="B350" s="65" t="s">
        <v>26</v>
      </c>
      <c r="C350" s="65" t="s">
        <v>248</v>
      </c>
      <c r="D350" s="65" t="s">
        <v>145</v>
      </c>
      <c r="E350" s="65" t="s">
        <v>301</v>
      </c>
      <c r="F350" s="65" t="str">
        <f>IF(ISBLANK(E350), "", Table2[[#This Row],[unique_id]])</f>
        <v>parents_home</v>
      </c>
      <c r="G350" s="65" t="s">
        <v>295</v>
      </c>
      <c r="H350" s="65" t="s">
        <v>1133</v>
      </c>
      <c r="I350" s="65" t="s">
        <v>144</v>
      </c>
      <c r="M350" s="65" t="s">
        <v>136</v>
      </c>
      <c r="N350" s="65" t="s">
        <v>305</v>
      </c>
      <c r="O350" s="65" t="s">
        <v>172</v>
      </c>
      <c r="P350" s="65" t="s">
        <v>1149</v>
      </c>
      <c r="Q350" s="74" t="s">
        <v>1133</v>
      </c>
      <c r="R350" s="65" t="str">
        <f>_xlfn.CONCAT( Table2[[#This Row],[device_suggested_area]], " ",Table2[[#This Row],[powercalc_group_3]])</f>
        <v>Parents Audio Visual Devices</v>
      </c>
      <c r="S350" s="65" t="s">
        <v>1159</v>
      </c>
      <c r="U350" s="67"/>
      <c r="V350" s="67"/>
      <c r="W350" s="67"/>
      <c r="X350" s="67"/>
      <c r="Y350" s="67"/>
      <c r="AE350" s="67"/>
      <c r="AG350" s="65" t="str">
        <f>IF(ISBLANK(AF350),  "", _xlfn.CONCAT("haas/entity/sensor/", LOWER(C350), "/", E350, "/config"))</f>
        <v/>
      </c>
      <c r="AH350" s="65" t="str">
        <f>IF(ISBLANK(AF350),  "", _xlfn.CONCAT(LOWER(C350), "/", E350))</f>
        <v/>
      </c>
      <c r="AK350" s="68"/>
      <c r="AL350" s="65" t="str">
        <f>IF(OR(ISBLANK(AT350), ISBLANK(AU350)), "", LOWER(_xlfn.CONCAT(Table2[[#This Row],[device_manufacturer]], "-",Table2[[#This Row],[device_suggested_area]], "-", Table2[[#This Row],[device_identifiers]])))</f>
        <v>google-parents-home</v>
      </c>
      <c r="AM350" s="67" t="s">
        <v>977</v>
      </c>
      <c r="AN350" s="65" t="s">
        <v>461</v>
      </c>
      <c r="AO350" s="65" t="s">
        <v>976</v>
      </c>
      <c r="AP350" s="65" t="s">
        <v>248</v>
      </c>
      <c r="AQ350" s="65" t="s">
        <v>201</v>
      </c>
      <c r="AS350" s="65" t="s">
        <v>555</v>
      </c>
      <c r="AT350" s="75" t="s">
        <v>975</v>
      </c>
      <c r="AU350" s="69" t="s">
        <v>974</v>
      </c>
      <c r="AV350" s="69"/>
      <c r="AW350" s="69"/>
      <c r="AX350" s="65" t="str">
        <f>IF(AND(ISBLANK(AT350), ISBLANK(AU350)), "", _xlfn.CONCAT("[", IF(ISBLANK(AT350), "", _xlfn.CONCAT("[""mac"", """, AT350, """]")), IF(ISBLANK(AU350), "", _xlfn.CONCAT(", [""ip"", """, AU350, """]")), "]"))</f>
        <v>[["mac", "dc:e5:5b:a5:a3:0d"], ["ip", "10.0.4.55"]]</v>
      </c>
    </row>
    <row r="351" spans="1:50" s="65" customFormat="1" ht="16" customHeight="1" x14ac:dyDescent="0.2">
      <c r="A351" s="65">
        <v>2653</v>
      </c>
      <c r="B351" s="65" t="s">
        <v>26</v>
      </c>
      <c r="C351" s="65" t="s">
        <v>248</v>
      </c>
      <c r="D351" s="65" t="s">
        <v>145</v>
      </c>
      <c r="E351" s="65" t="s">
        <v>297</v>
      </c>
      <c r="F351" s="65" t="str">
        <f>IF(ISBLANK(E351), "", Table2[[#This Row],[unique_id]])</f>
        <v>kitchen_home</v>
      </c>
      <c r="G351" s="65" t="s">
        <v>296</v>
      </c>
      <c r="H351" s="65" t="s">
        <v>1133</v>
      </c>
      <c r="I351" s="65" t="s">
        <v>144</v>
      </c>
      <c r="M351" s="65" t="s">
        <v>136</v>
      </c>
      <c r="N351" s="65" t="s">
        <v>305</v>
      </c>
      <c r="O351" s="65" t="s">
        <v>172</v>
      </c>
      <c r="P351" s="65" t="s">
        <v>1149</v>
      </c>
      <c r="Q351" s="74" t="s">
        <v>1133</v>
      </c>
      <c r="R351" s="65" t="str">
        <f>_xlfn.CONCAT( Table2[[#This Row],[device_suggested_area]], " ",Table2[[#This Row],[powercalc_group_3]])</f>
        <v>Kitchen Audio Visual Devices</v>
      </c>
      <c r="S351" s="65" t="s">
        <v>1159</v>
      </c>
      <c r="U351" s="67"/>
      <c r="V351" s="67"/>
      <c r="W351" s="67"/>
      <c r="X351" s="67"/>
      <c r="Y351" s="67"/>
      <c r="AE351" s="67"/>
      <c r="AG351" s="65" t="str">
        <f>IF(ISBLANK(AF351),  "", _xlfn.CONCAT("haas/entity/sensor/", LOWER(C351), "/", E351, "/config"))</f>
        <v/>
      </c>
      <c r="AH351" s="65" t="str">
        <f>IF(ISBLANK(AF351),  "", _xlfn.CONCAT(LOWER(C351), "/", E351))</f>
        <v/>
      </c>
      <c r="AK351" s="68"/>
      <c r="AL351" s="65" t="str">
        <f>IF(OR(ISBLANK(AT351), ISBLANK(AU351)), "", LOWER(_xlfn.CONCAT(Table2[[#This Row],[device_manufacturer]], "-",Table2[[#This Row],[device_suggested_area]], "-", Table2[[#This Row],[device_identifiers]])))</f>
        <v>google-kitchen-home</v>
      </c>
      <c r="AM351" s="67" t="s">
        <v>977</v>
      </c>
      <c r="AN351" s="65" t="s">
        <v>461</v>
      </c>
      <c r="AO351" s="65" t="s">
        <v>976</v>
      </c>
      <c r="AP351" s="65" t="s">
        <v>248</v>
      </c>
      <c r="AQ351" s="65" t="s">
        <v>215</v>
      </c>
      <c r="AS351" s="65" t="s">
        <v>555</v>
      </c>
      <c r="AT351" s="75" t="s">
        <v>1117</v>
      </c>
      <c r="AU351" s="69" t="s">
        <v>1116</v>
      </c>
      <c r="AV351" s="69"/>
      <c r="AW351" s="69"/>
      <c r="AX351" s="65" t="str">
        <f>IF(AND(ISBLANK(AT351), ISBLANK(AU351)), "", _xlfn.CONCAT("[", IF(ISBLANK(AT351), "", _xlfn.CONCAT("[""mac"", """, AT351, """]")), IF(ISBLANK(AU351), "", _xlfn.CONCAT(", [""ip"", """, AU351, """]")), "]"))</f>
        <v>[["mac", "dc:e5:5b:4c:e9:69"], ["ip", "10.0.4.56"]]</v>
      </c>
    </row>
    <row r="352" spans="1:50" s="65" customFormat="1" ht="16" customHeight="1" x14ac:dyDescent="0.2">
      <c r="A352" s="65">
        <v>2654</v>
      </c>
      <c r="B352" s="65" t="s">
        <v>26</v>
      </c>
      <c r="C352" s="65" t="s">
        <v>248</v>
      </c>
      <c r="D352" s="65" t="s">
        <v>145</v>
      </c>
      <c r="E352" s="65" t="s">
        <v>927</v>
      </c>
      <c r="F352" s="65" t="str">
        <f>IF(ISBLANK(E352), "", Table2[[#This Row],[unique_id]])</f>
        <v>office_home</v>
      </c>
      <c r="G352" s="65" t="s">
        <v>928</v>
      </c>
      <c r="H352" s="65" t="s">
        <v>1133</v>
      </c>
      <c r="I352" s="65" t="s">
        <v>144</v>
      </c>
      <c r="M352" s="65" t="s">
        <v>136</v>
      </c>
      <c r="N352" s="65" t="s">
        <v>305</v>
      </c>
      <c r="O352" s="65" t="s">
        <v>172</v>
      </c>
      <c r="P352" s="65" t="s">
        <v>1149</v>
      </c>
      <c r="Q352" s="74" t="s">
        <v>1133</v>
      </c>
      <c r="R352" s="65" t="str">
        <f>_xlfn.CONCAT( Table2[[#This Row],[device_suggested_area]], " ",Table2[[#This Row],[powercalc_group_3]])</f>
        <v>Office Audio Visual Devices</v>
      </c>
      <c r="S352" s="65" t="str">
        <f>_xlfn.CONCAT("name: ", Table2[[#This Row],[friendly_name]])</f>
        <v>name: Office Home</v>
      </c>
      <c r="U352" s="67"/>
      <c r="V352" s="67"/>
      <c r="W352" s="67"/>
      <c r="X352" s="67"/>
      <c r="Y352" s="67"/>
      <c r="AE352" s="67"/>
      <c r="AG352" s="65" t="str">
        <f>IF(ISBLANK(AF352),  "", _xlfn.CONCAT("haas/entity/sensor/", LOWER(C352), "/", E352, "/config"))</f>
        <v/>
      </c>
      <c r="AH352" s="65" t="str">
        <f>IF(ISBLANK(AF352),  "", _xlfn.CONCAT(LOWER(C352), "/", E352))</f>
        <v/>
      </c>
      <c r="AK352" s="68"/>
      <c r="AL352" s="65" t="str">
        <f>IF(OR(ISBLANK(AT352), ISBLANK(AU352)), "", LOWER(_xlfn.CONCAT(Table2[[#This Row],[device_manufacturer]], "-",Table2[[#This Row],[device_suggested_area]], "-", Table2[[#This Row],[device_identifiers]])))</f>
        <v>google-office-home</v>
      </c>
      <c r="AM352" s="67" t="s">
        <v>977</v>
      </c>
      <c r="AN352" s="65" t="s">
        <v>461</v>
      </c>
      <c r="AO352" s="65" t="s">
        <v>514</v>
      </c>
      <c r="AP352" s="65" t="s">
        <v>248</v>
      </c>
      <c r="AQ352" s="65" t="s">
        <v>222</v>
      </c>
      <c r="AS352" s="65" t="s">
        <v>555</v>
      </c>
      <c r="AT352" s="75" t="s">
        <v>599</v>
      </c>
      <c r="AU352" s="69" t="s">
        <v>598</v>
      </c>
      <c r="AV352" s="69"/>
      <c r="AW352" s="69"/>
      <c r="AX352" s="65" t="str">
        <f>IF(AND(ISBLANK(AT352), ISBLANK(AU352)), "", _xlfn.CONCAT("[", IF(ISBLANK(AT352), "", _xlfn.CONCAT("[""mac"", """, AT352, """]")), IF(ISBLANK(AU352), "", _xlfn.CONCAT(", [""ip"", """, AU352, """]")), "]"))</f>
        <v>[["mac", "d4:f5:47:32:df:7b"], ["ip", "10.0.4.54"]]</v>
      </c>
    </row>
    <row r="353" spans="1:50" s="65" customFormat="1" ht="16" customHeight="1" x14ac:dyDescent="0.2">
      <c r="A353" s="65">
        <v>2655</v>
      </c>
      <c r="B353" s="65" t="s">
        <v>26</v>
      </c>
      <c r="C353" s="65" t="s">
        <v>248</v>
      </c>
      <c r="D353" s="65" t="s">
        <v>145</v>
      </c>
      <c r="E353" s="65" t="s">
        <v>983</v>
      </c>
      <c r="F353" s="65" t="str">
        <f>IF(ISBLANK(E353), "", Table2[[#This Row],[unique_id]])</f>
        <v>lounge_home</v>
      </c>
      <c r="G353" s="65" t="s">
        <v>984</v>
      </c>
      <c r="H353" s="65" t="s">
        <v>1133</v>
      </c>
      <c r="I353" s="65" t="s">
        <v>144</v>
      </c>
      <c r="M353" s="65" t="s">
        <v>136</v>
      </c>
      <c r="N353" s="65" t="s">
        <v>305</v>
      </c>
      <c r="O353" s="65" t="s">
        <v>172</v>
      </c>
      <c r="P353" s="65" t="s">
        <v>1149</v>
      </c>
      <c r="Q353" s="74" t="s">
        <v>1133</v>
      </c>
      <c r="R353" s="65" t="str">
        <f>_xlfn.CONCAT( Table2[[#This Row],[device_suggested_area]], " ",Table2[[#This Row],[powercalc_group_3]])</f>
        <v>Lounge Audio Visual Devices</v>
      </c>
      <c r="S353" s="65" t="str">
        <f>_xlfn.CONCAT("name: ", Table2[[#This Row],[friendly_name]])</f>
        <v>name: Lounge Home</v>
      </c>
      <c r="U353" s="67"/>
      <c r="V353" s="67"/>
      <c r="W353" s="67"/>
      <c r="X353" s="67"/>
      <c r="Y353" s="67"/>
      <c r="AE353" s="67"/>
      <c r="AG353" s="65" t="str">
        <f>IF(ISBLANK(AF353),  "", _xlfn.CONCAT("haas/entity/sensor/", LOWER(C353), "/", E353, "/config"))</f>
        <v/>
      </c>
      <c r="AH353" s="65" t="str">
        <f>IF(ISBLANK(AF353),  "", _xlfn.CONCAT(LOWER(C353), "/", E353))</f>
        <v/>
      </c>
      <c r="AK353" s="68"/>
      <c r="AL353" s="65" t="str">
        <f>IF(OR(ISBLANK(AT353), ISBLANK(AU353)), "", LOWER(_xlfn.CONCAT(Table2[[#This Row],[device_manufacturer]], "-",Table2[[#This Row],[device_suggested_area]], "-", Table2[[#This Row],[device_identifiers]])))</f>
        <v>google-lounge-home</v>
      </c>
      <c r="AM353" s="67" t="s">
        <v>977</v>
      </c>
      <c r="AN353" s="65" t="s">
        <v>461</v>
      </c>
      <c r="AO353" s="65" t="s">
        <v>514</v>
      </c>
      <c r="AP353" s="65" t="s">
        <v>248</v>
      </c>
      <c r="AQ353" s="65" t="s">
        <v>203</v>
      </c>
      <c r="AS353" s="65" t="s">
        <v>555</v>
      </c>
      <c r="AT353" s="75" t="s">
        <v>600</v>
      </c>
      <c r="AU353" s="69" t="s">
        <v>596</v>
      </c>
      <c r="AV353" s="69"/>
      <c r="AW353" s="69"/>
      <c r="AX353" s="65" t="str">
        <f>IF(AND(ISBLANK(AT353), ISBLANK(AU353)), "", _xlfn.CONCAT("[", IF(ISBLANK(AT353), "", _xlfn.CONCAT("[""mac"", """, AT353, """]")), IF(ISBLANK(AU353), "", _xlfn.CONCAT(", [""ip"", """, AU353, """]")), "]"))</f>
        <v>[["mac", "d4:f5:47:8c:d1:7e"], ["ip", "10.0.4.52"]]</v>
      </c>
    </row>
    <row r="354" spans="1:50" ht="16" customHeight="1" x14ac:dyDescent="0.2">
      <c r="A354" s="8">
        <v>2656</v>
      </c>
      <c r="B354" s="8" t="s">
        <v>26</v>
      </c>
      <c r="C354" s="8" t="s">
        <v>638</v>
      </c>
      <c r="D354" s="8" t="s">
        <v>414</v>
      </c>
      <c r="E354" s="8" t="s">
        <v>413</v>
      </c>
      <c r="F354" s="8" t="str">
        <f>IF(ISBLANK(E354), "", Table2[[#This Row],[unique_id]])</f>
        <v>column_break</v>
      </c>
      <c r="G354" s="8" t="s">
        <v>410</v>
      </c>
      <c r="H354" s="8" t="s">
        <v>1133</v>
      </c>
      <c r="I354" s="8" t="s">
        <v>144</v>
      </c>
      <c r="M354" s="8" t="s">
        <v>411</v>
      </c>
      <c r="N354" s="8" t="s">
        <v>412</v>
      </c>
      <c r="T354" s="8"/>
      <c r="U354" s="10"/>
      <c r="V354" s="10"/>
      <c r="W354" s="10"/>
      <c r="X354" s="10"/>
      <c r="Y354" s="10"/>
      <c r="Z354" s="8"/>
      <c r="AE354" s="10"/>
      <c r="AH354" s="8" t="str">
        <f>IF(ISBLANK(AF354),  "", _xlfn.CONCAT(LOWER(C354), "/", E354))</f>
        <v/>
      </c>
      <c r="AK354" s="37"/>
      <c r="AU354" s="12"/>
      <c r="AV354" s="8"/>
      <c r="AX354" s="8" t="str">
        <f>IF(AND(ISBLANK(AT354), ISBLANK(AU354)), "", _xlfn.CONCAT("[", IF(ISBLANK(AT354), "", _xlfn.CONCAT("[""mac"", """, AT354, """]")), IF(ISBLANK(AU354), "", _xlfn.CONCAT(", [""ip"", """, AU354, """]")), "]"))</f>
        <v/>
      </c>
    </row>
    <row r="355" spans="1:50" ht="16" customHeight="1" x14ac:dyDescent="0.2">
      <c r="A355" s="8">
        <v>2657</v>
      </c>
      <c r="B355" s="8" t="s">
        <v>26</v>
      </c>
      <c r="C355" s="8" t="s">
        <v>842</v>
      </c>
      <c r="D355" s="8" t="s">
        <v>145</v>
      </c>
      <c r="E355" s="8" t="s">
        <v>922</v>
      </c>
      <c r="F355" s="8" t="str">
        <f>IF(ISBLANK(E355), "", Table2[[#This Row],[unique_id]])</f>
        <v>lg_webos_smart_tv</v>
      </c>
      <c r="G355" s="8" t="s">
        <v>187</v>
      </c>
      <c r="H355" s="8" t="s">
        <v>1133</v>
      </c>
      <c r="I355" s="8" t="s">
        <v>144</v>
      </c>
      <c r="M355" s="8" t="s">
        <v>136</v>
      </c>
      <c r="N355" s="8" t="s">
        <v>305</v>
      </c>
      <c r="Q355" s="52"/>
      <c r="T355" s="8"/>
      <c r="U355" s="10"/>
      <c r="V355" s="10"/>
      <c r="W355" s="10"/>
      <c r="X355" s="10"/>
      <c r="Y355" s="10"/>
      <c r="Z355" s="8"/>
      <c r="AE355" s="10"/>
      <c r="AG355" s="8" t="str">
        <f>IF(ISBLANK(AF355),  "", _xlfn.CONCAT("haas/entity/sensor/", LOWER(C355), "/", E355, "/config"))</f>
        <v/>
      </c>
      <c r="AH355" s="8" t="str">
        <f>IF(ISBLANK(AF355),  "", _xlfn.CONCAT(LOWER(C355), "/", E355))</f>
        <v/>
      </c>
      <c r="AK355" s="37"/>
      <c r="AL355" s="8" t="str">
        <f>IF(OR(ISBLANK(AT355), ISBLANK(AU355)), "", LOWER(_xlfn.CONCAT(Table2[[#This Row],[device_manufacturer]], "-",Table2[[#This Row],[device_suggested_area]], "-", Table2[[#This Row],[device_identifiers]])))</f>
        <v>lg-lounge-tv</v>
      </c>
      <c r="AM355" s="10" t="s">
        <v>845</v>
      </c>
      <c r="AN355" s="8" t="s">
        <v>453</v>
      </c>
      <c r="AO355" s="8" t="s">
        <v>846</v>
      </c>
      <c r="AP355" s="8" t="s">
        <v>842</v>
      </c>
      <c r="AQ355" s="8" t="s">
        <v>203</v>
      </c>
      <c r="AS355" s="8" t="s">
        <v>555</v>
      </c>
      <c r="AT355" s="15" t="s">
        <v>843</v>
      </c>
      <c r="AU355" s="14" t="s">
        <v>844</v>
      </c>
      <c r="AV355" s="14"/>
      <c r="AW355" s="14"/>
      <c r="AX355" s="8" t="str">
        <f>IF(AND(ISBLANK(AT355), ISBLANK(AU355)), "", _xlfn.CONCAT("[", IF(ISBLANK(AT355), "", _xlfn.CONCAT("[""mac"", """, AT355, """]")), IF(ISBLANK(AU355), "", _xlfn.CONCAT(", [""ip"", """, AU355, """]")), "]"))</f>
        <v>[["mac", "4c:ba:d7:bf:94:d0"], ["ip", "10.0.4.49"]]</v>
      </c>
    </row>
    <row r="356" spans="1:50" ht="16" customHeight="1" x14ac:dyDescent="0.2">
      <c r="A356" s="8">
        <v>2658</v>
      </c>
      <c r="B356" s="8" t="s">
        <v>841</v>
      </c>
      <c r="C356" s="8" t="s">
        <v>299</v>
      </c>
      <c r="D356" s="8" t="s">
        <v>145</v>
      </c>
      <c r="E356" s="8" t="s">
        <v>300</v>
      </c>
      <c r="F356" s="8" t="str">
        <f>IF(ISBLANK(E356), "", Table2[[#This Row],[unique_id]])</f>
        <v>parents_tv</v>
      </c>
      <c r="G356" s="8" t="s">
        <v>298</v>
      </c>
      <c r="H356" s="8" t="s">
        <v>1133</v>
      </c>
      <c r="I356" s="8" t="s">
        <v>144</v>
      </c>
      <c r="M356" s="8" t="s">
        <v>136</v>
      </c>
      <c r="N356" s="8" t="s">
        <v>305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>IF(ISBLANK(AF356),  "", _xlfn.CONCAT(LOWER(C356), "/", E356))</f>
        <v/>
      </c>
      <c r="AK356" s="37"/>
      <c r="AL356" s="8" t="str">
        <f>IF(OR(ISBLANK(AT356), ISBLANK(AU356)), "", LOWER(_xlfn.CONCAT(Table2[[#This Row],[device_manufacturer]], "-",Table2[[#This Row],[device_suggested_area]], "-", Table2[[#This Row],[device_identifiers]])))</f>
        <v>apple-parents-tv</v>
      </c>
      <c r="AM356" s="10" t="s">
        <v>523</v>
      </c>
      <c r="AN356" s="8" t="s">
        <v>453</v>
      </c>
      <c r="AO356" s="8" t="s">
        <v>524</v>
      </c>
      <c r="AP356" s="8" t="s">
        <v>299</v>
      </c>
      <c r="AQ356" s="8" t="s">
        <v>201</v>
      </c>
      <c r="AS356" s="8" t="s">
        <v>555</v>
      </c>
      <c r="AT356" s="15" t="s">
        <v>526</v>
      </c>
      <c r="AU356" s="13" t="s">
        <v>604</v>
      </c>
      <c r="AV356" s="14"/>
      <c r="AW356" s="14"/>
      <c r="AX356" s="8" t="str">
        <f>IF(AND(ISBLANK(AT356), ISBLANK(AU356)), "", _xlfn.CONCAT("[", IF(ISBLANK(AT356), "", _xlfn.CONCAT("[""mac"", """, AT356, """]")), IF(ISBLANK(AU356), "", _xlfn.CONCAT(", [""ip"", """, AU356, """]")), "]"))</f>
        <v>[["mac", "90:dd:5d:ce:1e:96"], ["ip", "10.0.4.47"]]</v>
      </c>
    </row>
    <row r="357" spans="1:50" ht="16" customHeight="1" x14ac:dyDescent="0.2">
      <c r="A357" s="8">
        <v>2659</v>
      </c>
      <c r="B357" s="8" t="s">
        <v>841</v>
      </c>
      <c r="C357" s="8" t="s">
        <v>248</v>
      </c>
      <c r="D357" s="8" t="s">
        <v>145</v>
      </c>
      <c r="E357" s="8" t="s">
        <v>1036</v>
      </c>
      <c r="F357" s="8" t="str">
        <f>IF(ISBLANK(E357), "", Table2[[#This Row],[unique_id]])</f>
        <v>office_tv</v>
      </c>
      <c r="G357" s="8" t="s">
        <v>1037</v>
      </c>
      <c r="H357" s="8" t="s">
        <v>1133</v>
      </c>
      <c r="I357" s="8" t="s">
        <v>144</v>
      </c>
      <c r="M357" s="8" t="s">
        <v>136</v>
      </c>
      <c r="N357" s="8" t="s">
        <v>305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>IF(ISBLANK(AF357),  "", _xlfn.CONCAT(LOWER(C357), "/", E357))</f>
        <v/>
      </c>
      <c r="AK357" s="37"/>
      <c r="AL357" s="8" t="str">
        <f>IF(OR(ISBLANK(AT357), ISBLANK(AU357)), "", LOWER(_xlfn.CONCAT(Table2[[#This Row],[device_manufacturer]], "-",Table2[[#This Row],[device_suggested_area]], "-", Table2[[#This Row],[device_identifiers]])))</f>
        <v>google-office-tv</v>
      </c>
      <c r="AM357" s="10" t="s">
        <v>516</v>
      </c>
      <c r="AN357" s="8" t="s">
        <v>453</v>
      </c>
      <c r="AO357" s="8" t="s">
        <v>515</v>
      </c>
      <c r="AP357" s="8" t="s">
        <v>248</v>
      </c>
      <c r="AQ357" s="8" t="s">
        <v>222</v>
      </c>
      <c r="AS357" s="8" t="s">
        <v>555</v>
      </c>
      <c r="AT357" s="15" t="s">
        <v>603</v>
      </c>
      <c r="AU357" s="14" t="s">
        <v>597</v>
      </c>
      <c r="AV357" s="14"/>
      <c r="AW357" s="14"/>
      <c r="AX357" s="8" t="str">
        <f>IF(AND(ISBLANK(AT357), ISBLANK(AU357)), "", _xlfn.CONCAT("[", IF(ISBLANK(AT357), "", _xlfn.CONCAT("[""mac"", """, AT357, """]")), IF(ISBLANK(AU357), "", _xlfn.CONCAT(", [""ip"", """, AU357, """]")), "]"))</f>
        <v>[["mac", "48:d6:d5:33:7c:28"], ["ip", "10.0.4.53"]]</v>
      </c>
    </row>
    <row r="358" spans="1:50" ht="16" customHeight="1" x14ac:dyDescent="0.2">
      <c r="A358" s="8">
        <v>2660</v>
      </c>
      <c r="B358" s="8" t="s">
        <v>26</v>
      </c>
      <c r="C358" s="8" t="s">
        <v>638</v>
      </c>
      <c r="D358" s="8" t="s">
        <v>414</v>
      </c>
      <c r="E358" s="8" t="s">
        <v>413</v>
      </c>
      <c r="F358" s="8" t="str">
        <f>IF(ISBLANK(E358), "", Table2[[#This Row],[unique_id]])</f>
        <v>column_break</v>
      </c>
      <c r="G358" s="8" t="s">
        <v>410</v>
      </c>
      <c r="H358" s="8" t="s">
        <v>1133</v>
      </c>
      <c r="I358" s="8" t="s">
        <v>144</v>
      </c>
      <c r="M358" s="8" t="s">
        <v>411</v>
      </c>
      <c r="N358" s="8" t="s">
        <v>412</v>
      </c>
      <c r="T358" s="8"/>
      <c r="U358" s="10"/>
      <c r="V358" s="10"/>
      <c r="W358" s="10"/>
      <c r="X358" s="10"/>
      <c r="Y358" s="10"/>
      <c r="Z358" s="8"/>
      <c r="AE358" s="10"/>
      <c r="AH358" s="8" t="str">
        <f>IF(ISBLANK(AF358),  "", _xlfn.CONCAT(LOWER(C358), "/", E358))</f>
        <v/>
      </c>
      <c r="AK358" s="37"/>
      <c r="AU358" s="12"/>
      <c r="AV358" s="8"/>
      <c r="AX358" s="8" t="str">
        <f>IF(AND(ISBLANK(AT358), ISBLANK(AU358)), "", _xlfn.CONCAT("[", IF(ISBLANK(AT358), "", _xlfn.CONCAT("[""mac"", """, AT358, """]")), IF(ISBLANK(AU358), "", _xlfn.CONCAT(", [""ip"", """, AU358, """]")), "]"))</f>
        <v/>
      </c>
    </row>
    <row r="359" spans="1:50" ht="16" customHeight="1" x14ac:dyDescent="0.2">
      <c r="A359" s="8">
        <v>2661</v>
      </c>
      <c r="B359" s="8" t="s">
        <v>26</v>
      </c>
      <c r="C359" s="8" t="s">
        <v>189</v>
      </c>
      <c r="D359" s="8" t="s">
        <v>145</v>
      </c>
      <c r="E359" s="8" t="s">
        <v>1121</v>
      </c>
      <c r="F359" s="8" t="str">
        <f>IF(ISBLANK(E359), "", Table2[[#This Row],[unique_id]])</f>
        <v>lounge_arc</v>
      </c>
      <c r="G359" s="8" t="s">
        <v>1124</v>
      </c>
      <c r="H359" s="8" t="s">
        <v>1133</v>
      </c>
      <c r="I359" s="8" t="s">
        <v>144</v>
      </c>
      <c r="M359" s="8" t="s">
        <v>136</v>
      </c>
      <c r="N359" s="8" t="s">
        <v>305</v>
      </c>
      <c r="Q359" s="52"/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>IF(ISBLANK(AF359),  "", _xlfn.CONCAT(LOWER(C359), "/", E359))</f>
        <v/>
      </c>
      <c r="AK359" s="37"/>
      <c r="AL359" s="8" t="str">
        <f>IF(OR(ISBLANK(AT359), ISBLANK(AU359)), "", LOWER(_xlfn.CONCAT(Table2[[#This Row],[device_manufacturer]], "-",Table2[[#This Row],[device_suggested_area]], "-", Table2[[#This Row],[device_identifiers]])))</f>
        <v>sonos-lounge-speaker</v>
      </c>
      <c r="AM359" s="10" t="s">
        <v>459</v>
      </c>
      <c r="AN359" s="8" t="s">
        <v>460</v>
      </c>
      <c r="AO359" s="8" t="s">
        <v>847</v>
      </c>
      <c r="AP359" s="8" t="str">
        <f>IF(OR(ISBLANK(AT359), ISBLANK(AU359)), "", Table2[[#This Row],[device_via_device]])</f>
        <v>Sonos</v>
      </c>
      <c r="AQ359" s="8" t="s">
        <v>203</v>
      </c>
      <c r="AS359" s="8" t="s">
        <v>555</v>
      </c>
      <c r="AT359" s="8" t="s">
        <v>848</v>
      </c>
      <c r="AU359" s="13" t="s">
        <v>849</v>
      </c>
      <c r="AV359" s="14"/>
      <c r="AW359" s="14"/>
      <c r="AX359" s="8" t="str">
        <f>IF(AND(ISBLANK(AT359), ISBLANK(AU359)), "", _xlfn.CONCAT("[", IF(ISBLANK(AT359), "", _xlfn.CONCAT("[""mac"", """, AT359, """]")), IF(ISBLANK(AU359), "", _xlfn.CONCAT(", [""ip"", """, AU359, """]")), "]"))</f>
        <v>[["mac", "38:42:0b:47:73:dc"], ["ip", "10.0.4.43"]]</v>
      </c>
    </row>
    <row r="360" spans="1:50" s="53" customFormat="1" ht="16" customHeight="1" x14ac:dyDescent="0.2">
      <c r="A360" s="53">
        <v>2662</v>
      </c>
      <c r="B360" s="53" t="s">
        <v>26</v>
      </c>
      <c r="C360" s="53" t="s">
        <v>189</v>
      </c>
      <c r="D360" s="53" t="s">
        <v>145</v>
      </c>
      <c r="E360" s="53" t="s">
        <v>1120</v>
      </c>
      <c r="F360" s="53" t="str">
        <f>IF(ISBLANK(E360), "", Table2[[#This Row],[unique_id]])</f>
        <v>kitchen_move</v>
      </c>
      <c r="G360" s="53" t="s">
        <v>1125</v>
      </c>
      <c r="H360" s="53" t="s">
        <v>1133</v>
      </c>
      <c r="I360" s="53" t="s">
        <v>144</v>
      </c>
      <c r="M360" s="53" t="s">
        <v>136</v>
      </c>
      <c r="N360" s="53" t="s">
        <v>305</v>
      </c>
      <c r="P360" s="53" t="s">
        <v>1149</v>
      </c>
      <c r="Q360" s="58" t="s">
        <v>1133</v>
      </c>
      <c r="R360" s="53" t="str">
        <f>_xlfn.CONCAT( Table2[[#This Row],[device_suggested_area]], " ",Table2[[#This Row],[powercalc_group_3]])</f>
        <v>Kitchen Audio Visual Devices</v>
      </c>
      <c r="U360" s="55"/>
      <c r="V360" s="55"/>
      <c r="W360" s="55"/>
      <c r="X360" s="55"/>
      <c r="Y360" s="55"/>
      <c r="AE360" s="55"/>
      <c r="AG360" s="53" t="str">
        <f>IF(ISBLANK(AF360),  "", _xlfn.CONCAT("haas/entity/sensor/", LOWER(C360), "/", E360, "/config"))</f>
        <v/>
      </c>
      <c r="AH360" s="53" t="str">
        <f>IF(ISBLANK(AF360),  "", _xlfn.CONCAT(LOWER(C360), "/", E360))</f>
        <v/>
      </c>
      <c r="AK360" s="59"/>
      <c r="AL360" s="53" t="str">
        <f>IF(OR(ISBLANK(AT360), ISBLANK(AU360)), "", LOWER(_xlfn.CONCAT(Table2[[#This Row],[device_manufacturer]], "-",Table2[[#This Row],[device_suggested_area]], "-", Table2[[#This Row],[device_identifiers]])))</f>
        <v>sonos-kitchen-home</v>
      </c>
      <c r="AM360" s="55" t="s">
        <v>459</v>
      </c>
      <c r="AN360" s="53" t="s">
        <v>461</v>
      </c>
      <c r="AO360" s="53" t="s">
        <v>462</v>
      </c>
      <c r="AP360" s="53" t="str">
        <f>IF(OR(ISBLANK(AT360), ISBLANK(AU360)), "", Table2[[#This Row],[device_via_device]])</f>
        <v>Sonos</v>
      </c>
      <c r="AQ360" s="53" t="s">
        <v>215</v>
      </c>
      <c r="AS360" s="53" t="s">
        <v>555</v>
      </c>
      <c r="AT360" s="53" t="s">
        <v>466</v>
      </c>
      <c r="AU360" s="60" t="s">
        <v>632</v>
      </c>
      <c r="AV360" s="61"/>
      <c r="AW360" s="61"/>
      <c r="AX360" s="53" t="str">
        <f>IF(AND(ISBLANK(AT360), ISBLANK(AU360)), "", _xlfn.CONCAT("[", IF(ISBLANK(AT360), "", _xlfn.CONCAT("[""mac"", """, AT360, """]")), IF(ISBLANK(AU360), "", _xlfn.CONCAT(", [""ip"", """, AU360, """]")), "]"))</f>
        <v>[["mac", "48:a6:b8:e2:50:40"], ["ip", "10.0.4.41"]]</v>
      </c>
    </row>
    <row r="361" spans="1:50" s="53" customFormat="1" ht="16" customHeight="1" x14ac:dyDescent="0.2">
      <c r="A361" s="53">
        <v>2663</v>
      </c>
      <c r="B361" s="53" t="s">
        <v>26</v>
      </c>
      <c r="C361" s="53" t="s">
        <v>189</v>
      </c>
      <c r="D361" s="53" t="s">
        <v>145</v>
      </c>
      <c r="E361" s="53" t="s">
        <v>1119</v>
      </c>
      <c r="F361" s="53" t="str">
        <f>IF(ISBLANK(E361), "", Table2[[#This Row],[unique_id]])</f>
        <v>kitchen_five</v>
      </c>
      <c r="G361" s="53" t="s">
        <v>1126</v>
      </c>
      <c r="H361" s="53" t="s">
        <v>1133</v>
      </c>
      <c r="I361" s="53" t="s">
        <v>144</v>
      </c>
      <c r="M361" s="53" t="s">
        <v>136</v>
      </c>
      <c r="N361" s="53" t="s">
        <v>305</v>
      </c>
      <c r="P361" s="53" t="s">
        <v>1149</v>
      </c>
      <c r="Q361" s="58" t="s">
        <v>1133</v>
      </c>
      <c r="R361" s="53" t="str">
        <f>_xlfn.CONCAT( Table2[[#This Row],[device_suggested_area]], " ",Table2[[#This Row],[powercalc_group_3]])</f>
        <v>Kitchen Audio Visual Devices</v>
      </c>
      <c r="U361" s="55"/>
      <c r="V361" s="55"/>
      <c r="W361" s="55"/>
      <c r="X361" s="55"/>
      <c r="Y361" s="55"/>
      <c r="AE361" s="55"/>
      <c r="AG361" s="53" t="str">
        <f>IF(ISBLANK(AF361),  "", _xlfn.CONCAT("haas/entity/sensor/", LOWER(C361), "/", E361, "/config"))</f>
        <v/>
      </c>
      <c r="AH361" s="53" t="str">
        <f>IF(ISBLANK(AF361),  "", _xlfn.CONCAT(LOWER(C361), "/", E361))</f>
        <v/>
      </c>
      <c r="AK361" s="59"/>
      <c r="AL361" s="53" t="str">
        <f>IF(OR(ISBLANK(AT361), ISBLANK(AU361)), "", LOWER(_xlfn.CONCAT(Table2[[#This Row],[device_manufacturer]], "-",Table2[[#This Row],[device_suggested_area]], "-", Table2[[#This Row],[device_identifiers]])))</f>
        <v>sonos-kitchen-speaker</v>
      </c>
      <c r="AM361" s="55" t="s">
        <v>459</v>
      </c>
      <c r="AN361" s="53" t="s">
        <v>460</v>
      </c>
      <c r="AO361" s="53" t="s">
        <v>463</v>
      </c>
      <c r="AP361" s="53" t="str">
        <f>IF(OR(ISBLANK(AT361), ISBLANK(AU361)), "", Table2[[#This Row],[device_via_device]])</f>
        <v>Sonos</v>
      </c>
      <c r="AQ361" s="53" t="s">
        <v>215</v>
      </c>
      <c r="AS361" s="53" t="s">
        <v>555</v>
      </c>
      <c r="AT361" s="62" t="s">
        <v>465</v>
      </c>
      <c r="AU361" s="60" t="s">
        <v>633</v>
      </c>
      <c r="AV361" s="61"/>
      <c r="AW361" s="61"/>
      <c r="AX361" s="53" t="str">
        <f>IF(AND(ISBLANK(AT361), ISBLANK(AU361)), "", _xlfn.CONCAT("[", IF(ISBLANK(AT361), "", _xlfn.CONCAT("[""mac"", """, AT361, """]")), IF(ISBLANK(AU361), "", _xlfn.CONCAT(", [""ip"", """, AU361, """]")), "]"))</f>
        <v>[["mac", "5c:aa:fd:f1:a3:d4"], ["ip", "10.0.4.42"]]</v>
      </c>
    </row>
    <row r="362" spans="1:50" s="53" customFormat="1" ht="16" customHeight="1" x14ac:dyDescent="0.2">
      <c r="A362" s="53">
        <v>2664</v>
      </c>
      <c r="B362" s="53" t="s">
        <v>26</v>
      </c>
      <c r="C362" s="53" t="s">
        <v>189</v>
      </c>
      <c r="D362" s="53" t="s">
        <v>145</v>
      </c>
      <c r="E362" s="53" t="s">
        <v>1118</v>
      </c>
      <c r="F362" s="53" t="str">
        <f>IF(ISBLANK(E362), "", Table2[[#This Row],[unique_id]])</f>
        <v>parents_move</v>
      </c>
      <c r="G362" s="53" t="s">
        <v>1127</v>
      </c>
      <c r="H362" s="53" t="s">
        <v>1133</v>
      </c>
      <c r="I362" s="53" t="s">
        <v>144</v>
      </c>
      <c r="M362" s="53" t="s">
        <v>136</v>
      </c>
      <c r="N362" s="53" t="s">
        <v>305</v>
      </c>
      <c r="P362" s="53" t="s">
        <v>1149</v>
      </c>
      <c r="Q362" s="58" t="s">
        <v>1133</v>
      </c>
      <c r="R362" s="53" t="str">
        <f>_xlfn.CONCAT( Table2[[#This Row],[device_suggested_area]], " ",Table2[[#This Row],[powercalc_group_3]])</f>
        <v>Parents Audio Visual Devices</v>
      </c>
      <c r="U362" s="55"/>
      <c r="V362" s="55"/>
      <c r="W362" s="55"/>
      <c r="X362" s="55"/>
      <c r="Y362" s="55"/>
      <c r="AE362" s="55"/>
      <c r="AG362" s="53" t="str">
        <f>IF(ISBLANK(AF362),  "", _xlfn.CONCAT("haas/entity/sensor/", LOWER(C362), "/", E362, "/config"))</f>
        <v/>
      </c>
      <c r="AH362" s="53" t="str">
        <f>IF(ISBLANK(AF362),  "", _xlfn.CONCAT(LOWER(C362), "/", E362))</f>
        <v/>
      </c>
      <c r="AK362" s="59"/>
      <c r="AL362" s="53" t="str">
        <f>IF(OR(ISBLANK(AT362), ISBLANK(AU362)), "", LOWER(_xlfn.CONCAT(Table2[[#This Row],[device_manufacturer]], "-",Table2[[#This Row],[device_suggested_area]], "-", Table2[[#This Row],[device_identifiers]])))</f>
        <v>sonos-parents-speaker</v>
      </c>
      <c r="AM362" s="55" t="s">
        <v>459</v>
      </c>
      <c r="AN362" s="53" t="s">
        <v>460</v>
      </c>
      <c r="AO362" s="53" t="s">
        <v>462</v>
      </c>
      <c r="AP362" s="53" t="str">
        <f>IF(OR(ISBLANK(AT362), ISBLANK(AU362)), "", Table2[[#This Row],[device_via_device]])</f>
        <v>Sonos</v>
      </c>
      <c r="AQ362" s="53" t="s">
        <v>201</v>
      </c>
      <c r="AS362" s="53" t="s">
        <v>555</v>
      </c>
      <c r="AT362" s="53" t="s">
        <v>464</v>
      </c>
      <c r="AU362" s="61" t="s">
        <v>631</v>
      </c>
      <c r="AV362" s="61"/>
      <c r="AW362" s="61"/>
      <c r="AX362" s="53" t="str">
        <f>IF(AND(ISBLANK(AT362), ISBLANK(AU362)), "", _xlfn.CONCAT("[", IF(ISBLANK(AT362), "", _xlfn.CONCAT("[""mac"", """, AT362, """]")), IF(ISBLANK(AU362), "", _xlfn.CONCAT(", [""ip"", """, AU362, """]")), "]"))</f>
        <v>[["mac", "5c:aa:fd:d1:23:be"], ["ip", "10.0.4.40"]]</v>
      </c>
    </row>
    <row r="363" spans="1:50" ht="16" customHeight="1" x14ac:dyDescent="0.2">
      <c r="A363" s="8">
        <v>2665</v>
      </c>
      <c r="B363" s="8" t="s">
        <v>841</v>
      </c>
      <c r="C363" s="8" t="s">
        <v>299</v>
      </c>
      <c r="D363" s="8" t="s">
        <v>145</v>
      </c>
      <c r="E363" s="8" t="s">
        <v>978</v>
      </c>
      <c r="F363" s="8" t="str">
        <f>IF(ISBLANK(E363), "", Table2[[#This Row],[unique_id]])</f>
        <v>parents_tv_speaker</v>
      </c>
      <c r="G363" s="8" t="s">
        <v>979</v>
      </c>
      <c r="H363" s="8" t="s">
        <v>1133</v>
      </c>
      <c r="I363" s="8" t="s">
        <v>144</v>
      </c>
      <c r="M363" s="8" t="s">
        <v>136</v>
      </c>
      <c r="N363" s="8" t="s">
        <v>305</v>
      </c>
      <c r="T363" s="8"/>
      <c r="U363" s="10"/>
      <c r="V363" s="10"/>
      <c r="W363" s="10"/>
      <c r="X363" s="10"/>
      <c r="Y363" s="10"/>
      <c r="Z363" s="8"/>
      <c r="AE363" s="10"/>
      <c r="AG363" s="8" t="str">
        <f>IF(ISBLANK(AF363),  "", _xlfn.CONCAT("haas/entity/sensor/", LOWER(C363), "/", E363, "/config"))</f>
        <v/>
      </c>
      <c r="AH363" s="8" t="str">
        <f>IF(ISBLANK(AF363),  "", _xlfn.CONCAT(LOWER(C363), "/", E363))</f>
        <v/>
      </c>
      <c r="AK363" s="37"/>
      <c r="AL363" s="8" t="str">
        <f>IF(OR(ISBLANK(AT363), ISBLANK(AU363)), "", LOWER(_xlfn.CONCAT(Table2[[#This Row],[device_manufacturer]], "-",Table2[[#This Row],[device_suggested_area]], "-", Table2[[#This Row],[device_identifiers]])))</f>
        <v>apple-parents-tv-speaker</v>
      </c>
      <c r="AM363" s="10" t="s">
        <v>523</v>
      </c>
      <c r="AN363" s="8" t="s">
        <v>980</v>
      </c>
      <c r="AO363" s="8" t="s">
        <v>522</v>
      </c>
      <c r="AP363" s="8" t="s">
        <v>299</v>
      </c>
      <c r="AQ363" s="8" t="s">
        <v>201</v>
      </c>
      <c r="AS363" s="8" t="s">
        <v>555</v>
      </c>
      <c r="AT363" s="15" t="s">
        <v>527</v>
      </c>
      <c r="AU363" s="13" t="s">
        <v>605</v>
      </c>
      <c r="AV363" s="14"/>
      <c r="AW363" s="14"/>
      <c r="AX363" s="8" t="str">
        <f>IF(AND(ISBLANK(AT363), ISBLANK(AU363)), "", _xlfn.CONCAT("[", IF(ISBLANK(AT363), "", _xlfn.CONCAT("[""mac"", """, AT363, """]")), IF(ISBLANK(AU363), "", _xlfn.CONCAT(", [""ip"", """, AU363, """]")), "]"))</f>
        <v>[["mac", "d4:a3:3d:5c:8c:28"], ["ip", "10.0.4.48"]]</v>
      </c>
    </row>
    <row r="364" spans="1:50" ht="16" customHeight="1" x14ac:dyDescent="0.2">
      <c r="A364" s="8">
        <v>2700</v>
      </c>
      <c r="B364" s="8" t="s">
        <v>26</v>
      </c>
      <c r="C364" s="8" t="s">
        <v>151</v>
      </c>
      <c r="D364" s="8" t="s">
        <v>372</v>
      </c>
      <c r="E364" s="8" t="s">
        <v>999</v>
      </c>
      <c r="F364" s="8" t="str">
        <f>IF(ISBLANK(E364), "", Table2[[#This Row],[unique_id]])</f>
        <v>back_door_lock_security</v>
      </c>
      <c r="G364" s="8" t="s">
        <v>995</v>
      </c>
      <c r="H364" s="8" t="s">
        <v>968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C364" s="8" t="s">
        <v>1010</v>
      </c>
      <c r="AE364" s="10"/>
      <c r="AG364" s="8" t="str">
        <f>IF(ISBLANK(AF364),  "", _xlfn.CONCAT("haas/entity/sensor/", LOWER(C364), "/", E364, "/config"))</f>
        <v/>
      </c>
      <c r="AH364" s="8" t="str">
        <f>IF(ISBLANK(AF364),  "", _xlfn.CONCAT(LOWER(C364), "/", E364))</f>
        <v/>
      </c>
      <c r="AK364" s="37"/>
      <c r="AT364" s="15"/>
      <c r="AU364" s="14"/>
      <c r="AV364" s="14"/>
      <c r="AW364" s="14"/>
      <c r="AX364" s="8" t="str">
        <f>IF(AND(ISBLANK(AT364), ISBLANK(AU364)), "", _xlfn.CONCAT("[", IF(ISBLANK(AT364), "", _xlfn.CONCAT("[""mac"", """, AT364, """]")), IF(ISBLANK(AU364), "", _xlfn.CONCAT(", [""ip"", """, AU364, """]")), "]"))</f>
        <v/>
      </c>
    </row>
    <row r="365" spans="1:50" ht="16" customHeight="1" x14ac:dyDescent="0.2">
      <c r="A365" s="8">
        <v>2701</v>
      </c>
      <c r="B365" s="8" t="s">
        <v>26</v>
      </c>
      <c r="C365" s="8" t="s">
        <v>151</v>
      </c>
      <c r="D365" s="8" t="s">
        <v>149</v>
      </c>
      <c r="E365" s="8" t="s">
        <v>1012</v>
      </c>
      <c r="F365" s="8" t="str">
        <f>IF(ISBLANK(E365), "", Table2[[#This Row],[unique_id]])</f>
        <v>template_back_door_state</v>
      </c>
      <c r="G365" s="8" t="s">
        <v>332</v>
      </c>
      <c r="H365" s="8" t="s">
        <v>968</v>
      </c>
      <c r="I365" s="8" t="s">
        <v>219</v>
      </c>
      <c r="T365" s="8"/>
      <c r="U365" s="10"/>
      <c r="V365" s="10"/>
      <c r="W365" s="10"/>
      <c r="X365" s="10"/>
      <c r="Y365" s="10"/>
      <c r="Z365" s="8"/>
      <c r="AE365" s="10"/>
      <c r="AG365" s="8" t="str">
        <f>IF(ISBLANK(AF365),  "", _xlfn.CONCAT("haas/entity/sensor/", LOWER(C365), "/", E365, "/config"))</f>
        <v/>
      </c>
      <c r="AH365" s="8" t="str">
        <f>IF(ISBLANK(AF365),  "", _xlfn.CONCAT(LOWER(C365), "/", E365))</f>
        <v/>
      </c>
      <c r="AK365" s="37"/>
      <c r="AT365" s="15"/>
      <c r="AU365" s="14"/>
      <c r="AV365" s="14"/>
      <c r="AW365" s="14"/>
      <c r="AX365" s="8" t="str">
        <f>IF(AND(ISBLANK(AT365), ISBLANK(AU365)), "", _xlfn.CONCAT("[", IF(ISBLANK(AT365), "", _xlfn.CONCAT("[""mac"", """, AT365, """]")), IF(ISBLANK(AU365), "", _xlfn.CONCAT(", [""ip"", """, AU365, """]")), "]"))</f>
        <v/>
      </c>
    </row>
    <row r="366" spans="1:50" ht="16" customHeight="1" x14ac:dyDescent="0.2">
      <c r="A366" s="8">
        <v>2702</v>
      </c>
      <c r="B366" s="8" t="s">
        <v>26</v>
      </c>
      <c r="C366" s="8" t="s">
        <v>956</v>
      </c>
      <c r="D366" s="8" t="s">
        <v>962</v>
      </c>
      <c r="E366" s="8" t="s">
        <v>963</v>
      </c>
      <c r="F366" s="8" t="str">
        <f>IF(ISBLANK(E366), "", Table2[[#This Row],[unique_id]])</f>
        <v>back_door_lock</v>
      </c>
      <c r="G366" s="8" t="s">
        <v>1014</v>
      </c>
      <c r="H366" s="8" t="s">
        <v>968</v>
      </c>
      <c r="I366" s="8" t="s">
        <v>219</v>
      </c>
      <c r="M366" s="8" t="s">
        <v>136</v>
      </c>
      <c r="T366" s="8"/>
      <c r="U366" s="10"/>
      <c r="V366" s="10" t="s">
        <v>711</v>
      </c>
      <c r="W366" s="10"/>
      <c r="X366" s="16" t="s">
        <v>1145</v>
      </c>
      <c r="Y366" s="10"/>
      <c r="Z366" s="8"/>
      <c r="AE366" s="10"/>
      <c r="AG366" s="8" t="str">
        <f>IF(ISBLANK(AF366),  "", _xlfn.CONCAT("haas/entity/sensor/", LOWER(C366), "/", E366, "/config"))</f>
        <v/>
      </c>
      <c r="AH366" s="8" t="str">
        <f>IF(ISBLANK(AF366),  "", _xlfn.CONCAT(LOWER(C366), "/", E366))</f>
        <v/>
      </c>
      <c r="AK366" s="37"/>
      <c r="AL366" s="8" t="s">
        <v>961</v>
      </c>
      <c r="AM366" s="10" t="s">
        <v>959</v>
      </c>
      <c r="AN366" s="8" t="s">
        <v>957</v>
      </c>
      <c r="AO366" s="11" t="s">
        <v>958</v>
      </c>
      <c r="AP366" s="8" t="s">
        <v>956</v>
      </c>
      <c r="AQ366" s="8" t="s">
        <v>805</v>
      </c>
      <c r="AT366" s="8" t="s">
        <v>955</v>
      </c>
      <c r="AU366" s="8"/>
      <c r="AV366" s="8"/>
      <c r="AX366" s="8" t="str">
        <f>IF(AND(ISBLANK(AT366), ISBLANK(AU366)), "", _xlfn.CONCAT("[", IF(ISBLANK(AT366), "", _xlfn.CONCAT("[""mac"", """, AT366, """]")), IF(ISBLANK(AU366), "", _xlfn.CONCAT(", [""ip"", """, AU366, """]")), "]"))</f>
        <v>[["mac", "0x000d6f0011274420"]]</v>
      </c>
    </row>
    <row r="367" spans="1:50" ht="16" customHeight="1" x14ac:dyDescent="0.2">
      <c r="A367" s="8">
        <v>2703</v>
      </c>
      <c r="B367" s="8" t="s">
        <v>26</v>
      </c>
      <c r="C367" s="8" t="s">
        <v>415</v>
      </c>
      <c r="D367" s="8" t="s">
        <v>149</v>
      </c>
      <c r="E367" s="8" t="s">
        <v>1005</v>
      </c>
      <c r="F367" s="8" t="str">
        <f>IF(ISBLANK(E367), "", Table2[[#This Row],[unique_id]])</f>
        <v>template_back_door_sensor_contact_last</v>
      </c>
      <c r="G367" s="8" t="s">
        <v>1013</v>
      </c>
      <c r="H367" s="8" t="s">
        <v>968</v>
      </c>
      <c r="I367" s="8" t="s">
        <v>219</v>
      </c>
      <c r="M367" s="8" t="s">
        <v>136</v>
      </c>
      <c r="T367" s="8"/>
      <c r="U367" s="10"/>
      <c r="V367" s="10" t="s">
        <v>711</v>
      </c>
      <c r="W367" s="10"/>
      <c r="X367" s="16" t="s">
        <v>1145</v>
      </c>
      <c r="Y367" s="10"/>
      <c r="Z367" s="8"/>
      <c r="AE367" s="10"/>
      <c r="AG367" s="8" t="str">
        <f>IF(ISBLANK(AF367),  "", _xlfn.CONCAT("haas/entity/sensor/", LOWER(C367), "/", E367, "/config"))</f>
        <v/>
      </c>
      <c r="AH367" s="8" t="str">
        <f>IF(ISBLANK(AF367),  "", _xlfn.CONCAT(LOWER(C367), "/", E367))</f>
        <v/>
      </c>
      <c r="AK367" s="37"/>
      <c r="AL367" s="8" t="s">
        <v>989</v>
      </c>
      <c r="AM367" s="10" t="s">
        <v>959</v>
      </c>
      <c r="AN367" s="11" t="s">
        <v>986</v>
      </c>
      <c r="AO367" s="11" t="s">
        <v>987</v>
      </c>
      <c r="AP367" s="8" t="s">
        <v>415</v>
      </c>
      <c r="AQ367" s="8" t="s">
        <v>805</v>
      </c>
      <c r="AT367" s="8" t="s">
        <v>990</v>
      </c>
      <c r="AU367" s="8"/>
      <c r="AV367" s="8"/>
      <c r="AX367" s="8" t="str">
        <f>IF(AND(ISBLANK(AT367), ISBLANK(AU367)), "", _xlfn.CONCAT("[", IF(ISBLANK(AT367), "", _xlfn.CONCAT("[""mac"", """, AT367, """]")), IF(ISBLANK(AU367), "", _xlfn.CONCAT(", [""ip"", """, AU367, """]")), "]"))</f>
        <v>[["mac", "0x00124b0029119f9a"]]</v>
      </c>
    </row>
    <row r="368" spans="1:50" s="39" customFormat="1" ht="16" customHeight="1" x14ac:dyDescent="0.2">
      <c r="A368" s="39">
        <v>2704</v>
      </c>
      <c r="B368" s="39" t="s">
        <v>841</v>
      </c>
      <c r="C368" s="39" t="s">
        <v>247</v>
      </c>
      <c r="D368" s="39" t="s">
        <v>147</v>
      </c>
      <c r="F368" s="39" t="str">
        <f>IF(ISBLANK(E368), "", Table2[[#This Row],[unique_id]])</f>
        <v/>
      </c>
      <c r="G368" s="39" t="s">
        <v>968</v>
      </c>
      <c r="H368" s="39" t="s">
        <v>982</v>
      </c>
      <c r="I368" s="39" t="s">
        <v>219</v>
      </c>
      <c r="U368" s="40"/>
      <c r="V368" s="40"/>
      <c r="W368" s="40"/>
      <c r="X368" s="40"/>
      <c r="Y368" s="40"/>
      <c r="AE368" s="40"/>
      <c r="AG368" s="39" t="str">
        <f>IF(ISBLANK(AF368),  "", _xlfn.CONCAT("haas/entity/sensor/", LOWER(C368), "/", E368, "/config"))</f>
        <v/>
      </c>
      <c r="AH368" s="39" t="str">
        <f>IF(ISBLANK(AF368),  "", _xlfn.CONCAT(LOWER(C368), "/", E368))</f>
        <v/>
      </c>
      <c r="AK368" s="41"/>
      <c r="AM368" s="40"/>
      <c r="AO368" s="42"/>
      <c r="AX368" s="39" t="str">
        <f>IF(AND(ISBLANK(AT368), ISBLANK(AU368)), "", _xlfn.CONCAT("[", IF(ISBLANK(AT368), "", _xlfn.CONCAT("[""mac"", """, AT368, """]")), IF(ISBLANK(AU368), "", _xlfn.CONCAT(", [""ip"", """, AU368, """]")), "]"))</f>
        <v/>
      </c>
    </row>
    <row r="369" spans="1:50" ht="16" customHeight="1" x14ac:dyDescent="0.2">
      <c r="A369" s="8">
        <v>2705</v>
      </c>
      <c r="B369" s="8" t="s">
        <v>26</v>
      </c>
      <c r="C369" s="8" t="s">
        <v>151</v>
      </c>
      <c r="D369" s="8" t="s">
        <v>372</v>
      </c>
      <c r="E369" s="8" t="s">
        <v>1000</v>
      </c>
      <c r="F369" s="8" t="str">
        <f>IF(ISBLANK(E369), "", Table2[[#This Row],[unique_id]])</f>
        <v>front_door_lock_security</v>
      </c>
      <c r="G369" s="8" t="s">
        <v>995</v>
      </c>
      <c r="H369" s="8" t="s">
        <v>967</v>
      </c>
      <c r="I369" s="8" t="s">
        <v>219</v>
      </c>
      <c r="M369" s="8" t="s">
        <v>136</v>
      </c>
      <c r="T369" s="8"/>
      <c r="U369" s="10"/>
      <c r="V369" s="10"/>
      <c r="W369" s="10"/>
      <c r="X369" s="10"/>
      <c r="Y369" s="10"/>
      <c r="Z369" s="8"/>
      <c r="AC369" s="8" t="s">
        <v>1010</v>
      </c>
      <c r="AE369" s="10"/>
      <c r="AG369" s="8" t="str">
        <f>IF(ISBLANK(AF369),  "", _xlfn.CONCAT("haas/entity/sensor/", LOWER(C369), "/", E369, "/config"))</f>
        <v/>
      </c>
      <c r="AH369" s="8" t="str">
        <f>IF(ISBLANK(AF369),  "", _xlfn.CONCAT(LOWER(C369), "/", E369))</f>
        <v/>
      </c>
      <c r="AK369" s="37"/>
      <c r="AT369" s="15"/>
      <c r="AU369" s="14"/>
      <c r="AV369" s="14"/>
      <c r="AW369" s="14"/>
      <c r="AX369" s="8" t="str">
        <f>IF(AND(ISBLANK(AT369), ISBLANK(AU369)), "", _xlfn.CONCAT("[", IF(ISBLANK(AT369), "", _xlfn.CONCAT("[""mac"", """, AT369, """]")), IF(ISBLANK(AU369), "", _xlfn.CONCAT(", [""ip"", """, AU369, """]")), "]"))</f>
        <v/>
      </c>
    </row>
    <row r="370" spans="1:50" ht="16" customHeight="1" x14ac:dyDescent="0.2">
      <c r="A370" s="8">
        <v>2706</v>
      </c>
      <c r="B370" s="8" t="s">
        <v>26</v>
      </c>
      <c r="C370" s="8" t="s">
        <v>151</v>
      </c>
      <c r="D370" s="8" t="s">
        <v>149</v>
      </c>
      <c r="E370" s="8" t="s">
        <v>1011</v>
      </c>
      <c r="F370" s="8" t="str">
        <f>IF(ISBLANK(E370), "", Table2[[#This Row],[unique_id]])</f>
        <v>template_front_door_state</v>
      </c>
      <c r="G370" s="8" t="s">
        <v>332</v>
      </c>
      <c r="H370" s="8" t="s">
        <v>967</v>
      </c>
      <c r="I370" s="8" t="s">
        <v>219</v>
      </c>
      <c r="T370" s="8"/>
      <c r="U370" s="10"/>
      <c r="V370" s="10"/>
      <c r="W370" s="10"/>
      <c r="X370" s="10"/>
      <c r="Y370" s="10"/>
      <c r="Z370" s="8"/>
      <c r="AE370" s="10"/>
      <c r="AG370" s="8" t="str">
        <f>IF(ISBLANK(AF370),  "", _xlfn.CONCAT("haas/entity/sensor/", LOWER(C370), "/", E370, "/config"))</f>
        <v/>
      </c>
      <c r="AH370" s="8" t="str">
        <f>IF(ISBLANK(AF370),  "", _xlfn.CONCAT(LOWER(C370), "/", E370))</f>
        <v/>
      </c>
      <c r="AK370" s="37"/>
      <c r="AT370" s="15"/>
      <c r="AU370" s="14"/>
      <c r="AV370" s="14"/>
      <c r="AW370" s="14"/>
      <c r="AX370" s="8" t="str">
        <f>IF(AND(ISBLANK(AT370), ISBLANK(AU370)), "", _xlfn.CONCAT("[", IF(ISBLANK(AT370), "", _xlfn.CONCAT("[""mac"", """, AT370, """]")), IF(ISBLANK(AU370), "", _xlfn.CONCAT(", [""ip"", """, AU370, """]")), "]"))</f>
        <v/>
      </c>
    </row>
    <row r="371" spans="1:50" ht="16" customHeight="1" x14ac:dyDescent="0.2">
      <c r="A371" s="8">
        <v>2707</v>
      </c>
      <c r="B371" s="8" t="s">
        <v>26</v>
      </c>
      <c r="C371" s="8" t="s">
        <v>956</v>
      </c>
      <c r="D371" s="8" t="s">
        <v>962</v>
      </c>
      <c r="E371" s="8" t="s">
        <v>964</v>
      </c>
      <c r="F371" s="8" t="str">
        <f>IF(ISBLANK(E371), "", Table2[[#This Row],[unique_id]])</f>
        <v>front_door_lock</v>
      </c>
      <c r="G371" s="8" t="s">
        <v>1014</v>
      </c>
      <c r="H371" s="8" t="s">
        <v>967</v>
      </c>
      <c r="I371" s="8" t="s">
        <v>219</v>
      </c>
      <c r="M371" s="8" t="s">
        <v>136</v>
      </c>
      <c r="T371" s="8"/>
      <c r="U371" s="10"/>
      <c r="V371" s="10" t="s">
        <v>711</v>
      </c>
      <c r="W371" s="10"/>
      <c r="X371" s="16" t="s">
        <v>1145</v>
      </c>
      <c r="Y371" s="10"/>
      <c r="Z371" s="8"/>
      <c r="AE371" s="10"/>
      <c r="AG371" s="8" t="str">
        <f>IF(ISBLANK(AF371),  "", _xlfn.CONCAT("haas/entity/sensor/", LOWER(C371), "/", E371, "/config"))</f>
        <v/>
      </c>
      <c r="AH371" s="8" t="str">
        <f>IF(ISBLANK(AF371),  "", _xlfn.CONCAT(LOWER(C371), "/", E371))</f>
        <v/>
      </c>
      <c r="AK371" s="37"/>
      <c r="AL371" s="8" t="s">
        <v>960</v>
      </c>
      <c r="AM371" s="10" t="s">
        <v>959</v>
      </c>
      <c r="AN371" s="8" t="s">
        <v>957</v>
      </c>
      <c r="AO371" s="11" t="s">
        <v>958</v>
      </c>
      <c r="AP371" s="8" t="s">
        <v>956</v>
      </c>
      <c r="AQ371" s="8" t="s">
        <v>441</v>
      </c>
      <c r="AT371" s="8" t="s">
        <v>965</v>
      </c>
      <c r="AU371" s="8"/>
      <c r="AV371" s="8"/>
      <c r="AX371" s="8" t="str">
        <f>IF(AND(ISBLANK(AT371), ISBLANK(AU371)), "", _xlfn.CONCAT("[", IF(ISBLANK(AT371), "", _xlfn.CONCAT("[""mac"", """, AT371, """]")), IF(ISBLANK(AU371), "", _xlfn.CONCAT(", [""ip"", """, AU371, """]")), "]"))</f>
        <v>[["mac", "0x000d6f001127f08c"]]</v>
      </c>
    </row>
    <row r="372" spans="1:50" ht="16" customHeight="1" x14ac:dyDescent="0.2">
      <c r="A372" s="8">
        <v>2708</v>
      </c>
      <c r="B372" s="8" t="s">
        <v>26</v>
      </c>
      <c r="C372" s="8" t="s">
        <v>415</v>
      </c>
      <c r="D372" s="8" t="s">
        <v>149</v>
      </c>
      <c r="E372" s="8" t="s">
        <v>1004</v>
      </c>
      <c r="F372" s="8" t="str">
        <f>IF(ISBLANK(E372), "", Table2[[#This Row],[unique_id]])</f>
        <v>template_front_door_sensor_contact_last</v>
      </c>
      <c r="G372" s="8" t="s">
        <v>1013</v>
      </c>
      <c r="H372" s="8" t="s">
        <v>967</v>
      </c>
      <c r="I372" s="8" t="s">
        <v>219</v>
      </c>
      <c r="M372" s="8" t="s">
        <v>136</v>
      </c>
      <c r="T372" s="8"/>
      <c r="U372" s="10"/>
      <c r="V372" s="10" t="s">
        <v>711</v>
      </c>
      <c r="W372" s="10"/>
      <c r="X372" s="16" t="s">
        <v>1145</v>
      </c>
      <c r="Y372" s="10"/>
      <c r="Z372" s="8"/>
      <c r="AE372" s="10"/>
      <c r="AG372" s="8" t="str">
        <f>IF(ISBLANK(AF372),  "", _xlfn.CONCAT("haas/entity/sensor/", LOWER(C372), "/", E372, "/config"))</f>
        <v/>
      </c>
      <c r="AH372" s="8" t="str">
        <f>IF(ISBLANK(AF372),  "", _xlfn.CONCAT(LOWER(C372), "/", E372))</f>
        <v/>
      </c>
      <c r="AK372" s="37"/>
      <c r="AL372" s="8" t="s">
        <v>985</v>
      </c>
      <c r="AM372" s="10" t="s">
        <v>959</v>
      </c>
      <c r="AN372" s="11" t="s">
        <v>986</v>
      </c>
      <c r="AO372" s="11" t="s">
        <v>987</v>
      </c>
      <c r="AP372" s="8" t="s">
        <v>415</v>
      </c>
      <c r="AQ372" s="8" t="s">
        <v>441</v>
      </c>
      <c r="AT372" s="8" t="s">
        <v>988</v>
      </c>
      <c r="AU372" s="8"/>
      <c r="AV372" s="8"/>
      <c r="AX372" s="8" t="str">
        <f>IF(AND(ISBLANK(AT372), ISBLANK(AU372)), "", _xlfn.CONCAT("[", IF(ISBLANK(AT372), "", _xlfn.CONCAT("[""mac"", """, AT372, """]")), IF(ISBLANK(AU372), "", _xlfn.CONCAT(", [""ip"", """, AU372, """]")), "]"))</f>
        <v>[["mac", "0x00124b0029113713"]]</v>
      </c>
    </row>
    <row r="373" spans="1:50" s="39" customFormat="1" ht="16" customHeight="1" x14ac:dyDescent="0.2">
      <c r="A373" s="39">
        <v>2709</v>
      </c>
      <c r="B373" s="39" t="s">
        <v>841</v>
      </c>
      <c r="C373" s="39" t="s">
        <v>247</v>
      </c>
      <c r="D373" s="39" t="s">
        <v>147</v>
      </c>
      <c r="F373" s="39" t="str">
        <f>IF(ISBLANK(E373), "", Table2[[#This Row],[unique_id]])</f>
        <v/>
      </c>
      <c r="G373" s="39" t="s">
        <v>967</v>
      </c>
      <c r="H373" s="39" t="s">
        <v>981</v>
      </c>
      <c r="I373" s="39" t="s">
        <v>219</v>
      </c>
      <c r="U373" s="40"/>
      <c r="V373" s="40"/>
      <c r="W373" s="40"/>
      <c r="X373" s="40"/>
      <c r="Y373" s="40"/>
      <c r="AE373" s="40"/>
      <c r="AG373" s="39" t="str">
        <f>IF(ISBLANK(AF373),  "", _xlfn.CONCAT("haas/entity/sensor/", LOWER(C373), "/", E373, "/config"))</f>
        <v/>
      </c>
      <c r="AH373" s="39" t="str">
        <f>IF(ISBLANK(AF373),  "", _xlfn.CONCAT(LOWER(C373), "/", E373))</f>
        <v/>
      </c>
      <c r="AK373" s="41"/>
      <c r="AM373" s="40"/>
      <c r="AO373" s="42"/>
      <c r="AX373" s="39" t="str">
        <f>IF(AND(ISBLANK(AT373), ISBLANK(AU373)), "", _xlfn.CONCAT("[", IF(ISBLANK(AT373), "", _xlfn.CONCAT("[""mac"", """, AT373, """]")), IF(ISBLANK(AU373), "", _xlfn.CONCAT(", [""ip"", """, AU373, """]")), "]"))</f>
        <v/>
      </c>
    </row>
    <row r="374" spans="1:50" ht="16" customHeight="1" x14ac:dyDescent="0.2">
      <c r="A374" s="8">
        <v>2710</v>
      </c>
      <c r="B374" s="8" t="s">
        <v>26</v>
      </c>
      <c r="C374" s="8" t="s">
        <v>638</v>
      </c>
      <c r="D374" s="8" t="s">
        <v>414</v>
      </c>
      <c r="E374" s="8" t="s">
        <v>413</v>
      </c>
      <c r="F374" s="8" t="str">
        <f>IF(ISBLANK(E374), "", Table2[[#This Row],[unique_id]])</f>
        <v>column_break</v>
      </c>
      <c r="G374" s="8" t="s">
        <v>410</v>
      </c>
      <c r="H374" s="8" t="s">
        <v>970</v>
      </c>
      <c r="I374" s="8" t="s">
        <v>219</v>
      </c>
      <c r="M374" s="8" t="s">
        <v>411</v>
      </c>
      <c r="N374" s="8" t="s">
        <v>412</v>
      </c>
      <c r="T374" s="8"/>
      <c r="U374" s="10"/>
      <c r="V374" s="10"/>
      <c r="W374" s="10"/>
      <c r="X374" s="10"/>
      <c r="Y374" s="10"/>
      <c r="Z374" s="8"/>
      <c r="AE374" s="10"/>
      <c r="AH374" s="8" t="str">
        <f>IF(ISBLANK(AF374),  "", _xlfn.CONCAT(LOWER(C374), "/", E374))</f>
        <v/>
      </c>
      <c r="AK374" s="37"/>
      <c r="AU374" s="8"/>
      <c r="AV374" s="8"/>
      <c r="AX374" s="8" t="str">
        <f>IF(AND(ISBLANK(AT374), ISBLANK(AU374)), "", _xlfn.CONCAT("[", IF(ISBLANK(AT374), "", _xlfn.CONCAT("[""mac"", """, AT374, """]")), IF(ISBLANK(AU374), "", _xlfn.CONCAT(", [""ip"", """, AU374, """]")), "]"))</f>
        <v/>
      </c>
    </row>
    <row r="375" spans="1:50" ht="16" customHeight="1" x14ac:dyDescent="0.2">
      <c r="A375" s="8">
        <v>2711</v>
      </c>
      <c r="B375" s="8" t="s">
        <v>26</v>
      </c>
      <c r="C375" s="8" t="s">
        <v>247</v>
      </c>
      <c r="D375" s="8" t="s">
        <v>149</v>
      </c>
      <c r="E375" s="8" t="s">
        <v>150</v>
      </c>
      <c r="F375" s="8" t="str">
        <f>IF(ISBLANK(E375), "", Table2[[#This Row],[unique_id]])</f>
        <v>uvc_ada_motion</v>
      </c>
      <c r="G375" s="8" t="s">
        <v>966</v>
      </c>
      <c r="H375" s="8" t="s">
        <v>970</v>
      </c>
      <c r="I375" s="8" t="s">
        <v>219</v>
      </c>
      <c r="M375" s="8" t="s">
        <v>136</v>
      </c>
      <c r="T375" s="8"/>
      <c r="U375" s="10"/>
      <c r="V375" s="10"/>
      <c r="W375" s="10"/>
      <c r="X375" s="10"/>
      <c r="Y375" s="10"/>
      <c r="Z375" s="8"/>
      <c r="AE375" s="10"/>
      <c r="AG375" s="8" t="str">
        <f>IF(ISBLANK(AF375),  "", _xlfn.CONCAT("haas/entity/sensor/", LOWER(C375), "/", E375, "/config"))</f>
        <v/>
      </c>
      <c r="AH375" s="8" t="str">
        <f>IF(ISBLANK(AF375),  "", _xlfn.CONCAT(LOWER(C375), "/", E375))</f>
        <v/>
      </c>
      <c r="AK375" s="37"/>
      <c r="AU375" s="8"/>
      <c r="AV375" s="8"/>
      <c r="AX375" s="8" t="str">
        <f>IF(AND(ISBLANK(AT375), ISBLANK(AU375)), "", _xlfn.CONCAT("[", IF(ISBLANK(AT375), "", _xlfn.CONCAT("[""mac"", """, AT375, """]")), IF(ISBLANK(AU375), "", _xlfn.CONCAT(", [""ip"", """, AU375, """]")), "]"))</f>
        <v/>
      </c>
    </row>
    <row r="376" spans="1:50" ht="16" customHeight="1" x14ac:dyDescent="0.2">
      <c r="A376" s="8">
        <v>2712</v>
      </c>
      <c r="B376" s="8" t="s">
        <v>26</v>
      </c>
      <c r="C376" s="8" t="s">
        <v>247</v>
      </c>
      <c r="D376" s="8" t="s">
        <v>147</v>
      </c>
      <c r="E376" s="8" t="s">
        <v>148</v>
      </c>
      <c r="F376" s="8" t="str">
        <f>IF(ISBLANK(E376), "", Table2[[#This Row],[unique_id]])</f>
        <v>uvc_ada_medium</v>
      </c>
      <c r="G376" s="8" t="s">
        <v>130</v>
      </c>
      <c r="H376" s="8" t="s">
        <v>972</v>
      </c>
      <c r="I376" s="8" t="s">
        <v>219</v>
      </c>
      <c r="M376" s="8" t="s">
        <v>136</v>
      </c>
      <c r="N376" s="8" t="s">
        <v>306</v>
      </c>
      <c r="T376" s="8"/>
      <c r="U376" s="10"/>
      <c r="V376" s="10"/>
      <c r="W376" s="10"/>
      <c r="X376" s="10"/>
      <c r="Y376" s="10"/>
      <c r="Z376" s="8"/>
      <c r="AE376" s="10"/>
      <c r="AG376" s="8" t="str">
        <f>IF(ISBLANK(AF376),  "", _xlfn.CONCAT("haas/entity/sensor/", LOWER(C376), "/", E376, "/config"))</f>
        <v/>
      </c>
      <c r="AH376" s="8" t="str">
        <f>IF(ISBLANK(AF376),  "", _xlfn.CONCAT(LOWER(C376), "/", E376))</f>
        <v/>
      </c>
      <c r="AI376" s="12"/>
      <c r="AK376" s="37"/>
      <c r="AL376" s="8" t="s">
        <v>504</v>
      </c>
      <c r="AM376" s="10" t="s">
        <v>506</v>
      </c>
      <c r="AN376" s="8" t="s">
        <v>507</v>
      </c>
      <c r="AO376" s="8" t="s">
        <v>503</v>
      </c>
      <c r="AP376" s="8" t="s">
        <v>247</v>
      </c>
      <c r="AQ376" s="8" t="s">
        <v>130</v>
      </c>
      <c r="AS376" s="8" t="s">
        <v>575</v>
      </c>
      <c r="AT376" s="8" t="s">
        <v>501</v>
      </c>
      <c r="AU376" s="8" t="s">
        <v>530</v>
      </c>
      <c r="AV376" s="8"/>
      <c r="AX376" s="8" t="str">
        <f>IF(AND(ISBLANK(AT376), ISBLANK(AU376)), "", _xlfn.CONCAT("[", IF(ISBLANK(AT376), "", _xlfn.CONCAT("[""mac"", """, AT376, """]")), IF(ISBLANK(AU376), "", _xlfn.CONCAT(", [""ip"", """, AU376, """]")), "]"))</f>
        <v>[["mac", "74:83:c2:3f:6c:4c"], ["ip", "10.0.6.20"]]</v>
      </c>
    </row>
    <row r="377" spans="1:50" ht="16" customHeight="1" x14ac:dyDescent="0.2">
      <c r="A377" s="8">
        <v>2713</v>
      </c>
      <c r="B377" s="8" t="s">
        <v>26</v>
      </c>
      <c r="C377" s="8" t="s">
        <v>638</v>
      </c>
      <c r="D377" s="8" t="s">
        <v>414</v>
      </c>
      <c r="E377" s="8" t="s">
        <v>413</v>
      </c>
      <c r="F377" s="8" t="str">
        <f>IF(ISBLANK(E377), "", Table2[[#This Row],[unique_id]])</f>
        <v>column_break</v>
      </c>
      <c r="G377" s="8" t="s">
        <v>410</v>
      </c>
      <c r="H377" s="8" t="s">
        <v>972</v>
      </c>
      <c r="I377" s="8" t="s">
        <v>219</v>
      </c>
      <c r="M377" s="8" t="s">
        <v>411</v>
      </c>
      <c r="N377" s="8" t="s">
        <v>412</v>
      </c>
      <c r="T377" s="8"/>
      <c r="U377" s="10"/>
      <c r="V377" s="10"/>
      <c r="W377" s="10"/>
      <c r="X377" s="10"/>
      <c r="Y377" s="10"/>
      <c r="Z377" s="8"/>
      <c r="AE377" s="10"/>
      <c r="AH377" s="8" t="str">
        <f>IF(ISBLANK(AF377),  "", _xlfn.CONCAT(LOWER(C377), "/", E377))</f>
        <v/>
      </c>
      <c r="AK377" s="37"/>
      <c r="AU377" s="8"/>
      <c r="AV377" s="8"/>
      <c r="AX377" s="8" t="str">
        <f>IF(AND(ISBLANK(AT377), ISBLANK(AU377)), "", _xlfn.CONCAT("[", IF(ISBLANK(AT377), "", _xlfn.CONCAT("[""mac"", """, AT377, """]")), IF(ISBLANK(AU377), "", _xlfn.CONCAT(", [""ip"", """, AU377, """]")), "]"))</f>
        <v/>
      </c>
    </row>
    <row r="378" spans="1:50" ht="16" customHeight="1" x14ac:dyDescent="0.2">
      <c r="A378" s="8">
        <v>2714</v>
      </c>
      <c r="B378" s="8" t="s">
        <v>26</v>
      </c>
      <c r="C378" s="8" t="s">
        <v>247</v>
      </c>
      <c r="D378" s="8" t="s">
        <v>149</v>
      </c>
      <c r="E378" s="8" t="s">
        <v>218</v>
      </c>
      <c r="F378" s="8" t="str">
        <f>IF(ISBLANK(E378), "", Table2[[#This Row],[unique_id]])</f>
        <v>uvc_edwin_motion</v>
      </c>
      <c r="G378" s="8" t="s">
        <v>966</v>
      </c>
      <c r="H378" s="8" t="s">
        <v>969</v>
      </c>
      <c r="I378" s="8" t="s">
        <v>219</v>
      </c>
      <c r="M378" s="8" t="s">
        <v>136</v>
      </c>
      <c r="T378" s="8"/>
      <c r="U378" s="10"/>
      <c r="V378" s="10"/>
      <c r="W378" s="10"/>
      <c r="X378" s="10"/>
      <c r="Y378" s="10"/>
      <c r="Z378" s="8"/>
      <c r="AE378" s="10"/>
      <c r="AG378" s="8" t="str">
        <f>IF(ISBLANK(AF378),  "", _xlfn.CONCAT("haas/entity/sensor/", LOWER(C378), "/", E378, "/config"))</f>
        <v/>
      </c>
      <c r="AH378" s="8" t="str">
        <f>IF(ISBLANK(AF378),  "", _xlfn.CONCAT(LOWER(C378), "/", E378))</f>
        <v/>
      </c>
      <c r="AK378" s="37"/>
      <c r="AU378" s="8"/>
      <c r="AV378" s="8"/>
      <c r="AX378" s="8" t="str">
        <f>IF(AND(ISBLANK(AT378), ISBLANK(AU378)), "", _xlfn.CONCAT("[", IF(ISBLANK(AT378), "", _xlfn.CONCAT("[""mac"", """, AT378, """]")), IF(ISBLANK(AU378), "", _xlfn.CONCAT(", [""ip"", """, AU378, """]")), "]"))</f>
        <v/>
      </c>
    </row>
    <row r="379" spans="1:50" ht="16" customHeight="1" x14ac:dyDescent="0.2">
      <c r="A379" s="8">
        <v>2715</v>
      </c>
      <c r="B379" s="8" t="s">
        <v>26</v>
      </c>
      <c r="C379" s="8" t="s">
        <v>247</v>
      </c>
      <c r="D379" s="8" t="s">
        <v>147</v>
      </c>
      <c r="E379" s="8" t="s">
        <v>217</v>
      </c>
      <c r="F379" s="8" t="str">
        <f>IF(ISBLANK(E379), "", Table2[[#This Row],[unique_id]])</f>
        <v>uvc_edwin_medium</v>
      </c>
      <c r="G379" s="8" t="s">
        <v>127</v>
      </c>
      <c r="H379" s="8" t="s">
        <v>971</v>
      </c>
      <c r="I379" s="8" t="s">
        <v>219</v>
      </c>
      <c r="M379" s="8" t="s">
        <v>136</v>
      </c>
      <c r="N379" s="8" t="s">
        <v>306</v>
      </c>
      <c r="T379" s="8"/>
      <c r="U379" s="10"/>
      <c r="V379" s="10"/>
      <c r="W379" s="10"/>
      <c r="X379" s="10"/>
      <c r="Y379" s="10"/>
      <c r="Z379" s="8"/>
      <c r="AE379" s="10"/>
      <c r="AG379" s="8" t="str">
        <f>IF(ISBLANK(AF379),  "", _xlfn.CONCAT("haas/entity/sensor/", LOWER(C379), "/", E379, "/config"))</f>
        <v/>
      </c>
      <c r="AH379" s="8" t="str">
        <f>IF(ISBLANK(AF379),  "", _xlfn.CONCAT(LOWER(C379), "/", E379))</f>
        <v/>
      </c>
      <c r="AI379" s="12"/>
      <c r="AK379" s="37"/>
      <c r="AL379" s="8" t="s">
        <v>505</v>
      </c>
      <c r="AM379" s="10" t="s">
        <v>506</v>
      </c>
      <c r="AN379" s="8" t="s">
        <v>507</v>
      </c>
      <c r="AO379" s="8" t="s">
        <v>503</v>
      </c>
      <c r="AP379" s="8" t="s">
        <v>247</v>
      </c>
      <c r="AQ379" s="8" t="s">
        <v>127</v>
      </c>
      <c r="AS379" s="8" t="s">
        <v>575</v>
      </c>
      <c r="AT379" s="8" t="s">
        <v>502</v>
      </c>
      <c r="AU379" s="8" t="s">
        <v>531</v>
      </c>
      <c r="AV379" s="8"/>
      <c r="AX379" s="8" t="str">
        <f>IF(AND(ISBLANK(AT379), ISBLANK(AU379)), "", _xlfn.CONCAT("[", IF(ISBLANK(AT379), "", _xlfn.CONCAT("[""mac"", """, AT379, """]")), IF(ISBLANK(AU379), "", _xlfn.CONCAT(", [""ip"", """, AU379, """]")), "]"))</f>
        <v>[["mac", "74:83:c2:3f:6e:5c"], ["ip", "10.0.6.21"]]</v>
      </c>
    </row>
    <row r="380" spans="1:50" ht="16" customHeight="1" x14ac:dyDescent="0.2">
      <c r="A380" s="8">
        <v>2716</v>
      </c>
      <c r="B380" s="8" t="s">
        <v>26</v>
      </c>
      <c r="C380" s="8" t="s">
        <v>638</v>
      </c>
      <c r="D380" s="8" t="s">
        <v>414</v>
      </c>
      <c r="E380" s="8" t="s">
        <v>413</v>
      </c>
      <c r="F380" s="8" t="str">
        <f>IF(ISBLANK(E380), "", Table2[[#This Row],[unique_id]])</f>
        <v>column_break</v>
      </c>
      <c r="G380" s="8" t="s">
        <v>410</v>
      </c>
      <c r="H380" s="8" t="s">
        <v>971</v>
      </c>
      <c r="I380" s="8" t="s">
        <v>219</v>
      </c>
      <c r="M380" s="8" t="s">
        <v>411</v>
      </c>
      <c r="N380" s="8" t="s">
        <v>412</v>
      </c>
      <c r="T380" s="8"/>
      <c r="U380" s="10"/>
      <c r="V380" s="10"/>
      <c r="W380" s="10"/>
      <c r="X380" s="10"/>
      <c r="Y380" s="10"/>
      <c r="Z380" s="8"/>
      <c r="AE380" s="10"/>
      <c r="AH380" s="8" t="str">
        <f>IF(ISBLANK(AF380),  "", _xlfn.CONCAT(LOWER(C380), "/", E380))</f>
        <v/>
      </c>
      <c r="AK380" s="37"/>
      <c r="AU380" s="8"/>
      <c r="AV380" s="8"/>
      <c r="AX380" s="8" t="str">
        <f>IF(AND(ISBLANK(AT380), ISBLANK(AU380)), "", _xlfn.CONCAT("[", IF(ISBLANK(AT380), "", _xlfn.CONCAT("[""mac"", """, AT380, """]")), IF(ISBLANK(AU380), "", _xlfn.CONCAT(", [""ip"", """, AU380, """]")), "]"))</f>
        <v/>
      </c>
    </row>
    <row r="381" spans="1:50" ht="16" customHeight="1" x14ac:dyDescent="0.2">
      <c r="A381" s="8">
        <v>2717</v>
      </c>
      <c r="B381" s="8" t="s">
        <v>26</v>
      </c>
      <c r="C381" s="8" t="s">
        <v>133</v>
      </c>
      <c r="D381" s="8" t="s">
        <v>149</v>
      </c>
      <c r="E381" s="8" t="s">
        <v>917</v>
      </c>
      <c r="F381" s="8" t="str">
        <f>IF(ISBLANK(E381), "", Table2[[#This Row],[unique_id]])</f>
        <v>ada_fan_occupancy</v>
      </c>
      <c r="G381" s="8" t="s">
        <v>130</v>
      </c>
      <c r="H381" s="8" t="s">
        <v>973</v>
      </c>
      <c r="I381" s="8" t="s">
        <v>219</v>
      </c>
      <c r="M381" s="8" t="s">
        <v>136</v>
      </c>
      <c r="T381" s="8"/>
      <c r="U381" s="10"/>
      <c r="V381" s="10"/>
      <c r="W381" s="10"/>
      <c r="X381" s="10"/>
      <c r="Y381" s="10"/>
      <c r="Z381" s="8"/>
      <c r="AE381" s="10"/>
      <c r="AG381" s="8" t="str">
        <f>IF(ISBLANK(AF381),  "", _xlfn.CONCAT("haas/entity/sensor/", LOWER(C381), "/", E381, "/config"))</f>
        <v/>
      </c>
      <c r="AH381" s="8" t="str">
        <f>IF(ISBLANK(AF381),  "", _xlfn.CONCAT(LOWER(C381), "/", E381))</f>
        <v/>
      </c>
      <c r="AK381" s="37"/>
      <c r="AU381" s="8"/>
      <c r="AV381" s="8"/>
      <c r="AX381" s="8" t="str">
        <f>IF(AND(ISBLANK(AT381), ISBLANK(AU381)), "", _xlfn.CONCAT("[", IF(ISBLANK(AT381), "", _xlfn.CONCAT("[""mac"", """, AT381, """]")), IF(ISBLANK(AU381), "", _xlfn.CONCAT(", [""ip"", """, AU381, """]")), "]"))</f>
        <v/>
      </c>
    </row>
    <row r="382" spans="1:50" ht="16" customHeight="1" x14ac:dyDescent="0.2">
      <c r="A382" s="8">
        <v>2718</v>
      </c>
      <c r="B382" s="8" t="s">
        <v>26</v>
      </c>
      <c r="C382" s="8" t="s">
        <v>133</v>
      </c>
      <c r="D382" s="8" t="s">
        <v>149</v>
      </c>
      <c r="E382" s="8" t="s">
        <v>916</v>
      </c>
      <c r="F382" s="8" t="str">
        <f>IF(ISBLANK(E382), "", Table2[[#This Row],[unique_id]])</f>
        <v>edwin_fan_occupancy</v>
      </c>
      <c r="G382" s="8" t="s">
        <v>127</v>
      </c>
      <c r="H382" s="8" t="s">
        <v>973</v>
      </c>
      <c r="I382" s="8" t="s">
        <v>219</v>
      </c>
      <c r="M382" s="8" t="s">
        <v>136</v>
      </c>
      <c r="T382" s="8"/>
      <c r="U382" s="10"/>
      <c r="V382" s="10"/>
      <c r="W382" s="10"/>
      <c r="X382" s="10"/>
      <c r="Y382" s="10"/>
      <c r="Z382" s="8"/>
      <c r="AE382" s="10"/>
      <c r="AG382" s="8" t="str">
        <f>IF(ISBLANK(AF382),  "", _xlfn.CONCAT("haas/entity/sensor/", LOWER(C382), "/", E382, "/config"))</f>
        <v/>
      </c>
      <c r="AH382" s="8" t="str">
        <f>IF(ISBLANK(AF382),  "", _xlfn.CONCAT(LOWER(C382), "/", E382))</f>
        <v/>
      </c>
      <c r="AI382" s="12"/>
      <c r="AK382" s="37"/>
      <c r="AU382" s="8"/>
      <c r="AV382" s="8"/>
      <c r="AX382" s="8" t="str">
        <f>IF(AND(ISBLANK(AT382), ISBLANK(AU382)), "", _xlfn.CONCAT("[", IF(ISBLANK(AT382), "", _xlfn.CONCAT("[""mac"", """, AT382, """]")), IF(ISBLANK(AU382), "", _xlfn.CONCAT(", [""ip"", """, AU382, """]")), "]"))</f>
        <v/>
      </c>
    </row>
    <row r="383" spans="1:50" ht="16" customHeight="1" x14ac:dyDescent="0.2">
      <c r="A383" s="8">
        <v>2719</v>
      </c>
      <c r="B383" s="8" t="s">
        <v>26</v>
      </c>
      <c r="C383" s="8" t="s">
        <v>133</v>
      </c>
      <c r="D383" s="8" t="s">
        <v>149</v>
      </c>
      <c r="E383" s="8" t="s">
        <v>918</v>
      </c>
      <c r="F383" s="8" t="str">
        <f>IF(ISBLANK(E383), "", Table2[[#This Row],[unique_id]])</f>
        <v>parents_fan_occupancy</v>
      </c>
      <c r="G383" s="8" t="s">
        <v>201</v>
      </c>
      <c r="H383" s="8" t="s">
        <v>973</v>
      </c>
      <c r="I383" s="8" t="s">
        <v>219</v>
      </c>
      <c r="M383" s="8" t="s">
        <v>136</v>
      </c>
      <c r="T383" s="8"/>
      <c r="U383" s="10"/>
      <c r="V383" s="10"/>
      <c r="W383" s="10"/>
      <c r="X383" s="10"/>
      <c r="Y383" s="10"/>
      <c r="Z383" s="8"/>
      <c r="AE383" s="10"/>
      <c r="AG383" s="8" t="str">
        <f>IF(ISBLANK(AF383),  "", _xlfn.CONCAT("haas/entity/sensor/", LOWER(C383), "/", E383, "/config"))</f>
        <v/>
      </c>
      <c r="AH383" s="8" t="str">
        <f>IF(ISBLANK(AF383),  "", _xlfn.CONCAT(LOWER(C383), "/", E383))</f>
        <v/>
      </c>
      <c r="AI383" s="12"/>
      <c r="AK383" s="37"/>
      <c r="AU383" s="8"/>
      <c r="AV383" s="8"/>
      <c r="AX383" s="8" t="str">
        <f>IF(AND(ISBLANK(AT383), ISBLANK(AU383)), "", _xlfn.CONCAT("[", IF(ISBLANK(AT383), "", _xlfn.CONCAT("[""mac"", """, AT383, """]")), IF(ISBLANK(AU383), "", _xlfn.CONCAT(", [""ip"", """, AU383, """]")), "]"))</f>
        <v/>
      </c>
    </row>
    <row r="384" spans="1:50" ht="16" customHeight="1" x14ac:dyDescent="0.2">
      <c r="A384" s="8">
        <v>2720</v>
      </c>
      <c r="B384" s="8" t="s">
        <v>26</v>
      </c>
      <c r="C384" s="8" t="s">
        <v>133</v>
      </c>
      <c r="D384" s="8" t="s">
        <v>149</v>
      </c>
      <c r="E384" s="8" t="s">
        <v>919</v>
      </c>
      <c r="F384" s="8" t="str">
        <f>IF(ISBLANK(E384), "", Table2[[#This Row],[unique_id]])</f>
        <v>lounge_fan_occupancy</v>
      </c>
      <c r="G384" s="8" t="s">
        <v>203</v>
      </c>
      <c r="H384" s="8" t="s">
        <v>973</v>
      </c>
      <c r="I384" s="8" t="s">
        <v>219</v>
      </c>
      <c r="M384" s="8" t="s">
        <v>136</v>
      </c>
      <c r="T384" s="8"/>
      <c r="U384" s="10"/>
      <c r="V384" s="10"/>
      <c r="W384" s="10"/>
      <c r="X384" s="10"/>
      <c r="Y384" s="10"/>
      <c r="Z384" s="8"/>
      <c r="AE384" s="10"/>
      <c r="AG384" s="8" t="str">
        <f>IF(ISBLANK(AF384),  "", _xlfn.CONCAT("haas/entity/sensor/", LOWER(C384), "/", E384, "/config"))</f>
        <v/>
      </c>
      <c r="AH384" s="8" t="str">
        <f>IF(ISBLANK(AF384),  "", _xlfn.CONCAT(LOWER(C384), "/", E384))</f>
        <v/>
      </c>
      <c r="AK384" s="37"/>
      <c r="AU384" s="8"/>
      <c r="AV384" s="8"/>
      <c r="AX384" s="8" t="str">
        <f>IF(AND(ISBLANK(AT384), ISBLANK(AU384)), "", _xlfn.CONCAT("[", IF(ISBLANK(AT384), "", _xlfn.CONCAT("[""mac"", """, AT384, """]")), IF(ISBLANK(AU384), "", _xlfn.CONCAT(", [""ip"", """, AU384, """]")), "]"))</f>
        <v/>
      </c>
    </row>
    <row r="385" spans="1:50" ht="16" customHeight="1" x14ac:dyDescent="0.2">
      <c r="A385" s="8">
        <v>2721</v>
      </c>
      <c r="B385" s="8" t="s">
        <v>26</v>
      </c>
      <c r="C385" s="8" t="s">
        <v>133</v>
      </c>
      <c r="D385" s="8" t="s">
        <v>149</v>
      </c>
      <c r="E385" s="8" t="s">
        <v>920</v>
      </c>
      <c r="F385" s="8" t="str">
        <f>IF(ISBLANK(E385), "", Table2[[#This Row],[unique_id]])</f>
        <v>deck_east_fan_occupancy</v>
      </c>
      <c r="G385" s="8" t="s">
        <v>225</v>
      </c>
      <c r="H385" s="8" t="s">
        <v>973</v>
      </c>
      <c r="I385" s="8" t="s">
        <v>219</v>
      </c>
      <c r="M385" s="8" t="s">
        <v>136</v>
      </c>
      <c r="T385" s="8"/>
      <c r="U385" s="10"/>
      <c r="V385" s="10"/>
      <c r="W385" s="10"/>
      <c r="X385" s="10"/>
      <c r="Y385" s="10"/>
      <c r="Z385" s="8"/>
      <c r="AE385" s="10"/>
      <c r="AG385" s="8" t="str">
        <f>IF(ISBLANK(AF385),  "", _xlfn.CONCAT("haas/entity/sensor/", LOWER(C385), "/", E385, "/config"))</f>
        <v/>
      </c>
      <c r="AH385" s="8" t="str">
        <f>IF(ISBLANK(AF385),  "", _xlfn.CONCAT(LOWER(C385), "/", E385))</f>
        <v/>
      </c>
      <c r="AK385" s="37"/>
      <c r="AU385" s="8"/>
      <c r="AV385" s="8"/>
      <c r="AX385" s="8" t="str">
        <f>IF(AND(ISBLANK(AT385), ISBLANK(AU385)), "", _xlfn.CONCAT("[", IF(ISBLANK(AT385), "", _xlfn.CONCAT("[""mac"", """, AT385, """]")), IF(ISBLANK(AU385), "", _xlfn.CONCAT(", [""ip"", """, AU385, """]")), "]"))</f>
        <v/>
      </c>
    </row>
    <row r="386" spans="1:50" ht="16" customHeight="1" x14ac:dyDescent="0.2">
      <c r="A386" s="8">
        <v>2722</v>
      </c>
      <c r="B386" s="8" t="s">
        <v>26</v>
      </c>
      <c r="C386" s="8" t="s">
        <v>133</v>
      </c>
      <c r="D386" s="8" t="s">
        <v>149</v>
      </c>
      <c r="E386" s="8" t="s">
        <v>921</v>
      </c>
      <c r="F386" s="8" t="str">
        <f>IF(ISBLANK(E386), "", Table2[[#This Row],[unique_id]])</f>
        <v>deck_west_fan_occupancy</v>
      </c>
      <c r="G386" s="8" t="s">
        <v>224</v>
      </c>
      <c r="H386" s="8" t="s">
        <v>973</v>
      </c>
      <c r="I386" s="8" t="s">
        <v>219</v>
      </c>
      <c r="M386" s="8" t="s">
        <v>136</v>
      </c>
      <c r="T386" s="8"/>
      <c r="U386" s="10"/>
      <c r="V386" s="10"/>
      <c r="W386" s="10"/>
      <c r="X386" s="10"/>
      <c r="Y386" s="10"/>
      <c r="Z386" s="8"/>
      <c r="AE386" s="10"/>
      <c r="AG386" s="8" t="str">
        <f>IF(ISBLANK(AF386),  "", _xlfn.CONCAT("haas/entity/sensor/", LOWER(C386), "/", E386, "/config"))</f>
        <v/>
      </c>
      <c r="AH386" s="8" t="str">
        <f>IF(ISBLANK(AF386),  "", _xlfn.CONCAT(LOWER(C386), "/", E386))</f>
        <v/>
      </c>
      <c r="AK386" s="37"/>
      <c r="AU386" s="8"/>
      <c r="AV386" s="8"/>
      <c r="AX386" s="8" t="str">
        <f>IF(AND(ISBLANK(AT386), ISBLANK(AU386)), "", _xlfn.CONCAT("[", IF(ISBLANK(AT386), "", _xlfn.CONCAT("[""mac"", """, AT386, """]")), IF(ISBLANK(AU386), "", _xlfn.CONCAT(", [""ip"", """, AU386, """]")), "]"))</f>
        <v/>
      </c>
    </row>
    <row r="387" spans="1:50" ht="16" customHeight="1" x14ac:dyDescent="0.2">
      <c r="A387" s="8">
        <v>5000</v>
      </c>
      <c r="B387" s="14" t="s">
        <v>26</v>
      </c>
      <c r="C387" s="8" t="s">
        <v>247</v>
      </c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>IF(ISBLANK(AF387),  "", _xlfn.CONCAT("haas/entity/sensor/", LOWER(C387), "/", E387, "/config"))</f>
        <v/>
      </c>
      <c r="AH387" s="8" t="str">
        <f>IF(ISBLANK(AF387),  "", _xlfn.CONCAT(LOWER(C387), "/", E387))</f>
        <v/>
      </c>
      <c r="AK387" s="37"/>
      <c r="AL387" s="8" t="s">
        <v>798</v>
      </c>
      <c r="AM387" s="10" t="s">
        <v>537</v>
      </c>
      <c r="AN387" s="8" t="s">
        <v>544</v>
      </c>
      <c r="AO387" s="8" t="s">
        <v>540</v>
      </c>
      <c r="AP387" s="8" t="s">
        <v>247</v>
      </c>
      <c r="AQ387" s="8" t="s">
        <v>28</v>
      </c>
      <c r="AS387" s="8" t="s">
        <v>532</v>
      </c>
      <c r="AT387" s="8" t="s">
        <v>551</v>
      </c>
      <c r="AU387" s="8" t="s">
        <v>547</v>
      </c>
      <c r="AV387" s="8"/>
      <c r="AX387" s="8" t="str">
        <f>IF(AND(ISBLANK(AT387), ISBLANK(AU387)), "", _xlfn.CONCAT("[", IF(ISBLANK(AT387), "", _xlfn.CONCAT("[""mac"", """, AT387, """]")), IF(ISBLANK(AU387), "", _xlfn.CONCAT(", [""ip"", """, AU387, """]")), "]"))</f>
        <v>[["mac", "74:ac:b9:1c:15:f1"], ["ip", "10.0.0.1"]]</v>
      </c>
    </row>
    <row r="388" spans="1:50" ht="16" customHeight="1" x14ac:dyDescent="0.2">
      <c r="A388" s="8">
        <v>5001</v>
      </c>
      <c r="B388" s="14" t="s">
        <v>26</v>
      </c>
      <c r="C388" s="8" t="s">
        <v>247</v>
      </c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>IF(ISBLANK(AF388),  "", _xlfn.CONCAT("haas/entity/sensor/", LOWER(C388), "/", E388, "/config"))</f>
        <v/>
      </c>
      <c r="AH388" s="8" t="str">
        <f>IF(ISBLANK(AF388),  "", _xlfn.CONCAT(LOWER(C388), "/", E388))</f>
        <v/>
      </c>
      <c r="AK388" s="37"/>
      <c r="AL388" s="8" t="s">
        <v>931</v>
      </c>
      <c r="AM388" s="10" t="s">
        <v>932</v>
      </c>
      <c r="AN388" s="8" t="s">
        <v>545</v>
      </c>
      <c r="AO388" s="8" t="s">
        <v>929</v>
      </c>
      <c r="AP388" s="8" t="s">
        <v>247</v>
      </c>
      <c r="AQ388" s="8" t="s">
        <v>28</v>
      </c>
      <c r="AS388" s="8" t="s">
        <v>532</v>
      </c>
      <c r="AT388" s="8" t="s">
        <v>934</v>
      </c>
      <c r="AU388" s="8" t="s">
        <v>548</v>
      </c>
      <c r="AV388" s="8"/>
      <c r="AX388" s="8" t="str">
        <f>IF(AND(ISBLANK(AT388), ISBLANK(AU388)), "", _xlfn.CONCAT("[", IF(ISBLANK(AT388), "", _xlfn.CONCAT("[""mac"", """, AT388, """]")), IF(ISBLANK(AU388), "", _xlfn.CONCAT(", [""ip"", """, AU388, """]")), "]"))</f>
        <v>[["mac", "78:45:58:cb:14:b5"], ["ip", "10.0.0.2"]]</v>
      </c>
    </row>
    <row r="389" spans="1:50" ht="16" customHeight="1" x14ac:dyDescent="0.2">
      <c r="A389" s="8">
        <v>5002</v>
      </c>
      <c r="B389" s="14" t="s">
        <v>26</v>
      </c>
      <c r="C389" s="8" t="s">
        <v>247</v>
      </c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>IF(ISBLANK(AF389),  "", _xlfn.CONCAT("haas/entity/sensor/", LOWER(C389), "/", E389, "/config"))</f>
        <v/>
      </c>
      <c r="AH389" s="8" t="str">
        <f>IF(ISBLANK(AF389),  "", _xlfn.CONCAT(LOWER(C389), "/", E389))</f>
        <v/>
      </c>
      <c r="AK389" s="37"/>
      <c r="AL389" s="8" t="s">
        <v>534</v>
      </c>
      <c r="AM389" s="10" t="s">
        <v>932</v>
      </c>
      <c r="AN389" s="8" t="s">
        <v>546</v>
      </c>
      <c r="AO389" s="8" t="s">
        <v>541</v>
      </c>
      <c r="AP389" s="8" t="s">
        <v>247</v>
      </c>
      <c r="AQ389" s="8" t="s">
        <v>538</v>
      </c>
      <c r="AS389" s="8" t="s">
        <v>532</v>
      </c>
      <c r="AT389" s="8" t="s">
        <v>552</v>
      </c>
      <c r="AU389" s="8" t="s">
        <v>549</v>
      </c>
      <c r="AV389" s="8"/>
      <c r="AX389" s="8" t="str">
        <f>IF(AND(ISBLANK(AT389), ISBLANK(AU389)), "", _xlfn.CONCAT("[", IF(ISBLANK(AT389), "", _xlfn.CONCAT("[""mac"", """, AT389, """]")), IF(ISBLANK(AU389), "", _xlfn.CONCAT(", [""ip"", """, AU389, """]")), "]"))</f>
        <v>[["mac", "b4:fb:e4:e3:83:32"], ["ip", "10.0.0.3"]]</v>
      </c>
    </row>
    <row r="390" spans="1:50" ht="16" customHeight="1" x14ac:dyDescent="0.2">
      <c r="A390" s="8">
        <v>5003</v>
      </c>
      <c r="B390" s="14" t="s">
        <v>26</v>
      </c>
      <c r="C390" s="8" t="s">
        <v>247</v>
      </c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>IF(ISBLANK(AF390),  "", _xlfn.CONCAT("haas/entity/sensor/", LOWER(C390), "/", E390, "/config"))</f>
        <v/>
      </c>
      <c r="AH390" s="8" t="str">
        <f>IF(ISBLANK(AF390),  "", _xlfn.CONCAT(LOWER(C390), "/", E390))</f>
        <v/>
      </c>
      <c r="AK390" s="37"/>
      <c r="AL390" s="8" t="s">
        <v>535</v>
      </c>
      <c r="AM390" s="10" t="s">
        <v>933</v>
      </c>
      <c r="AN390" s="8" t="s">
        <v>545</v>
      </c>
      <c r="AO390" s="8" t="s">
        <v>542</v>
      </c>
      <c r="AP390" s="8" t="s">
        <v>247</v>
      </c>
      <c r="AQ390" s="8" t="s">
        <v>441</v>
      </c>
      <c r="AS390" s="8" t="s">
        <v>532</v>
      </c>
      <c r="AT390" s="8" t="s">
        <v>553</v>
      </c>
      <c r="AU390" s="8" t="s">
        <v>550</v>
      </c>
      <c r="AV390" s="8"/>
      <c r="AX390" s="8" t="str">
        <f>IF(AND(ISBLANK(AT390), ISBLANK(AU390)), "", _xlfn.CONCAT("[", IF(ISBLANK(AT390), "", _xlfn.CONCAT("[""mac"", """, AT390, """]")), IF(ISBLANK(AU390), "", _xlfn.CONCAT(", [""ip"", """, AU390, """]")), "]"))</f>
        <v>[["mac", "78:8a:20:70:d3:79"], ["ip", "10.0.0.4"]]</v>
      </c>
    </row>
    <row r="391" spans="1:50" ht="16" customHeight="1" x14ac:dyDescent="0.2">
      <c r="A391" s="8">
        <v>5004</v>
      </c>
      <c r="B391" s="14" t="s">
        <v>26</v>
      </c>
      <c r="C391" s="8" t="s">
        <v>247</v>
      </c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>IF(ISBLANK(AF391),  "", _xlfn.CONCAT("haas/entity/sensor/", LOWER(C391), "/", E391, "/config"))</f>
        <v/>
      </c>
      <c r="AH391" s="8" t="str">
        <f>IF(ISBLANK(AF391),  "", _xlfn.CONCAT(LOWER(C391), "/", E391))</f>
        <v/>
      </c>
      <c r="AK391" s="37"/>
      <c r="AL391" s="8" t="s">
        <v>536</v>
      </c>
      <c r="AM391" s="10" t="s">
        <v>933</v>
      </c>
      <c r="AN391" s="8" t="s">
        <v>545</v>
      </c>
      <c r="AO391" s="8" t="s">
        <v>543</v>
      </c>
      <c r="AP391" s="8" t="s">
        <v>247</v>
      </c>
      <c r="AQ391" s="8" t="s">
        <v>539</v>
      </c>
      <c r="AS391" s="8" t="s">
        <v>532</v>
      </c>
      <c r="AT391" s="8" t="s">
        <v>554</v>
      </c>
      <c r="AU391" s="8" t="s">
        <v>930</v>
      </c>
      <c r="AV391" s="8"/>
      <c r="AX391" s="8" t="str">
        <f>IF(AND(ISBLANK(AT391), ISBLANK(AU391)), "", _xlfn.CONCAT("[", IF(ISBLANK(AT391), "", _xlfn.CONCAT("[""mac"", """, AT391, """]")), IF(ISBLANK(AU391), "", _xlfn.CONCAT(", [""ip"", """, AU391, """]")), "]"))</f>
        <v>[["mac", "f0:9f:c2:fc:b0:f7"], ["ip", "10.0.0.5"]]</v>
      </c>
    </row>
    <row r="392" spans="1:50" ht="16" customHeight="1" x14ac:dyDescent="0.2">
      <c r="A392" s="8">
        <v>5005</v>
      </c>
      <c r="B392" s="14" t="s">
        <v>26</v>
      </c>
      <c r="C392" s="14" t="s">
        <v>508</v>
      </c>
      <c r="D392" s="14"/>
      <c r="E392" s="14"/>
      <c r="G392" s="14"/>
      <c r="H392" s="14"/>
      <c r="I392" s="14"/>
      <c r="K392" s="14"/>
      <c r="L392" s="14"/>
      <c r="M392" s="14"/>
      <c r="T392" s="8"/>
      <c r="U392" s="10"/>
      <c r="V392" s="10"/>
      <c r="W392" s="10"/>
      <c r="X392" s="10"/>
      <c r="Y392" s="10"/>
      <c r="Z392" s="8"/>
      <c r="AE392" s="10"/>
      <c r="AG392" s="8" t="str">
        <f>IF(ISBLANK(AF392),  "", _xlfn.CONCAT("haas/entity/sensor/", LOWER(C392), "/", E392, "/config"))</f>
        <v/>
      </c>
      <c r="AH392" s="8" t="str">
        <f>IF(ISBLANK(AF392),  "", _xlfn.CONCAT(LOWER(C392), "/", E392))</f>
        <v/>
      </c>
      <c r="AK392" s="37"/>
      <c r="AL392" s="8" t="s">
        <v>509</v>
      </c>
      <c r="AM392" s="10" t="s">
        <v>511</v>
      </c>
      <c r="AN392" s="8" t="s">
        <v>513</v>
      </c>
      <c r="AO392" s="8" t="s">
        <v>510</v>
      </c>
      <c r="AP392" s="8" t="s">
        <v>512</v>
      </c>
      <c r="AQ392" s="8" t="s">
        <v>28</v>
      </c>
      <c r="AS392" s="8" t="s">
        <v>555</v>
      </c>
      <c r="AT392" s="15" t="s">
        <v>622</v>
      </c>
      <c r="AU392" s="8" t="s">
        <v>556</v>
      </c>
      <c r="AV392" s="8"/>
      <c r="AX392" s="8" t="str">
        <f>IF(AND(ISBLANK(AT392), ISBLANK(AU392)), "", _xlfn.CONCAT("[", IF(ISBLANK(AT392), "", _xlfn.CONCAT("[""mac"", """, AT392, """]")), IF(ISBLANK(AU392), "", _xlfn.CONCAT(", [""ip"", """, AU392, """]")), "]"))</f>
        <v>[["mac", "4a:9a:06:5d:53:66"], ["ip", "10.0.4.10"]]</v>
      </c>
    </row>
    <row r="393" spans="1:50" ht="16" customHeight="1" x14ac:dyDescent="0.2">
      <c r="A393" s="8">
        <v>5006</v>
      </c>
      <c r="B393" s="14" t="s">
        <v>26</v>
      </c>
      <c r="C393" s="14" t="s">
        <v>486</v>
      </c>
      <c r="D393" s="14"/>
      <c r="E393" s="14"/>
      <c r="G393" s="14"/>
      <c r="H393" s="14"/>
      <c r="I393" s="14"/>
      <c r="K393" s="14"/>
      <c r="L393" s="14"/>
      <c r="M393" s="14"/>
      <c r="T393" s="8"/>
      <c r="U393" s="10"/>
      <c r="V393" s="10"/>
      <c r="W393" s="10"/>
      <c r="X393" s="10"/>
      <c r="Y393" s="10"/>
      <c r="Z393" s="8"/>
      <c r="AE393" s="10"/>
      <c r="AG393" s="8" t="str">
        <f>IF(ISBLANK(AF393),  "", _xlfn.CONCAT("haas/entity/sensor/", LOWER(C393), "/", E393, "/config"))</f>
        <v/>
      </c>
      <c r="AH393" s="8" t="str">
        <f>IF(ISBLANK(AF393),  "", _xlfn.CONCAT(LOWER(C393), "/", E393))</f>
        <v/>
      </c>
      <c r="AK393" s="37"/>
      <c r="AL393" s="8" t="s">
        <v>485</v>
      </c>
      <c r="AM393" s="10" t="s">
        <v>854</v>
      </c>
      <c r="AN393" s="8" t="s">
        <v>489</v>
      </c>
      <c r="AO393" s="8" t="s">
        <v>492</v>
      </c>
      <c r="AP393" s="8" t="s">
        <v>299</v>
      </c>
      <c r="AQ393" s="8" t="s">
        <v>28</v>
      </c>
      <c r="AS393" s="8" t="s">
        <v>555</v>
      </c>
      <c r="AT393" s="8" t="s">
        <v>866</v>
      </c>
      <c r="AU393" s="8" t="s">
        <v>618</v>
      </c>
      <c r="AV393" s="8"/>
      <c r="AX393" s="8" t="str">
        <f>IF(AND(ISBLANK(AT393), ISBLANK(AU393)), "", _xlfn.CONCAT("[", IF(ISBLANK(AT393), "", _xlfn.CONCAT("[""mac"", """, AT393, """]")), IF(ISBLANK(AU393), "", _xlfn.CONCAT(", [""ip"", """, AU393, """]")), "]"))</f>
        <v>[["mac", "00:e0:4c:68:07:65"], ["ip", "10.0.4.11"]]</v>
      </c>
    </row>
    <row r="394" spans="1:50" ht="16" customHeight="1" x14ac:dyDescent="0.2">
      <c r="A394" s="8">
        <v>5007</v>
      </c>
      <c r="B394" s="14" t="s">
        <v>26</v>
      </c>
      <c r="C394" s="14" t="s">
        <v>486</v>
      </c>
      <c r="D394" s="14"/>
      <c r="E394" s="14"/>
      <c r="F394" s="8" t="str">
        <f>IF(ISBLANK(E394), "", Table2[[#This Row],[unique_id]])</f>
        <v/>
      </c>
      <c r="G394" s="14"/>
      <c r="H394" s="14"/>
      <c r="I394" s="14"/>
      <c r="K394" s="14"/>
      <c r="L394" s="14"/>
      <c r="M394" s="14"/>
      <c r="T394" s="8"/>
      <c r="U394" s="10"/>
      <c r="V394" s="10"/>
      <c r="W394" s="10"/>
      <c r="X394" s="10"/>
      <c r="Y394" s="10"/>
      <c r="Z394" s="8"/>
      <c r="AE394" s="10"/>
      <c r="AG394" s="8" t="str">
        <f>IF(ISBLANK(AF394),  "", _xlfn.CONCAT("haas/entity/sensor/", LOWER(C394), "/", E394, "/config"))</f>
        <v/>
      </c>
      <c r="AH394" s="8" t="str">
        <f>IF(ISBLANK(AF394),  "", _xlfn.CONCAT(LOWER(C394), "/", E394))</f>
        <v/>
      </c>
      <c r="AK394" s="37"/>
      <c r="AL394" s="8" t="s">
        <v>485</v>
      </c>
      <c r="AM394" s="10" t="s">
        <v>854</v>
      </c>
      <c r="AN394" s="8" t="s">
        <v>489</v>
      </c>
      <c r="AO394" s="8" t="s">
        <v>492</v>
      </c>
      <c r="AP394" s="8" t="s">
        <v>299</v>
      </c>
      <c r="AQ394" s="8" t="s">
        <v>28</v>
      </c>
      <c r="AS394" s="8" t="s">
        <v>533</v>
      </c>
      <c r="AT394" s="8" t="s">
        <v>1170</v>
      </c>
      <c r="AU394" s="8" t="s">
        <v>528</v>
      </c>
      <c r="AV394" s="8"/>
      <c r="AX394" s="8" t="str">
        <f>IF(AND(ISBLANK(AT394), ISBLANK(AU394)), "", _xlfn.CONCAT("[", IF(ISBLANK(AT394), "", _xlfn.CONCAT("[""mac"", """, AT394, """]")), IF(ISBLANK(AU394), "", _xlfn.CONCAT(", [""ip"", """, AU394, """]")), "]"))</f>
        <v>[["mac", "2a:e0:4c:68:06:a1"], ["ip", "10.0.2.11"]]</v>
      </c>
    </row>
    <row r="395" spans="1:50" ht="16" customHeight="1" x14ac:dyDescent="0.2">
      <c r="A395" s="8">
        <v>5008</v>
      </c>
      <c r="B395" s="14" t="s">
        <v>26</v>
      </c>
      <c r="C395" s="14" t="s">
        <v>486</v>
      </c>
      <c r="D395" s="14"/>
      <c r="E395" s="14"/>
      <c r="F395" s="8" t="str">
        <f>IF(ISBLANK(E395), "", Table2[[#This Row],[unique_id]])</f>
        <v/>
      </c>
      <c r="G395" s="14"/>
      <c r="H395" s="14"/>
      <c r="I395" s="14"/>
      <c r="K395" s="14"/>
      <c r="L395" s="14"/>
      <c r="M395" s="14"/>
      <c r="T395" s="8"/>
      <c r="U395" s="10"/>
      <c r="V395" s="10"/>
      <c r="W395" s="10"/>
      <c r="X395" s="10"/>
      <c r="Y395" s="10"/>
      <c r="Z395" s="8"/>
      <c r="AE395" s="10"/>
      <c r="AG395" s="8" t="str">
        <f>IF(ISBLANK(AF395),  "", _xlfn.CONCAT("haas/entity/sensor/", LOWER(C395), "/", E395, "/config"))</f>
        <v/>
      </c>
      <c r="AH395" s="8" t="str">
        <f>IF(ISBLANK(AF395),  "", _xlfn.CONCAT(LOWER(C395), "/", E395))</f>
        <v/>
      </c>
      <c r="AK395" s="37"/>
      <c r="AL395" s="8" t="s">
        <v>485</v>
      </c>
      <c r="AM395" s="10" t="s">
        <v>854</v>
      </c>
      <c r="AN395" s="8" t="s">
        <v>489</v>
      </c>
      <c r="AO395" s="8" t="s">
        <v>492</v>
      </c>
      <c r="AP395" s="8" t="s">
        <v>299</v>
      </c>
      <c r="AQ395" s="8" t="s">
        <v>28</v>
      </c>
      <c r="AS395" s="8" t="s">
        <v>575</v>
      </c>
      <c r="AT395" s="8" t="s">
        <v>621</v>
      </c>
      <c r="AU395" s="8" t="s">
        <v>619</v>
      </c>
      <c r="AV395" s="8"/>
      <c r="AX395" s="8" t="str">
        <f>IF(AND(ISBLANK(AT395), ISBLANK(AU395)), "", _xlfn.CONCAT("[", IF(ISBLANK(AT395), "", _xlfn.CONCAT("[""mac"", """, AT395, """]")), IF(ISBLANK(AU395), "", _xlfn.CONCAT(", [""ip"", """, AU395, """]")), "]"))</f>
        <v>[["mac", "6a:e0:4c:68:06:a1"], ["ip", "10.0.6.11"]]</v>
      </c>
    </row>
    <row r="396" spans="1:50" ht="16" customHeight="1" x14ac:dyDescent="0.2">
      <c r="A396" s="8">
        <v>5009</v>
      </c>
      <c r="B396" s="14" t="s">
        <v>841</v>
      </c>
      <c r="C396" s="14" t="s">
        <v>486</v>
      </c>
      <c r="D396" s="14"/>
      <c r="E396" s="14"/>
      <c r="G396" s="14"/>
      <c r="H396" s="14"/>
      <c r="I396" s="14"/>
      <c r="T396" s="8"/>
      <c r="U396" s="10"/>
      <c r="V396" s="10"/>
      <c r="W396" s="10"/>
      <c r="X396" s="10"/>
      <c r="Y396" s="10"/>
      <c r="Z396" s="8"/>
      <c r="AE396" s="10"/>
      <c r="AG396" s="8" t="str">
        <f>IF(ISBLANK(AF396),  "", _xlfn.CONCAT("haas/entity/sensor/", LOWER(C396), "/", E396, "/config"))</f>
        <v/>
      </c>
      <c r="AH396" s="8" t="str">
        <f>IF(ISBLANK(AF396),  "", _xlfn.CONCAT(LOWER(C396), "/", E396))</f>
        <v/>
      </c>
      <c r="AK396" s="37"/>
      <c r="AL396" s="8" t="s">
        <v>487</v>
      </c>
      <c r="AM396" s="10" t="s">
        <v>854</v>
      </c>
      <c r="AN396" s="8" t="s">
        <v>490</v>
      </c>
      <c r="AO396" s="8" t="s">
        <v>493</v>
      </c>
      <c r="AP396" s="8" t="s">
        <v>299</v>
      </c>
      <c r="AQ396" s="8" t="s">
        <v>28</v>
      </c>
      <c r="AS396" s="8" t="s">
        <v>533</v>
      </c>
      <c r="AT396" s="8" t="s">
        <v>494</v>
      </c>
      <c r="AU396" s="8"/>
      <c r="AV396" s="8"/>
      <c r="AX396" s="8" t="str">
        <f>IF(AND(ISBLANK(AT396), ISBLANK(AU396)), "", _xlfn.CONCAT("[", IF(ISBLANK(AT396), "", _xlfn.CONCAT("[""mac"", """, AT396, """]")), IF(ISBLANK(AU396), "", _xlfn.CONCAT(", [""ip"", """, AU396, """]")), "]"))</f>
        <v>[["mac", "00:e0:4c:68:04:21"]]</v>
      </c>
    </row>
    <row r="397" spans="1:50" ht="16" customHeight="1" x14ac:dyDescent="0.2">
      <c r="A397" s="8">
        <v>5010</v>
      </c>
      <c r="B397" s="14" t="s">
        <v>841</v>
      </c>
      <c r="C397" s="14" t="s">
        <v>486</v>
      </c>
      <c r="D397" s="14"/>
      <c r="E397" s="14"/>
      <c r="G397" s="14"/>
      <c r="H397" s="14"/>
      <c r="I397" s="14"/>
      <c r="T397" s="8"/>
      <c r="U397" s="10"/>
      <c r="V397" s="10"/>
      <c r="W397" s="10"/>
      <c r="X397" s="10"/>
      <c r="Y397" s="10"/>
      <c r="Z397" s="8"/>
      <c r="AE397" s="10"/>
      <c r="AG397" s="8" t="str">
        <f>IF(ISBLANK(AF397),  "", _xlfn.CONCAT("haas/entity/sensor/", LOWER(C397), "/", E397, "/config"))</f>
        <v/>
      </c>
      <c r="AH397" s="8" t="str">
        <f>IF(ISBLANK(AF397),  "", _xlfn.CONCAT(LOWER(C397), "/", E397))</f>
        <v/>
      </c>
      <c r="AK397" s="37"/>
      <c r="AL397" s="8" t="s">
        <v>488</v>
      </c>
      <c r="AM397" s="10" t="s">
        <v>854</v>
      </c>
      <c r="AN397" s="8" t="s">
        <v>491</v>
      </c>
      <c r="AO397" s="8" t="s">
        <v>493</v>
      </c>
      <c r="AP397" s="8" t="s">
        <v>299</v>
      </c>
      <c r="AQ397" s="8" t="s">
        <v>28</v>
      </c>
      <c r="AS397" s="8" t="s">
        <v>533</v>
      </c>
      <c r="AT397" s="8" t="s">
        <v>620</v>
      </c>
      <c r="AU397" s="13"/>
      <c r="AV397" s="14"/>
      <c r="AW397" s="14"/>
      <c r="AX397" s="8" t="str">
        <f>IF(AND(ISBLANK(AT397), ISBLANK(AU397)), "", _xlfn.CONCAT("[", IF(ISBLANK(AT397), "", _xlfn.CONCAT("[""mac"", """, AT397, """]")), IF(ISBLANK(AU397), "", _xlfn.CONCAT(", [""ip"", """, AU397, """]")), "]"))</f>
        <v>[["mac", "00:e0:4c:68:07:0d"]]</v>
      </c>
    </row>
    <row r="398" spans="1:50" ht="16" customHeight="1" x14ac:dyDescent="0.2">
      <c r="A398" s="8">
        <v>5011</v>
      </c>
      <c r="B398" s="14" t="s">
        <v>841</v>
      </c>
      <c r="C398" s="14" t="s">
        <v>486</v>
      </c>
      <c r="D398" s="14"/>
      <c r="E398" s="14"/>
      <c r="G398" s="14"/>
      <c r="H398" s="14"/>
      <c r="I398" s="14"/>
      <c r="T398" s="8"/>
      <c r="U398" s="10"/>
      <c r="V398" s="10"/>
      <c r="W398" s="10"/>
      <c r="X398" s="10"/>
      <c r="Y398" s="10"/>
      <c r="Z398" s="8"/>
      <c r="AE398" s="10"/>
      <c r="AG398" s="8" t="str">
        <f>IF(ISBLANK(AF398),  "", _xlfn.CONCAT("haas/entity/sensor/", LOWER(C398), "/", E398, "/config"))</f>
        <v/>
      </c>
      <c r="AH398" s="8" t="str">
        <f>IF(ISBLANK(AF398),  "", _xlfn.CONCAT(LOWER(C398), "/", E398))</f>
        <v/>
      </c>
      <c r="AK398" s="37"/>
      <c r="AL398" s="8" t="s">
        <v>852</v>
      </c>
      <c r="AM398" s="10" t="s">
        <v>854</v>
      </c>
      <c r="AN398" s="8" t="s">
        <v>856</v>
      </c>
      <c r="AO398" s="8" t="s">
        <v>493</v>
      </c>
      <c r="AP398" s="8" t="s">
        <v>299</v>
      </c>
      <c r="AQ398" s="8" t="s">
        <v>28</v>
      </c>
      <c r="AS398" s="8" t="s">
        <v>533</v>
      </c>
      <c r="AT398" s="8" t="s">
        <v>858</v>
      </c>
      <c r="AU398" s="13"/>
      <c r="AV398" s="14"/>
      <c r="AW398" s="14"/>
      <c r="AX398" s="8" t="str">
        <f>IF(AND(ISBLANK(AT398), ISBLANK(AU398)), "", _xlfn.CONCAT("[", IF(ISBLANK(AT398), "", _xlfn.CONCAT("[""mac"", """, AT398, """]")), IF(ISBLANK(AU398), "", _xlfn.CONCAT(", [""ip"", """, AU398, """]")), "]"))</f>
        <v>[["mac", "40:6c:8f:2a:da:9c"]]</v>
      </c>
    </row>
    <row r="399" spans="1:50" ht="16" customHeight="1" x14ac:dyDescent="0.2">
      <c r="A399" s="8">
        <v>5012</v>
      </c>
      <c r="B399" s="34" t="s">
        <v>26</v>
      </c>
      <c r="C399" s="14" t="s">
        <v>486</v>
      </c>
      <c r="D399" s="14"/>
      <c r="E399" s="14"/>
      <c r="G399" s="14"/>
      <c r="H399" s="14"/>
      <c r="I399" s="14"/>
      <c r="T399" s="8"/>
      <c r="U399" s="10"/>
      <c r="V399" s="10"/>
      <c r="W399" s="10"/>
      <c r="X399" s="10"/>
      <c r="Y399" s="10"/>
      <c r="Z399" s="8"/>
      <c r="AE399" s="10"/>
      <c r="AG399" s="8" t="str">
        <f>IF(ISBLANK(AF399),  "", _xlfn.CONCAT("haas/entity/sensor/", LOWER(C399), "/", E399, "/config"))</f>
        <v/>
      </c>
      <c r="AH399" s="8" t="str">
        <f>IF(ISBLANK(AF399),  "", _xlfn.CONCAT(LOWER(C399), "/", E399))</f>
        <v/>
      </c>
      <c r="AK399" s="37"/>
      <c r="AL399" s="8" t="s">
        <v>853</v>
      </c>
      <c r="AM399" s="10" t="s">
        <v>854</v>
      </c>
      <c r="AN399" s="8" t="s">
        <v>855</v>
      </c>
      <c r="AO399" s="8" t="s">
        <v>493</v>
      </c>
      <c r="AP399" s="8" t="s">
        <v>299</v>
      </c>
      <c r="AQ399" s="8" t="s">
        <v>28</v>
      </c>
      <c r="AS399" s="8" t="s">
        <v>533</v>
      </c>
      <c r="AT399" s="8" t="s">
        <v>857</v>
      </c>
      <c r="AU399" s="13" t="s">
        <v>1166</v>
      </c>
      <c r="AV399" s="14"/>
      <c r="AW399" s="14"/>
      <c r="AX399" s="8" t="str">
        <f>IF(AND(ISBLANK(AT399), ISBLANK(AU399)), "", _xlfn.CONCAT("[", IF(ISBLANK(AT399), "", _xlfn.CONCAT("[""mac"", """, AT399, """]")), IF(ISBLANK(AU399), "", _xlfn.CONCAT(", [""ip"", """, AU399, """]")), "]"))</f>
        <v>[["mac", "0c:4d:e9:d2:86:6c"], ["ip", "10.0.2.13"]]</v>
      </c>
    </row>
    <row r="400" spans="1:50" ht="16" customHeight="1" x14ac:dyDescent="0.2">
      <c r="A400" s="8">
        <v>5013</v>
      </c>
      <c r="B400" s="14" t="s">
        <v>26</v>
      </c>
      <c r="C400" s="14" t="s">
        <v>486</v>
      </c>
      <c r="D400" s="14"/>
      <c r="E400" s="14"/>
      <c r="G400" s="14"/>
      <c r="H400" s="14"/>
      <c r="I400" s="14"/>
      <c r="T400" s="8"/>
      <c r="U400" s="10"/>
      <c r="V400" s="10"/>
      <c r="W400" s="10"/>
      <c r="X400" s="10"/>
      <c r="Y400" s="10"/>
      <c r="Z400" s="8"/>
      <c r="AE400" s="10"/>
      <c r="AG400" s="8" t="str">
        <f>IF(ISBLANK(AF400),  "", _xlfn.CONCAT("haas/entity/sensor/", LOWER(C400), "/", E400, "/config"))</f>
        <v/>
      </c>
      <c r="AH400" s="8" t="str">
        <f>IF(ISBLANK(AF400),  "", _xlfn.CONCAT(LOWER(C400), "/", E400))</f>
        <v/>
      </c>
      <c r="AK400" s="37"/>
      <c r="AL400" s="8" t="s">
        <v>797</v>
      </c>
      <c r="AM400" s="10" t="s">
        <v>854</v>
      </c>
      <c r="AN400" s="8" t="s">
        <v>796</v>
      </c>
      <c r="AO400" s="8" t="s">
        <v>795</v>
      </c>
      <c r="AP400" s="8" t="s">
        <v>794</v>
      </c>
      <c r="AQ400" s="8" t="s">
        <v>28</v>
      </c>
      <c r="AS400" s="8" t="s">
        <v>533</v>
      </c>
      <c r="AT400" s="8" t="s">
        <v>793</v>
      </c>
      <c r="AU400" s="13" t="s">
        <v>529</v>
      </c>
      <c r="AV400" s="14"/>
      <c r="AW400" s="14"/>
      <c r="AX400" s="8" t="str">
        <f>IF(AND(ISBLANK(AT400), ISBLANK(AU400)), "", _xlfn.CONCAT("[", IF(ISBLANK(AT400), "", _xlfn.CONCAT("[""mac"", """, AT400, """]")), IF(ISBLANK(AU400), "", _xlfn.CONCAT(", [""ip"", """, AU400, """]")), "]"))</f>
        <v>[["mac", "b8:27:eb:78:74:0e"], ["ip", "10.0.2.12"]]</v>
      </c>
    </row>
    <row r="401" spans="1:50" ht="16" customHeight="1" x14ac:dyDescent="0.2">
      <c r="A401" s="8">
        <v>5014</v>
      </c>
      <c r="B401" s="8" t="s">
        <v>26</v>
      </c>
      <c r="C401" s="8" t="s">
        <v>500</v>
      </c>
      <c r="E401" s="14"/>
      <c r="I401" s="14"/>
      <c r="T401" s="8"/>
      <c r="U401" s="10"/>
      <c r="V401" s="10"/>
      <c r="W401" s="10"/>
      <c r="X401" s="10"/>
      <c r="Y401" s="10"/>
      <c r="Z401" s="8"/>
      <c r="AE401" s="10"/>
      <c r="AG401" s="8" t="str">
        <f>IF(ISBLANK(AF401),  "", _xlfn.CONCAT("haas/entity/sensor/", LOWER(C401), "/", E401, "/config"))</f>
        <v/>
      </c>
      <c r="AH401" s="8" t="str">
        <f>IF(ISBLANK(AF401),  "", _xlfn.CONCAT(LOWER(C401), "/", E401))</f>
        <v/>
      </c>
      <c r="AK401" s="37"/>
      <c r="AL401" s="8" t="s">
        <v>499</v>
      </c>
      <c r="AM401" s="10" t="s">
        <v>1165</v>
      </c>
      <c r="AN401" s="8" t="s">
        <v>497</v>
      </c>
      <c r="AO401" s="8" t="s">
        <v>498</v>
      </c>
      <c r="AP401" s="8" t="s">
        <v>496</v>
      </c>
      <c r="AQ401" s="8" t="s">
        <v>28</v>
      </c>
      <c r="AS401" s="8" t="s">
        <v>575</v>
      </c>
      <c r="AT401" s="8" t="s">
        <v>495</v>
      </c>
      <c r="AU401" s="8" t="s">
        <v>623</v>
      </c>
      <c r="AV401" s="8"/>
      <c r="AX401" s="8" t="str">
        <f>IF(AND(ISBLANK(AT401), ISBLANK(AU401)), "", _xlfn.CONCAT("[", IF(ISBLANK(AT401), "", _xlfn.CONCAT("[""mac"", """, AT401, """]")), IF(ISBLANK(AU401), "", _xlfn.CONCAT(", [""ip"", """, AU401, """]")), "]"))</f>
        <v>[["mac", "30:05:5c:8a:ff:10"], ["ip", "10.0.6.22"]]</v>
      </c>
    </row>
    <row r="402" spans="1:50" ht="16" customHeight="1" x14ac:dyDescent="0.2">
      <c r="A402" s="8">
        <v>5015</v>
      </c>
      <c r="B402" s="8" t="s">
        <v>26</v>
      </c>
      <c r="C402" s="8" t="s">
        <v>664</v>
      </c>
      <c r="E402" s="14"/>
      <c r="F402" s="8" t="str">
        <f>IF(ISBLANK(E402), "", Table2[[#This Row],[unique_id]])</f>
        <v/>
      </c>
      <c r="I402" s="14"/>
      <c r="T402" s="8"/>
      <c r="U402" s="10"/>
      <c r="V402" s="10" t="s">
        <v>711</v>
      </c>
      <c r="W402" s="10"/>
      <c r="X402" s="16" t="s">
        <v>1145</v>
      </c>
      <c r="Y402" s="16"/>
      <c r="Z402" s="8"/>
      <c r="AE402" s="10"/>
      <c r="AG402" s="8" t="str">
        <f>IF(ISBLANK(AF402),  "", _xlfn.CONCAT("haas/entity/sensor/", LOWER(C402), "/", E402, "/config"))</f>
        <v/>
      </c>
      <c r="AH402" s="8" t="str">
        <f>IF(ISBLANK(AF402),  "", _xlfn.CONCAT(LOWER(C402), "/", E402))</f>
        <v/>
      </c>
      <c r="AK40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402" s="8" t="s">
        <v>702</v>
      </c>
      <c r="AM402" s="16" t="s">
        <v>701</v>
      </c>
      <c r="AN402" s="11" t="s">
        <v>699</v>
      </c>
      <c r="AO402" s="11" t="s">
        <v>700</v>
      </c>
      <c r="AP402" s="8" t="s">
        <v>664</v>
      </c>
      <c r="AQ402" s="8" t="s">
        <v>172</v>
      </c>
      <c r="AT402" s="8" t="s">
        <v>698</v>
      </c>
      <c r="AU402" s="8"/>
      <c r="AV402" s="8"/>
      <c r="AX402" s="8" t="str">
        <f>IF(AND(ISBLANK(AT402), ISBLANK(AU402)), "", _xlfn.CONCAT("[", IF(ISBLANK(AT402), "", _xlfn.CONCAT("[""mac"", """, AT402, """]")), IF(ISBLANK(AU402), "", _xlfn.CONCAT(", [""ip"", """, AU402, """]")), "]"))</f>
        <v>[["mac", "0x00158d0005d9d088"]]</v>
      </c>
    </row>
    <row r="403" spans="1:50" ht="16" customHeight="1" x14ac:dyDescent="0.2">
      <c r="A403" s="8">
        <v>6000</v>
      </c>
      <c r="B403" s="8" t="s">
        <v>26</v>
      </c>
      <c r="C403" s="8" t="s">
        <v>779</v>
      </c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>IF(ISBLANK(AF403),  "", _xlfn.CONCAT("haas/entity/sensor/", LOWER(C403), "/", E403, "/config"))</f>
        <v/>
      </c>
      <c r="AH403" s="8" t="str">
        <f>IF(ISBLANK(AF403),  "", _xlfn.CONCAT(LOWER(C403), "/", E403))</f>
        <v/>
      </c>
      <c r="AK403" s="37"/>
      <c r="AL403" s="8" t="s">
        <v>625</v>
      </c>
      <c r="AS403" s="8" t="s">
        <v>555</v>
      </c>
      <c r="AT403" s="8" t="s">
        <v>626</v>
      </c>
      <c r="AU403" s="8"/>
      <c r="AV403" s="8"/>
      <c r="AX403" s="8" t="str">
        <f>IF(AND(ISBLANK(AT403), ISBLANK(AU403)), "", _xlfn.CONCAT("[", IF(ISBLANK(AT403), "", _xlfn.CONCAT("[""mac"", """, AT403, """]")), IF(ISBLANK(AU403), "", _xlfn.CONCAT(", [""ip"", """, AU403, """]")), "]"))</f>
        <v>[["mac", "bc:09:63:42:09:c0"]]</v>
      </c>
    </row>
    <row r="404" spans="1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>IF(ISBLANK(AF404),  "", _xlfn.CONCAT("haas/entity/sensor/", LOWER(C404), "/", E404, "/config"))</f>
        <v/>
      </c>
      <c r="AH404" s="8" t="str">
        <f>IF(ISBLANK(AF404),  "", _xlfn.CONCAT(LOWER(C404), "/", E404))</f>
        <v/>
      </c>
      <c r="AK404" s="37"/>
      <c r="AU404" s="8"/>
      <c r="AV404" s="8"/>
      <c r="AX404" s="8" t="str">
        <f>IF(AND(ISBLANK(AT404), ISBLANK(AU404)), "", _xlfn.CONCAT("[", IF(ISBLANK(AT404), "", _xlfn.CONCAT("[""mac"", """, AT404, """]")), IF(ISBLANK(AU404), "", _xlfn.CONCAT(", [""ip"", """, AU404, """]")), "]"))</f>
        <v/>
      </c>
    </row>
    <row r="405" spans="1:50" ht="16" customHeight="1" x14ac:dyDescent="0.2">
      <c r="B405" s="14"/>
      <c r="C405" s="14"/>
      <c r="D405" s="14"/>
      <c r="E405" s="14"/>
      <c r="F405" s="8" t="str">
        <f>IF(ISBLANK(E405), "", Table2[[#This Row],[unique_id]])</f>
        <v/>
      </c>
      <c r="G405" s="14"/>
      <c r="H405" s="14"/>
      <c r="I405" s="14"/>
      <c r="K405" s="14"/>
      <c r="L405" s="14"/>
      <c r="M405" s="14"/>
      <c r="T405" s="8"/>
      <c r="U405" s="10"/>
      <c r="V405" s="10"/>
      <c r="W405" s="10"/>
      <c r="X405" s="10"/>
      <c r="Y405" s="10"/>
      <c r="Z405" s="8"/>
      <c r="AE405" s="10"/>
      <c r="AG405" s="8" t="str">
        <f>IF(ISBLANK(AF405),  "", _xlfn.CONCAT("haas/entity/sensor/", LOWER(C405), "/", E405, "/config"))</f>
        <v/>
      </c>
      <c r="AH405" s="8" t="str">
        <f>IF(ISBLANK(AF405),  "", _xlfn.CONCAT(LOWER(C405), "/", E405))</f>
        <v/>
      </c>
      <c r="AK405" s="37"/>
      <c r="AU405" s="8"/>
      <c r="AV405" s="8"/>
      <c r="AX405" s="8" t="str">
        <f>IF(AND(ISBLANK(AT405), ISBLANK(AU405)), "", _xlfn.CONCAT("[", IF(ISBLANK(AT405), "", _xlfn.CONCAT("[""mac"", """, AT405, """]")), IF(ISBLANK(AU405), "", _xlfn.CONCAT(", [""ip"", """, AU405, """]")), "]"))</f>
        <v/>
      </c>
    </row>
    <row r="406" spans="1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>IF(ISBLANK(AF406),  "", _xlfn.CONCAT("haas/entity/sensor/", LOWER(C406), "/", E406, "/config"))</f>
        <v/>
      </c>
      <c r="AH406" s="8" t="str">
        <f>IF(ISBLANK(AF406),  "", _xlfn.CONCAT(LOWER(C406), "/", E406))</f>
        <v/>
      </c>
      <c r="AK406" s="37"/>
      <c r="AU406" s="8"/>
      <c r="AV406" s="8"/>
      <c r="AX406" s="8" t="str">
        <f>IF(AND(ISBLANK(AT406), ISBLANK(AU406)), "", _xlfn.CONCAT("[", IF(ISBLANK(AT406), "", _xlfn.CONCAT("[""mac"", """, AT406, """]")), IF(ISBLANK(AU406), "", _xlfn.CONCAT(", [""ip"", """, AU406, """]")), "]"))</f>
        <v/>
      </c>
    </row>
    <row r="407" spans="1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>IF(ISBLANK(AF407),  "", _xlfn.CONCAT("haas/entity/sensor/", LOWER(C407), "/", E407, "/config"))</f>
        <v/>
      </c>
      <c r="AH407" s="8" t="str">
        <f>IF(ISBLANK(AF407),  "", _xlfn.CONCAT(LOWER(C407), "/", E407))</f>
        <v/>
      </c>
      <c r="AK407" s="37"/>
      <c r="AU407" s="8"/>
      <c r="AV407" s="8"/>
      <c r="AX407" s="8" t="str">
        <f>IF(AND(ISBLANK(AT407), ISBLANK(AU407)), "", _xlfn.CONCAT("[", IF(ISBLANK(AT407), "", _xlfn.CONCAT("[""mac"", """, AT407, """]")), IF(ISBLANK(AU407), "", _xlfn.CONCAT(", [""ip"", """, AU407, """]")), "]"))</f>
        <v/>
      </c>
    </row>
    <row r="408" spans="1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>IF(ISBLANK(AF408),  "", _xlfn.CONCAT("haas/entity/sensor/", LOWER(C408), "/", E408, "/config"))</f>
        <v/>
      </c>
      <c r="AH408" s="8" t="str">
        <f>IF(ISBLANK(AF408),  "", _xlfn.CONCAT(LOWER(C408), "/", E408))</f>
        <v/>
      </c>
      <c r="AK408" s="37"/>
      <c r="AU408" s="8"/>
      <c r="AV408" s="8"/>
      <c r="AX408" s="8" t="str">
        <f>IF(AND(ISBLANK(AT408), ISBLANK(AU408)), "", _xlfn.CONCAT("[", IF(ISBLANK(AT408), "", _xlfn.CONCAT("[""mac"", """, AT408, """]")), IF(ISBLANK(AU408), "", _xlfn.CONCAT(", [""ip"", """, AU408, """]")), "]"))</f>
        <v/>
      </c>
    </row>
    <row r="409" spans="1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>IF(ISBLANK(AF409),  "", _xlfn.CONCAT("haas/entity/sensor/", LOWER(C409), "/", E409, "/config"))</f>
        <v/>
      </c>
      <c r="AH409" s="8" t="str">
        <f>IF(ISBLANK(AF409),  "", _xlfn.CONCAT(LOWER(C409), "/", E409))</f>
        <v/>
      </c>
      <c r="AK409" s="37"/>
      <c r="AU409" s="8"/>
      <c r="AV409" s="8"/>
      <c r="AX409" s="8" t="str">
        <f>IF(AND(ISBLANK(AT409), ISBLANK(AU409)), "", _xlfn.CONCAT("[", IF(ISBLANK(AT409), "", _xlfn.CONCAT("[""mac"", """, AT409, """]")), IF(ISBLANK(AU409), "", _xlfn.CONCAT(", [""ip"", """, AU409, """]")), "]"))</f>
        <v/>
      </c>
    </row>
    <row r="410" spans="1:50" ht="16" customHeight="1" x14ac:dyDescent="0.2">
      <c r="E410" s="12"/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>IF(ISBLANK(AF410),  "", _xlfn.CONCAT("haas/entity/sensor/", LOWER(C410), "/", E410, "/config"))</f>
        <v/>
      </c>
      <c r="AH410" s="8" t="str">
        <f>IF(ISBLANK(AF410),  "", _xlfn.CONCAT(LOWER(C410), "/", E410))</f>
        <v/>
      </c>
      <c r="AK410" s="37"/>
      <c r="AU410" s="8"/>
      <c r="AV410" s="8"/>
      <c r="AX410" s="8" t="str">
        <f>IF(AND(ISBLANK(AT410), ISBLANK(AU410)), "", _xlfn.CONCAT("[", IF(ISBLANK(AT410), "", _xlfn.CONCAT("[""mac"", """, AT410, """]")), IF(ISBLANK(AU410), "", _xlfn.CONCAT(", [""ip"", """, AU410, """]")), "]"))</f>
        <v/>
      </c>
    </row>
    <row r="411" spans="1:50" ht="16" customHeight="1" x14ac:dyDescent="0.2">
      <c r="E411" s="12"/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>IF(ISBLANK(AF411),  "", _xlfn.CONCAT("haas/entity/sensor/", LOWER(C411), "/", E411, "/config"))</f>
        <v/>
      </c>
      <c r="AH411" s="8" t="str">
        <f>IF(ISBLANK(AF411),  "", _xlfn.CONCAT(LOWER(C411), "/", E411))</f>
        <v/>
      </c>
      <c r="AK411" s="37"/>
      <c r="AU411" s="8"/>
      <c r="AV411" s="8"/>
      <c r="AX411" s="8" t="str">
        <f>IF(AND(ISBLANK(AT411), ISBLANK(AU411)), "", _xlfn.CONCAT("[", IF(ISBLANK(AT411), "", _xlfn.CONCAT("[""mac"", """, AT411, """]")), IF(ISBLANK(AU411), "", _xlfn.CONCAT(", [""ip"", """, AU411, """]")), "]"))</f>
        <v/>
      </c>
    </row>
    <row r="412" spans="1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>IF(ISBLANK(AF412),  "", _xlfn.CONCAT("haas/entity/sensor/", LOWER(C412), "/", E412, "/config"))</f>
        <v/>
      </c>
      <c r="AH412" s="8" t="str">
        <f>IF(ISBLANK(AF412),  "", _xlfn.CONCAT(LOWER(C412), "/", E412))</f>
        <v/>
      </c>
      <c r="AK412" s="37"/>
      <c r="AU412" s="8"/>
      <c r="AV412" s="8"/>
      <c r="AX412" s="8" t="str">
        <f>IF(AND(ISBLANK(AT412), ISBLANK(AU412)), "", _xlfn.CONCAT("[", IF(ISBLANK(AT412), "", _xlfn.CONCAT("[""mac"", """, AT412, """]")), IF(ISBLANK(AU412), "", _xlfn.CONCAT(", [""ip"", """, AU412, """]")), "]"))</f>
        <v/>
      </c>
    </row>
    <row r="413" spans="1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>IF(ISBLANK(AF413),  "", _xlfn.CONCAT("haas/entity/sensor/", LOWER(C413), "/", E413, "/config"))</f>
        <v/>
      </c>
      <c r="AH413" s="8" t="str">
        <f>IF(ISBLANK(AF413),  "", _xlfn.CONCAT(LOWER(C413), "/", E413))</f>
        <v/>
      </c>
      <c r="AK413" s="37"/>
      <c r="AU413" s="8"/>
      <c r="AV413" s="8"/>
      <c r="AX413" s="8" t="str">
        <f>IF(AND(ISBLANK(AT413), ISBLANK(AU413)), "", _xlfn.CONCAT("[", IF(ISBLANK(AT413), "", _xlfn.CONCAT("[""mac"", """, AT413, """]")), IF(ISBLANK(AU413), "", _xlfn.CONCAT(", [""ip"", """, AU413, """]")), "]"))</f>
        <v/>
      </c>
    </row>
    <row r="414" spans="1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>IF(ISBLANK(AF414),  "", _xlfn.CONCAT("haas/entity/sensor/", LOWER(C414), "/", E414, "/config"))</f>
        <v/>
      </c>
      <c r="AH414" s="8" t="str">
        <f>IF(ISBLANK(AF414),  "", _xlfn.CONCAT(LOWER(C414), "/", E414))</f>
        <v/>
      </c>
      <c r="AK414" s="37"/>
      <c r="AU414" s="8"/>
      <c r="AV414" s="8"/>
      <c r="AX414" s="8" t="str">
        <f>IF(AND(ISBLANK(AT414), ISBLANK(AU414)), "", _xlfn.CONCAT("[", IF(ISBLANK(AT414), "", _xlfn.CONCAT("[""mac"", """, AT414, """]")), IF(ISBLANK(AU414), "", _xlfn.CONCAT(", [""ip"", """, AU414, """]")), "]"))</f>
        <v/>
      </c>
    </row>
    <row r="415" spans="1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>IF(ISBLANK(AF415),  "", _xlfn.CONCAT("haas/entity/sensor/", LOWER(C415), "/", E415, "/config"))</f>
        <v/>
      </c>
      <c r="AH415" s="8" t="str">
        <f>IF(ISBLANK(AF415),  "", _xlfn.CONCAT(LOWER(C415), "/", E415))</f>
        <v/>
      </c>
      <c r="AK415" s="37"/>
      <c r="AU415" s="8"/>
      <c r="AV415" s="8"/>
      <c r="AX415" s="8" t="str">
        <f>IF(AND(ISBLANK(AT415), ISBLANK(AU415)), "", _xlfn.CONCAT("[", IF(ISBLANK(AT415), "", _xlfn.CONCAT("[""mac"", """, AT415, """]")), IF(ISBLANK(AU415), "", _xlfn.CONCAT(", [""ip"", """, AU415, """]")), "]"))</f>
        <v/>
      </c>
    </row>
    <row r="416" spans="1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>IF(ISBLANK(AF416),  "", _xlfn.CONCAT("haas/entity/sensor/", LOWER(C416), "/", E416, "/config"))</f>
        <v/>
      </c>
      <c r="AH416" s="8" t="str">
        <f>IF(ISBLANK(AF416),  "", _xlfn.CONCAT(LOWER(C416), "/", E416))</f>
        <v/>
      </c>
      <c r="AK416" s="37"/>
      <c r="AU416" s="8"/>
      <c r="AV416" s="8"/>
      <c r="AX416" s="8" t="str">
        <f>IF(AND(ISBLANK(AT416), ISBLANK(AU416)), "", _xlfn.CONCAT("[", IF(ISBLANK(AT416), "", _xlfn.CONCAT("[""mac"", """, AT416, """]")), IF(ISBLANK(AU416), "", _xlfn.CONCAT(", [""ip"", """, AU416, """]")), "]"))</f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>IF(ISBLANK(AF417),  "", _xlfn.CONCAT("haas/entity/sensor/", LOWER(C417), "/", E417, "/config"))</f>
        <v/>
      </c>
      <c r="AH417" s="8" t="str">
        <f>IF(ISBLANK(AF417),  "", _xlfn.CONCAT(LOWER(C417), "/", E417))</f>
        <v/>
      </c>
      <c r="AK417" s="37"/>
      <c r="AU417" s="8"/>
      <c r="AV417" s="8"/>
      <c r="AX417" s="8" t="str">
        <f>IF(AND(ISBLANK(AT417), ISBLANK(AU417)), "", _xlfn.CONCAT("[", IF(ISBLANK(AT417), "", _xlfn.CONCAT("[""mac"", """, AT417, """]")), IF(ISBLANK(AU417), "", _xlfn.CONCAT(", [""ip"", """, AU417, """]")), "]"))</f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>IF(ISBLANK(AF418),  "", _xlfn.CONCAT("haas/entity/sensor/", LOWER(C418), "/", E418, "/config"))</f>
        <v/>
      </c>
      <c r="AH418" s="8" t="str">
        <f>IF(ISBLANK(AF418),  "", _xlfn.CONCAT(LOWER(C418), "/", E418))</f>
        <v/>
      </c>
      <c r="AK418" s="37"/>
      <c r="AU418" s="8"/>
      <c r="AV418" s="8"/>
      <c r="AX418" s="8" t="str">
        <f>IF(AND(ISBLANK(AT418), ISBLANK(AU418)), "", _xlfn.CONCAT("[", IF(ISBLANK(AT418), "", _xlfn.CONCAT("[""mac"", """, AT418, """]")), IF(ISBLANK(AU418), "", _xlfn.CONCAT(", [""ip"", """, AU418, """]")), "]"))</f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>IF(ISBLANK(AF419),  "", _xlfn.CONCAT("haas/entity/sensor/", LOWER(C419), "/", E419, "/config"))</f>
        <v/>
      </c>
      <c r="AH419" s="8" t="str">
        <f>IF(ISBLANK(AF419),  "", _xlfn.CONCAT(LOWER(C419), "/", E419))</f>
        <v/>
      </c>
      <c r="AK419" s="37"/>
      <c r="AU419" s="8"/>
      <c r="AV419" s="8"/>
      <c r="AX419" s="8" t="str">
        <f>IF(AND(ISBLANK(AT419), ISBLANK(AU419)), "", _xlfn.CONCAT("[", IF(ISBLANK(AT419), "", _xlfn.CONCAT("[""mac"", """, AT419, """]")), IF(ISBLANK(AU419), "", _xlfn.CONCAT(", [""ip"", """, AU419, """]")), "]"))</f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>IF(ISBLANK(AF420),  "", _xlfn.CONCAT("haas/entity/sensor/", LOWER(C420), "/", E420, "/config"))</f>
        <v/>
      </c>
      <c r="AH420" s="8" t="str">
        <f>IF(ISBLANK(AF420),  "", _xlfn.CONCAT(LOWER(C420), "/", E420))</f>
        <v/>
      </c>
      <c r="AK420" s="37"/>
      <c r="AU420" s="8"/>
      <c r="AV420" s="8"/>
      <c r="AX420" s="8" t="str">
        <f>IF(AND(ISBLANK(AT420), ISBLANK(AU420)), "", _xlfn.CONCAT("[", IF(ISBLANK(AT420), "", _xlfn.CONCAT("[""mac"", """, AT420, """]")), IF(ISBLANK(AU420), "", _xlfn.CONCAT(", [""ip"", """, AU420, """]")), "]"))</f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>IF(ISBLANK(AF421),  "", _xlfn.CONCAT("haas/entity/sensor/", LOWER(C421), "/", E421, "/config"))</f>
        <v/>
      </c>
      <c r="AH421" s="8" t="str">
        <f>IF(ISBLANK(AF421),  "", _xlfn.CONCAT(LOWER(C421), "/", E421))</f>
        <v/>
      </c>
      <c r="AK421" s="37"/>
      <c r="AU421" s="8"/>
      <c r="AV421" s="8"/>
      <c r="AX421" s="8" t="str">
        <f>IF(AND(ISBLANK(AT421), ISBLANK(AU421)), "", _xlfn.CONCAT("[", IF(ISBLANK(AT421), "", _xlfn.CONCAT("[""mac"", """, AT421, """]")), IF(ISBLANK(AU421), "", _xlfn.CONCAT(", [""ip"", """, AU421, """]")), "]"))</f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>IF(ISBLANK(AF422),  "", _xlfn.CONCAT("haas/entity/sensor/", LOWER(C422), "/", E422, "/config"))</f>
        <v/>
      </c>
      <c r="AH422" s="8" t="str">
        <f>IF(ISBLANK(AF422),  "", _xlfn.CONCAT(LOWER(C422), "/", E422))</f>
        <v/>
      </c>
      <c r="AK422" s="37"/>
      <c r="AU422" s="8"/>
      <c r="AV422" s="8"/>
      <c r="AX422" s="8" t="str">
        <f>IF(AND(ISBLANK(AT422), ISBLANK(AU422)), "", _xlfn.CONCAT("[", IF(ISBLANK(AT422), "", _xlfn.CONCAT("[""mac"", """, AT422, """]")), IF(ISBLANK(AU422), "", _xlfn.CONCAT(", [""ip"", """, AU422, """]")), "]"))</f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>IF(ISBLANK(AF423),  "", _xlfn.CONCAT("haas/entity/sensor/", LOWER(C423), "/", E423, "/config"))</f>
        <v/>
      </c>
      <c r="AH423" s="8" t="str">
        <f>IF(ISBLANK(AF423),  "", _xlfn.CONCAT(LOWER(C423), "/", E423))</f>
        <v/>
      </c>
      <c r="AK423" s="37"/>
      <c r="AU423" s="8"/>
      <c r="AV423" s="8"/>
      <c r="AX423" s="8" t="str">
        <f>IF(AND(ISBLANK(AT423), ISBLANK(AU423)), "", _xlfn.CONCAT("[", IF(ISBLANK(AT423), "", _xlfn.CONCAT("[""mac"", """, AT423, """]")), IF(ISBLANK(AU423), "", _xlfn.CONCAT(", [""ip"", """, AU423, """]")), "]"))</f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>IF(ISBLANK(AF424),  "", _xlfn.CONCAT("haas/entity/sensor/", LOWER(C424), "/", E424, "/config"))</f>
        <v/>
      </c>
      <c r="AH424" s="8" t="str">
        <f>IF(ISBLANK(AF424),  "", _xlfn.CONCAT(LOWER(C424), "/", E424))</f>
        <v/>
      </c>
      <c r="AK424" s="37"/>
      <c r="AU424" s="8"/>
      <c r="AV424" s="8"/>
      <c r="AX424" s="8" t="str">
        <f>IF(AND(ISBLANK(AT424), ISBLANK(AU424)), "", _xlfn.CONCAT("[", IF(ISBLANK(AT424), "", _xlfn.CONCAT("[""mac"", """, AT424, """]")), IF(ISBLANK(AU424), "", _xlfn.CONCAT(", [""ip"", """, AU424, """]")), "]"))</f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>IF(ISBLANK(AF425),  "", _xlfn.CONCAT("haas/entity/sensor/", LOWER(C425), "/", E425, "/config"))</f>
        <v/>
      </c>
      <c r="AH425" s="8" t="str">
        <f>IF(ISBLANK(AF425),  "", _xlfn.CONCAT(LOWER(C425), "/", E425))</f>
        <v/>
      </c>
      <c r="AK425" s="37"/>
      <c r="AU425" s="8"/>
      <c r="AV425" s="8"/>
      <c r="AX425" s="8" t="str">
        <f>IF(AND(ISBLANK(AT425), ISBLANK(AU425)), "", _xlfn.CONCAT("[", IF(ISBLANK(AT425), "", _xlfn.CONCAT("[""mac"", """, AT425, """]")), IF(ISBLANK(AU425), "", _xlfn.CONCAT(", [""ip"", """, AU425, """]")), "]"))</f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>IF(ISBLANK(AF426),  "", _xlfn.CONCAT("haas/entity/sensor/", LOWER(C426), "/", E426, "/config"))</f>
        <v/>
      </c>
      <c r="AH426" s="8" t="str">
        <f>IF(ISBLANK(AF426),  "", _xlfn.CONCAT(LOWER(C426), "/", E426))</f>
        <v/>
      </c>
      <c r="AK426" s="37"/>
      <c r="AU426" s="8"/>
      <c r="AV426" s="8"/>
      <c r="AX426" s="8" t="str">
        <f>IF(AND(ISBLANK(AT426), ISBLANK(AU426)), "", _xlfn.CONCAT("[", IF(ISBLANK(AT426), "", _xlfn.CONCAT("[""mac"", """, AT426, """]")), IF(ISBLANK(AU426), "", _xlfn.CONCAT(", [""ip"", """, AU426, """]")), "]"))</f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>IF(ISBLANK(AF427),  "", _xlfn.CONCAT("haas/entity/sensor/", LOWER(C427), "/", E427, "/config"))</f>
        <v/>
      </c>
      <c r="AH427" s="8" t="str">
        <f>IF(ISBLANK(AF427),  "", _xlfn.CONCAT(LOWER(C427), "/", E427))</f>
        <v/>
      </c>
      <c r="AK427" s="37"/>
      <c r="AU427" s="8"/>
      <c r="AV427" s="8"/>
      <c r="AX427" s="8" t="str">
        <f>IF(AND(ISBLANK(AT427), ISBLANK(AU427)), "", _xlfn.CONCAT("[", IF(ISBLANK(AT427), "", _xlfn.CONCAT("[""mac"", """, AT427, """]")), IF(ISBLANK(AU427), "", _xlfn.CONCAT(", [""ip"", """, AU427, """]")), "]"))</f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>IF(ISBLANK(AF428),  "", _xlfn.CONCAT("haas/entity/sensor/", LOWER(C428), "/", E428, "/config"))</f>
        <v/>
      </c>
      <c r="AH428" s="8" t="str">
        <f>IF(ISBLANK(AF428),  "", _xlfn.CONCAT(LOWER(C428), "/", E428))</f>
        <v/>
      </c>
      <c r="AK428" s="37"/>
      <c r="AU428" s="8"/>
      <c r="AV428" s="8"/>
      <c r="AX428" s="8" t="str">
        <f>IF(AND(ISBLANK(AT428), ISBLANK(AU428)), "", _xlfn.CONCAT("[", IF(ISBLANK(AT428), "", _xlfn.CONCAT("[""mac"", """, AT428, """]")), IF(ISBLANK(AU428), "", _xlfn.CONCAT(", [""ip"", """, AU428, """]")), "]"))</f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>IF(ISBLANK(AF429),  "", _xlfn.CONCAT("haas/entity/sensor/", LOWER(C429), "/", E429, "/config"))</f>
        <v/>
      </c>
      <c r="AH429" s="8" t="str">
        <f>IF(ISBLANK(AF429),  "", _xlfn.CONCAT(LOWER(C429), "/", E429))</f>
        <v/>
      </c>
      <c r="AK429" s="37"/>
      <c r="AU429" s="8"/>
      <c r="AV429" s="8"/>
      <c r="AX429" s="8" t="str">
        <f>IF(AND(ISBLANK(AT429), ISBLANK(AU429)), "", _xlfn.CONCAT("[", IF(ISBLANK(AT429), "", _xlfn.CONCAT("[""mac"", """, AT429, """]")), IF(ISBLANK(AU429), "", _xlfn.CONCAT(", [""ip"", """, AU429, """]")), "]"))</f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>IF(ISBLANK(AF430),  "", _xlfn.CONCAT("haas/entity/sensor/", LOWER(C430), "/", E430, "/config"))</f>
        <v/>
      </c>
      <c r="AH430" s="8" t="str">
        <f>IF(ISBLANK(AF430),  "", _xlfn.CONCAT(LOWER(C430), "/", E430))</f>
        <v/>
      </c>
      <c r="AK430" s="37"/>
      <c r="AU430" s="8"/>
      <c r="AV430" s="8"/>
      <c r="AX430" s="8" t="str">
        <f>IF(AND(ISBLANK(AT430), ISBLANK(AU430)), "", _xlfn.CONCAT("[", IF(ISBLANK(AT430), "", _xlfn.CONCAT("[""mac"", """, AT430, """]")), IF(ISBLANK(AU430), "", _xlfn.CONCAT(", [""ip"", """, AU430, """]")), "]"))</f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>IF(ISBLANK(AF431),  "", _xlfn.CONCAT("haas/entity/sensor/", LOWER(C431), "/", E431, "/config"))</f>
        <v/>
      </c>
      <c r="AH431" s="8" t="str">
        <f>IF(ISBLANK(AF431),  "", _xlfn.CONCAT(LOWER(C431), "/", E431))</f>
        <v/>
      </c>
      <c r="AK431" s="37"/>
      <c r="AU431" s="8"/>
      <c r="AV431" s="8"/>
      <c r="AX431" s="8" t="str">
        <f>IF(AND(ISBLANK(AT431), ISBLANK(AU431)), "", _xlfn.CONCAT("[", IF(ISBLANK(AT431), "", _xlfn.CONCAT("[""mac"", """, AT431, """]")), IF(ISBLANK(AU431), "", _xlfn.CONCAT(", [""ip"", """, AU431, """]")), "]"))</f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>IF(ISBLANK(AF432),  "", _xlfn.CONCAT("haas/entity/sensor/", LOWER(C432), "/", E432, "/config"))</f>
        <v/>
      </c>
      <c r="AH432" s="8" t="str">
        <f>IF(ISBLANK(AF432),  "", _xlfn.CONCAT(LOWER(C432), "/", E432))</f>
        <v/>
      </c>
      <c r="AK432" s="37"/>
      <c r="AU432" s="8"/>
      <c r="AV432" s="8"/>
      <c r="AX432" s="8" t="str">
        <f>IF(AND(ISBLANK(AT432), ISBLANK(AU432)), "", _xlfn.CONCAT("[", IF(ISBLANK(AT432), "", _xlfn.CONCAT("[""mac"", """, AT432, """]")), IF(ISBLANK(AU432), "", _xlfn.CONCAT(", [""ip"", """, AU432, """]")), "]"))</f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>IF(ISBLANK(AF433),  "", _xlfn.CONCAT("haas/entity/sensor/", LOWER(C433), "/", E433, "/config"))</f>
        <v/>
      </c>
      <c r="AH433" s="8" t="str">
        <f>IF(ISBLANK(AF433),  "", _xlfn.CONCAT(LOWER(C433), "/", E433))</f>
        <v/>
      </c>
      <c r="AK433" s="37"/>
      <c r="AU433" s="8"/>
      <c r="AV433" s="8"/>
      <c r="AX433" s="8" t="str">
        <f>IF(AND(ISBLANK(AT433), ISBLANK(AU433)), "", _xlfn.CONCAT("[", IF(ISBLANK(AT433), "", _xlfn.CONCAT("[""mac"", """, AT433, """]")), IF(ISBLANK(AU433), "", _xlfn.CONCAT(", [""ip"", """, AU433, """]")), "]"))</f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>IF(ISBLANK(AF434),  "", _xlfn.CONCAT("haas/entity/sensor/", LOWER(C434), "/", E434, "/config"))</f>
        <v/>
      </c>
      <c r="AH434" s="8" t="str">
        <f>IF(ISBLANK(AF434),  "", _xlfn.CONCAT(LOWER(C434), "/", E434))</f>
        <v/>
      </c>
      <c r="AK434" s="37"/>
      <c r="AU434" s="8"/>
      <c r="AV434" s="8"/>
      <c r="AX434" s="8" t="str">
        <f>IF(AND(ISBLANK(AT434), ISBLANK(AU434)), "", _xlfn.CONCAT("[", IF(ISBLANK(AT434), "", _xlfn.CONCAT("[""mac"", """, AT434, """]")), IF(ISBLANK(AU434), "", _xlfn.CONCAT(", [""ip"", """, AU434, """]")), "]"))</f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>IF(ISBLANK(AF435),  "", _xlfn.CONCAT("haas/entity/sensor/", LOWER(C435), "/", E435, "/config"))</f>
        <v/>
      </c>
      <c r="AH435" s="8" t="str">
        <f>IF(ISBLANK(AF435),  "", _xlfn.CONCAT(LOWER(C435), "/", E435))</f>
        <v/>
      </c>
      <c r="AK435" s="37"/>
      <c r="AU435" s="8"/>
      <c r="AV435" s="8"/>
      <c r="AX435" s="8" t="str">
        <f>IF(AND(ISBLANK(AT435), ISBLANK(AU435)), "", _xlfn.CONCAT("[", IF(ISBLANK(AT435), "", _xlfn.CONCAT("[""mac"", """, AT435, """]")), IF(ISBLANK(AU435), "", _xlfn.CONCAT(", [""ip"", """, AU435, """]")), "]"))</f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>IF(ISBLANK(AF436),  "", _xlfn.CONCAT("haas/entity/sensor/", LOWER(C436), "/", E436, "/config"))</f>
        <v/>
      </c>
      <c r="AH436" s="8" t="str">
        <f>IF(ISBLANK(AF436),  "", _xlfn.CONCAT(LOWER(C436), "/", E436))</f>
        <v/>
      </c>
      <c r="AK436" s="37"/>
      <c r="AU436" s="8"/>
      <c r="AV436" s="8"/>
      <c r="AX436" s="8" t="str">
        <f>IF(AND(ISBLANK(AT436), ISBLANK(AU436)), "", _xlfn.CONCAT("[", IF(ISBLANK(AT436), "", _xlfn.CONCAT("[""mac"", """, AT436, """]")), IF(ISBLANK(AU436), "", _xlfn.CONCAT(", [""ip"", """, AU436, """]")), "]"))</f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>IF(ISBLANK(AF437),  "", _xlfn.CONCAT("haas/entity/sensor/", LOWER(C437), "/", E437, "/config"))</f>
        <v/>
      </c>
      <c r="AH437" s="8" t="str">
        <f>IF(ISBLANK(AF437),  "", _xlfn.CONCAT(LOWER(C437), "/", E437))</f>
        <v/>
      </c>
      <c r="AK437" s="37"/>
      <c r="AU437" s="8"/>
      <c r="AV437" s="8"/>
      <c r="AX437" s="8" t="str">
        <f>IF(AND(ISBLANK(AT437), ISBLANK(AU437)), "", _xlfn.CONCAT("[", IF(ISBLANK(AT437), "", _xlfn.CONCAT("[""mac"", """, AT437, """]")), IF(ISBLANK(AU437), "", _xlfn.CONCAT(", [""ip"", """, AU437, """]")), "]"))</f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>IF(ISBLANK(AF438),  "", _xlfn.CONCAT("haas/entity/sensor/", LOWER(C438), "/", E438, "/config"))</f>
        <v/>
      </c>
      <c r="AH438" s="8" t="str">
        <f>IF(ISBLANK(AF438),  "", _xlfn.CONCAT(LOWER(C438), "/", E438))</f>
        <v/>
      </c>
      <c r="AK438" s="37"/>
      <c r="AU438" s="8"/>
      <c r="AV438" s="8"/>
      <c r="AX438" s="8" t="str">
        <f>IF(AND(ISBLANK(AT438), ISBLANK(AU438)), "", _xlfn.CONCAT("[", IF(ISBLANK(AT438), "", _xlfn.CONCAT("[""mac"", """, AT438, """]")), IF(ISBLANK(AU438), "", _xlfn.CONCAT(", [""ip"", """, AU438, """]")), "]"))</f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>IF(ISBLANK(AF439),  "", _xlfn.CONCAT("haas/entity/sensor/", LOWER(C439), "/", E439, "/config"))</f>
        <v/>
      </c>
      <c r="AH439" s="8" t="str">
        <f>IF(ISBLANK(AF439),  "", _xlfn.CONCAT(LOWER(C439), "/", E439))</f>
        <v/>
      </c>
      <c r="AK439" s="37"/>
      <c r="AU439" s="8"/>
      <c r="AV439" s="8"/>
      <c r="AX439" s="8" t="str">
        <f>IF(AND(ISBLANK(AT439), ISBLANK(AU439)), "", _xlfn.CONCAT("[", IF(ISBLANK(AT439), "", _xlfn.CONCAT("[""mac"", """, AT439, """]")), IF(ISBLANK(AU439), "", _xlfn.CONCAT(", [""ip"", """, AU439, """]")), "]"))</f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>IF(ISBLANK(AF440),  "", _xlfn.CONCAT("haas/entity/sensor/", LOWER(C440), "/", E440, "/config"))</f>
        <v/>
      </c>
      <c r="AH440" s="8" t="str">
        <f>IF(ISBLANK(AF440),  "", _xlfn.CONCAT(LOWER(C440), "/", E440))</f>
        <v/>
      </c>
      <c r="AK440" s="37"/>
      <c r="AU440" s="8"/>
      <c r="AV440" s="8"/>
      <c r="AX440" s="8" t="str">
        <f>IF(AND(ISBLANK(AT440), ISBLANK(AU440)), "", _xlfn.CONCAT("[", IF(ISBLANK(AT440), "", _xlfn.CONCAT("[""mac"", """, AT440, """]")), IF(ISBLANK(AU440), "", _xlfn.CONCAT(", [""ip"", """, AU440, """]")), "]"))</f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>IF(ISBLANK(AF441),  "", _xlfn.CONCAT("haas/entity/sensor/", LOWER(C441), "/", E441, "/config"))</f>
        <v/>
      </c>
      <c r="AH441" s="8" t="str">
        <f>IF(ISBLANK(AF441),  "", _xlfn.CONCAT(LOWER(C441), "/", E441))</f>
        <v/>
      </c>
      <c r="AK441" s="37"/>
      <c r="AU441" s="8"/>
      <c r="AV441" s="8"/>
      <c r="AX441" s="8" t="str">
        <f>IF(AND(ISBLANK(AT441), ISBLANK(AU441)), "", _xlfn.CONCAT("[", IF(ISBLANK(AT441), "", _xlfn.CONCAT("[""mac"", """, AT441, """]")), IF(ISBLANK(AU441), "", _xlfn.CONCAT(", [""ip"", """, AU441, """]")), "]"))</f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>IF(ISBLANK(AF442),  "", _xlfn.CONCAT("haas/entity/sensor/", LOWER(C442), "/", E442, "/config"))</f>
        <v/>
      </c>
      <c r="AH442" s="8" t="str">
        <f>IF(ISBLANK(AF442),  "", _xlfn.CONCAT(LOWER(C442), "/", E442))</f>
        <v/>
      </c>
      <c r="AK442" s="37"/>
      <c r="AU442" s="8"/>
      <c r="AV442" s="8"/>
      <c r="AX442" s="8" t="str">
        <f>IF(AND(ISBLANK(AT442), ISBLANK(AU442)), "", _xlfn.CONCAT("[", IF(ISBLANK(AT442), "", _xlfn.CONCAT("[""mac"", """, AT442, """]")), IF(ISBLANK(AU442), "", _xlfn.CONCAT(", [""ip"", """, AU442, """]")), "]"))</f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>IF(ISBLANK(AF443),  "", _xlfn.CONCAT("haas/entity/sensor/", LOWER(C443), "/", E443, "/config"))</f>
        <v/>
      </c>
      <c r="AH443" s="8" t="str">
        <f>IF(ISBLANK(AF443),  "", _xlfn.CONCAT(LOWER(C443), "/", E443))</f>
        <v/>
      </c>
      <c r="AK443" s="36"/>
      <c r="AU443" s="8"/>
      <c r="AV443" s="8"/>
      <c r="AX443" s="8" t="str">
        <f>IF(AND(ISBLANK(AT443), ISBLANK(AU443)), "", _xlfn.CONCAT("[", IF(ISBLANK(AT443), "", _xlfn.CONCAT("[""mac"", """, AT443, """]")), IF(ISBLANK(AU443), "", _xlfn.CONCAT(", [""ip"", """, AU443, """]")), "]"))</f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>IF(ISBLANK(AF444),  "", _xlfn.CONCAT("haas/entity/sensor/", LOWER(C444), "/", E444, "/config"))</f>
        <v/>
      </c>
      <c r="AH444" s="8" t="str">
        <f>IF(ISBLANK(AF444),  "", _xlfn.CONCAT(LOWER(C444), "/", E444))</f>
        <v/>
      </c>
      <c r="AK444" s="37"/>
      <c r="AU444" s="8"/>
      <c r="AV444" s="8"/>
      <c r="AX444" s="8" t="str">
        <f>IF(AND(ISBLANK(AT444), ISBLANK(AU444)), "", _xlfn.CONCAT("[", IF(ISBLANK(AT444), "", _xlfn.CONCAT("[""mac"", """, AT444, """]")), IF(ISBLANK(AU444), "", _xlfn.CONCAT(", [""ip"", """, AU444, """]")), "]"))</f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>IF(ISBLANK(AF445),  "", _xlfn.CONCAT("haas/entity/sensor/", LOWER(C445), "/", E445, "/config"))</f>
        <v/>
      </c>
      <c r="AH445" s="8" t="str">
        <f>IF(ISBLANK(AF445),  "", _xlfn.CONCAT(LOWER(C445), "/", E445))</f>
        <v/>
      </c>
      <c r="AK445" s="36"/>
      <c r="AU445" s="8"/>
      <c r="AV445" s="8"/>
      <c r="AX445" s="8" t="str">
        <f>IF(AND(ISBLANK(AT445), ISBLANK(AU445)), "", _xlfn.CONCAT("[", IF(ISBLANK(AT445), "", _xlfn.CONCAT("[""mac"", """, AT445, """]")), IF(ISBLANK(AU445), "", _xlfn.CONCAT(", [""ip"", """, AU445, """]")), "]"))</f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>IF(ISBLANK(AF446),  "", _xlfn.CONCAT("haas/entity/sensor/", LOWER(C446), "/", E446, "/config"))</f>
        <v/>
      </c>
      <c r="AH446" s="8" t="str">
        <f>IF(ISBLANK(AF446),  "", _xlfn.CONCAT(LOWER(C446), "/", E446))</f>
        <v/>
      </c>
      <c r="AK446" s="36"/>
      <c r="AU446" s="8"/>
      <c r="AV446" s="8"/>
      <c r="AX446" s="8" t="str">
        <f>IF(AND(ISBLANK(AT446), ISBLANK(AU446)), "", _xlfn.CONCAT("[", IF(ISBLANK(AT446), "", _xlfn.CONCAT("[""mac"", """, AT446, """]")), IF(ISBLANK(AU446), "", _xlfn.CONCAT(", [""ip"", """, AU446, """]")), "]"))</f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>IF(ISBLANK(AF447),  "", _xlfn.CONCAT("haas/entity/sensor/", LOWER(C447), "/", E447, "/config"))</f>
        <v/>
      </c>
      <c r="AH447" s="8" t="str">
        <f>IF(ISBLANK(AF447),  "", _xlfn.CONCAT(LOWER(C447), "/", E447))</f>
        <v/>
      </c>
      <c r="AK447" s="36"/>
      <c r="AU447" s="8"/>
      <c r="AV447" s="8"/>
      <c r="AX447" s="8" t="str">
        <f>IF(AND(ISBLANK(AT447), ISBLANK(AU447)), "", _xlfn.CONCAT("[", IF(ISBLANK(AT447), "", _xlfn.CONCAT("[""mac"", """, AT447, """]")), IF(ISBLANK(AU447), "", _xlfn.CONCAT(", [""ip"", """, AU447, """]")), "]"))</f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>IF(ISBLANK(AF448),  "", _xlfn.CONCAT("haas/entity/sensor/", LOWER(C448), "/", E448, "/config"))</f>
        <v/>
      </c>
      <c r="AH448" s="8" t="str">
        <f>IF(ISBLANK(AF448),  "", _xlfn.CONCAT(LOWER(C448), "/", E448))</f>
        <v/>
      </c>
      <c r="AK448" s="37"/>
      <c r="AU448" s="8"/>
      <c r="AV448" s="8"/>
      <c r="AX448" s="8" t="str">
        <f>IF(AND(ISBLANK(AT448), ISBLANK(AU448)), "", _xlfn.CONCAT("[", IF(ISBLANK(AT448), "", _xlfn.CONCAT("[""mac"", """, AT448, """]")), IF(ISBLANK(AU448), "", _xlfn.CONCAT(", [""ip"", """, AU448, """]")), "]"))</f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>IF(ISBLANK(AF449),  "", _xlfn.CONCAT("haas/entity/sensor/", LOWER(C449), "/", E449, "/config"))</f>
        <v/>
      </c>
      <c r="AH449" s="8" t="str">
        <f>IF(ISBLANK(AF449),  "", _xlfn.CONCAT(LOWER(C449), "/", E449))</f>
        <v/>
      </c>
      <c r="AK449" s="36"/>
      <c r="AU449" s="8"/>
      <c r="AV449" s="8"/>
      <c r="AX449" s="8" t="str">
        <f>IF(AND(ISBLANK(AT449), ISBLANK(AU449)), "", _xlfn.CONCAT("[", IF(ISBLANK(AT449), "", _xlfn.CONCAT("[""mac"", """, AT449, """]")), IF(ISBLANK(AU449), "", _xlfn.CONCAT(", [""ip"", """, AU449, """]")), "]"))</f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>IF(ISBLANK(AF450),  "", _xlfn.CONCAT("haas/entity/sensor/", LOWER(C450), "/", E450, "/config"))</f>
        <v/>
      </c>
      <c r="AH450" s="8" t="str">
        <f>IF(ISBLANK(AF450),  "", _xlfn.CONCAT(LOWER(C450), "/", E450))</f>
        <v/>
      </c>
      <c r="AK450" s="37"/>
      <c r="AU450" s="8"/>
      <c r="AV450" s="8"/>
      <c r="AX450" s="8" t="str">
        <f>IF(AND(ISBLANK(AT450), ISBLANK(AU450)), "", _xlfn.CONCAT("[", IF(ISBLANK(AT450), "", _xlfn.CONCAT("[""mac"", """, AT450, """]")), IF(ISBLANK(AU450), "", _xlfn.CONCAT(", [""ip"", """, AU450, """]")), "]"))</f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>IF(ISBLANK(AF451),  "", _xlfn.CONCAT("haas/entity/sensor/", LOWER(C451), "/", E451, "/config"))</f>
        <v/>
      </c>
      <c r="AH451" s="8" t="str">
        <f>IF(ISBLANK(AF451),  "", _xlfn.CONCAT(LOWER(C451), "/", E451))</f>
        <v/>
      </c>
      <c r="AK451" s="37"/>
      <c r="AU451" s="8"/>
      <c r="AV451" s="8"/>
      <c r="AX451" s="8" t="str">
        <f>IF(AND(ISBLANK(AT451), ISBLANK(AU451)), "", _xlfn.CONCAT("[", IF(ISBLANK(AT451), "", _xlfn.CONCAT("[""mac"", """, AT451, """]")), IF(ISBLANK(AU451), "", _xlfn.CONCAT(", [""ip"", """, AU451, """]")), "]"))</f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>IF(ISBLANK(AF452),  "", _xlfn.CONCAT("haas/entity/sensor/", LOWER(C452), "/", E452, "/config"))</f>
        <v/>
      </c>
      <c r="AH452" s="8" t="str">
        <f>IF(ISBLANK(AF452),  "", _xlfn.CONCAT(LOWER(C452), "/", E452))</f>
        <v/>
      </c>
      <c r="AK452" s="37"/>
      <c r="AU452" s="8"/>
      <c r="AV452" s="8"/>
      <c r="AX452" s="8" t="str">
        <f>IF(AND(ISBLANK(AT452), ISBLANK(AU452)), "", _xlfn.CONCAT("[", IF(ISBLANK(AT452), "", _xlfn.CONCAT("[""mac"", """, AT452, """]")), IF(ISBLANK(AU452), "", _xlfn.CONCAT(", [""ip"", """, AU452, """]")), "]"))</f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>IF(ISBLANK(AF453),  "", _xlfn.CONCAT("haas/entity/sensor/", LOWER(C453), "/", E453, "/config"))</f>
        <v/>
      </c>
      <c r="AH453" s="8" t="str">
        <f>IF(ISBLANK(AF453),  "", _xlfn.CONCAT(LOWER(C453), "/", E453))</f>
        <v/>
      </c>
      <c r="AK453" s="37"/>
      <c r="AU453" s="8"/>
      <c r="AV453" s="8"/>
      <c r="AX453" s="8" t="str">
        <f>IF(AND(ISBLANK(AT453), ISBLANK(AU453)), "", _xlfn.CONCAT("[", IF(ISBLANK(AT453), "", _xlfn.CONCAT("[""mac"", """, AT453, """]")), IF(ISBLANK(AU453), "", _xlfn.CONCAT(", [""ip"", """, AU453, """]")), "]"))</f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>IF(ISBLANK(AF454),  "", _xlfn.CONCAT("haas/entity/sensor/", LOWER(C454), "/", E454, "/config"))</f>
        <v/>
      </c>
      <c r="AH454" s="8" t="str">
        <f>IF(ISBLANK(AF454),  "", _xlfn.CONCAT(LOWER(C454), "/", E454))</f>
        <v/>
      </c>
      <c r="AK454" s="37"/>
      <c r="AU454" s="8"/>
      <c r="AV454" s="8"/>
      <c r="AX454" s="8" t="str">
        <f>IF(AND(ISBLANK(AT454), ISBLANK(AU454)), "", _xlfn.CONCAT("[", IF(ISBLANK(AT454), "", _xlfn.CONCAT("[""mac"", """, AT454, """]")), IF(ISBLANK(AU454), "", _xlfn.CONCAT(", [""ip"", """, AU454, """]")), "]"))</f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>IF(ISBLANK(AF455),  "", _xlfn.CONCAT("haas/entity/sensor/", LOWER(C455), "/", E455, "/config"))</f>
        <v/>
      </c>
      <c r="AH455" s="8" t="str">
        <f>IF(ISBLANK(AF455),  "", _xlfn.CONCAT(LOWER(C455), "/", E455))</f>
        <v/>
      </c>
      <c r="AK455" s="37"/>
      <c r="AU455" s="8"/>
      <c r="AV455" s="8"/>
      <c r="AX455" s="8" t="str">
        <f>IF(AND(ISBLANK(AT455), ISBLANK(AU455)), "", _xlfn.CONCAT("[", IF(ISBLANK(AT455), "", _xlfn.CONCAT("[""mac"", """, AT455, """]")), IF(ISBLANK(AU455), "", _xlfn.CONCAT(", [""ip"", """, AU455, """]")), "]"))</f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>IF(ISBLANK(AF456),  "", _xlfn.CONCAT("haas/entity/sensor/", LOWER(C456), "/", E456, "/config"))</f>
        <v/>
      </c>
      <c r="AH456" s="8" t="str">
        <f>IF(ISBLANK(AF456),  "", _xlfn.CONCAT(LOWER(C456), "/", E456))</f>
        <v/>
      </c>
      <c r="AK456" s="37"/>
      <c r="AU456" s="8"/>
      <c r="AV456" s="8"/>
      <c r="AX456" s="8" t="str">
        <f>IF(AND(ISBLANK(AT456), ISBLANK(AU456)), "", _xlfn.CONCAT("[", IF(ISBLANK(AT456), "", _xlfn.CONCAT("[""mac"", """, AT456, """]")), IF(ISBLANK(AU456), "", _xlfn.CONCAT(", [""ip"", """, AU456, """]")), "]"))</f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>IF(ISBLANK(AF457),  "", _xlfn.CONCAT("haas/entity/sensor/", LOWER(C457), "/", E457, "/config"))</f>
        <v/>
      </c>
      <c r="AH457" s="8" t="str">
        <f>IF(ISBLANK(AF457),  "", _xlfn.CONCAT(LOWER(C457), "/", E457))</f>
        <v/>
      </c>
      <c r="AK457" s="37"/>
      <c r="AU457" s="8"/>
      <c r="AV457" s="8"/>
      <c r="AX457" s="8" t="str">
        <f>IF(AND(ISBLANK(AT457), ISBLANK(AU457)), "", _xlfn.CONCAT("[", IF(ISBLANK(AT457), "", _xlfn.CONCAT("[""mac"", """, AT457, """]")), IF(ISBLANK(AU457), "", _xlfn.CONCAT(", [""ip"", """, AU457, """]")), "]"))</f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>IF(ISBLANK(AF458),  "", _xlfn.CONCAT("haas/entity/sensor/", LOWER(C458), "/", E458, "/config"))</f>
        <v/>
      </c>
      <c r="AH458" s="8" t="str">
        <f>IF(ISBLANK(AF458),  "", _xlfn.CONCAT(LOWER(C458), "/", E458))</f>
        <v/>
      </c>
      <c r="AK458" s="37"/>
      <c r="AU458" s="8"/>
      <c r="AV458" s="8"/>
      <c r="AX458" s="8" t="str">
        <f>IF(AND(ISBLANK(AT458), ISBLANK(AU458)), "", _xlfn.CONCAT("[", IF(ISBLANK(AT458), "", _xlfn.CONCAT("[""mac"", """, AT458, """]")), IF(ISBLANK(AU458), "", _xlfn.CONCAT(", [""ip"", """, AU458, """]")), "]"))</f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>IF(ISBLANK(AF459),  "", _xlfn.CONCAT("haas/entity/sensor/", LOWER(C459), "/", E459, "/config"))</f>
        <v/>
      </c>
      <c r="AH459" s="8" t="str">
        <f>IF(ISBLANK(AF459),  "", _xlfn.CONCAT(LOWER(C459), "/", E459))</f>
        <v/>
      </c>
      <c r="AK459" s="37"/>
      <c r="AU459" s="8"/>
      <c r="AV459" s="8"/>
      <c r="AX459" s="8" t="str">
        <f>IF(AND(ISBLANK(AT459), ISBLANK(AU459)), "", _xlfn.CONCAT("[", IF(ISBLANK(AT459), "", _xlfn.CONCAT("[""mac"", """, AT459, """]")), IF(ISBLANK(AU459), "", _xlfn.CONCAT(", [""ip"", """, AU459, """]")), "]"))</f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>IF(ISBLANK(AF460),  "", _xlfn.CONCAT("haas/entity/sensor/", LOWER(C460), "/", E460, "/config"))</f>
        <v/>
      </c>
      <c r="AH460" s="8" t="str">
        <f>IF(ISBLANK(AF460),  "", _xlfn.CONCAT(LOWER(C460), "/", E460))</f>
        <v/>
      </c>
      <c r="AK460" s="37"/>
      <c r="AU460" s="8"/>
      <c r="AV460" s="8"/>
      <c r="AX460" s="8" t="str">
        <f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>IF(ISBLANK(AF461),  "", _xlfn.CONCAT("haas/entity/sensor/", LOWER(C461), "/", E461, "/config"))</f>
        <v/>
      </c>
      <c r="AH461" s="8" t="str">
        <f>IF(ISBLANK(AF461),  "", _xlfn.CONCAT(LOWER(C461), "/", E461))</f>
        <v/>
      </c>
      <c r="AK461" s="37"/>
      <c r="AU461" s="8"/>
      <c r="AV461" s="8"/>
      <c r="AX461" s="8" t="str">
        <f>IF(AND(ISBLANK(AT461), ISBLANK(AU461)), "", _xlfn.CONCAT("[", IF(ISBLANK(AT461), "", _xlfn.CONCAT("[""mac"", """, AT461, """]")), IF(ISBLANK(AU461), "", _xlfn.CONCAT(", [""ip"", """, AU461, """]")), "]"))</f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>IF(ISBLANK(AF462),  "", _xlfn.CONCAT("haas/entity/sensor/", LOWER(C462), "/", E462, "/config"))</f>
        <v/>
      </c>
      <c r="AH462" s="8" t="str">
        <f>IF(ISBLANK(AF462),  "", _xlfn.CONCAT(LOWER(C462), "/", E462))</f>
        <v/>
      </c>
      <c r="AK462" s="37"/>
      <c r="AU462" s="8"/>
      <c r="AV462" s="8"/>
      <c r="AX462" s="8" t="str">
        <f>IF(AND(ISBLANK(AT462), ISBLANK(AU462)), "", _xlfn.CONCAT("[", IF(ISBLANK(AT462), "", _xlfn.CONCAT("[""mac"", """, AT462, """]")), IF(ISBLANK(AU462), "", _xlfn.CONCAT(", [""ip"", """, AU462, """]")), "]"))</f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>IF(ISBLANK(AF463),  "", _xlfn.CONCAT("haas/entity/sensor/", LOWER(C463), "/", E463, "/config"))</f>
        <v/>
      </c>
      <c r="AH463" s="8" t="str">
        <f>IF(ISBLANK(AF463),  "", _xlfn.CONCAT(LOWER(C463), "/", E463))</f>
        <v/>
      </c>
      <c r="AK463" s="37"/>
      <c r="AU463" s="8"/>
      <c r="AV463" s="8"/>
      <c r="AX463" s="8" t="str">
        <f>IF(AND(ISBLANK(AT463), ISBLANK(AU463)), "", _xlfn.CONCAT("[", IF(ISBLANK(AT463), "", _xlfn.CONCAT("[""mac"", """, AT463, """]")), IF(ISBLANK(AU463), "", _xlfn.CONCAT(", [""ip"", """, AU463, """]")), "]"))</f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>IF(ISBLANK(AF464),  "", _xlfn.CONCAT("haas/entity/sensor/", LOWER(C464), "/", E464, "/config"))</f>
        <v/>
      </c>
      <c r="AH464" s="8" t="str">
        <f>IF(ISBLANK(AF464),  "", _xlfn.CONCAT(LOWER(C464), "/", E464))</f>
        <v/>
      </c>
      <c r="AK464" s="37"/>
      <c r="AU464" s="8"/>
      <c r="AV464" s="8"/>
      <c r="AX464" s="8" t="str">
        <f>IF(AND(ISBLANK(AT464), ISBLANK(AU464)), "", _xlfn.CONCAT("[", IF(ISBLANK(AT464), "", _xlfn.CONCAT("[""mac"", """, AT464, """]")), IF(ISBLANK(AU464), "", _xlfn.CONCAT(", [""ip"", """, AU464, """]")), "]"))</f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>IF(ISBLANK(AF465),  "", _xlfn.CONCAT("haas/entity/sensor/", LOWER(C465), "/", E465, "/config"))</f>
        <v/>
      </c>
      <c r="AH465" s="8" t="str">
        <f>IF(ISBLANK(AF465),  "", _xlfn.CONCAT(LOWER(C465), "/", E465))</f>
        <v/>
      </c>
      <c r="AK465" s="37"/>
      <c r="AU465" s="8"/>
      <c r="AV465" s="8"/>
      <c r="AX465" s="8" t="str">
        <f>IF(AND(ISBLANK(AT465), ISBLANK(AU465)), "", _xlfn.CONCAT("[", IF(ISBLANK(AT465), "", _xlfn.CONCAT("[""mac"", """, AT465, """]")), IF(ISBLANK(AU465), "", _xlfn.CONCAT(", [""ip"", """, AU465, """]")), "]"))</f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>IF(ISBLANK(AF466),  "", _xlfn.CONCAT("haas/entity/sensor/", LOWER(C466), "/", E466, "/config"))</f>
        <v/>
      </c>
      <c r="AH466" s="8" t="str">
        <f>IF(ISBLANK(AF466),  "", _xlfn.CONCAT(LOWER(C466), "/", E466))</f>
        <v/>
      </c>
      <c r="AK466" s="37"/>
      <c r="AU466" s="8"/>
      <c r="AV466" s="8"/>
      <c r="AX466" s="8" t="str">
        <f>IF(AND(ISBLANK(AT466), ISBLANK(AU466)), "", _xlfn.CONCAT("[", IF(ISBLANK(AT466), "", _xlfn.CONCAT("[""mac"", """, AT466, """]")), IF(ISBLANK(AU466), "", _xlfn.CONCAT(", [""ip"", """, AU466, """]")), "]"))</f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>IF(ISBLANK(AF467),  "", _xlfn.CONCAT("haas/entity/sensor/", LOWER(C467), "/", E467, "/config"))</f>
        <v/>
      </c>
      <c r="AH467" s="8" t="str">
        <f>IF(ISBLANK(AF467),  "", _xlfn.CONCAT(LOWER(C467), "/", E467))</f>
        <v/>
      </c>
      <c r="AK467" s="37"/>
      <c r="AU467" s="8"/>
      <c r="AV467" s="8"/>
      <c r="AX467" s="8" t="str">
        <f>IF(AND(ISBLANK(AT467), ISBLANK(AU467)), "", _xlfn.CONCAT("[", IF(ISBLANK(AT467), "", _xlfn.CONCAT("[""mac"", """, AT467, """]")), IF(ISBLANK(AU467), "", _xlfn.CONCAT(", [""ip"", """, AU467, """]")), "]"))</f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>IF(ISBLANK(AF468),  "", _xlfn.CONCAT("haas/entity/sensor/", LOWER(C468), "/", E468, "/config"))</f>
        <v/>
      </c>
      <c r="AH468" s="8" t="str">
        <f>IF(ISBLANK(AF468),  "", _xlfn.CONCAT(LOWER(C468), "/", E468))</f>
        <v/>
      </c>
      <c r="AK468" s="37"/>
      <c r="AU468" s="8"/>
      <c r="AV468" s="8"/>
      <c r="AX468" s="8" t="str">
        <f>IF(AND(ISBLANK(AT468), ISBLANK(AU468)), "", _xlfn.CONCAT("[", IF(ISBLANK(AT468), "", _xlfn.CONCAT("[""mac"", """, AT468, """]")), IF(ISBLANK(AU468), "", _xlfn.CONCAT(", [""ip"", """, AU468, """]")), "]"))</f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>IF(ISBLANK(AF469),  "", _xlfn.CONCAT("haas/entity/sensor/", LOWER(C469), "/", E469, "/config"))</f>
        <v/>
      </c>
      <c r="AH469" s="8" t="str">
        <f>IF(ISBLANK(AF469),  "", _xlfn.CONCAT(LOWER(C469), "/", E469))</f>
        <v/>
      </c>
      <c r="AK469" s="37"/>
      <c r="AU469" s="8"/>
      <c r="AV469" s="8"/>
      <c r="AX469" s="8" t="str">
        <f>IF(AND(ISBLANK(AT469), ISBLANK(AU469)), "", _xlfn.CONCAT("[", IF(ISBLANK(AT469), "", _xlfn.CONCAT("[""mac"", """, AT469, """]")), IF(ISBLANK(AU469), "", _xlfn.CONCAT(", [""ip"", """, AU469, """]")), "]"))</f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>IF(ISBLANK(AF470),  "", _xlfn.CONCAT("haas/entity/sensor/", LOWER(C470), "/", E470, "/config"))</f>
        <v/>
      </c>
      <c r="AH470" s="8" t="str">
        <f>IF(ISBLANK(AF470),  "", _xlfn.CONCAT(LOWER(C470), "/", E470))</f>
        <v/>
      </c>
      <c r="AK470" s="37"/>
      <c r="AU470" s="8"/>
      <c r="AV470" s="8"/>
      <c r="AX470" s="8" t="str">
        <f>IF(AND(ISBLANK(AT470), ISBLANK(AU470)), "", _xlfn.CONCAT("[", IF(ISBLANK(AT470), "", _xlfn.CONCAT("[""mac"", """, AT470, """]")), IF(ISBLANK(AU470), "", _xlfn.CONCAT(", [""ip"", """, AU470, """]")), "]"))</f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>IF(ISBLANK(AF471),  "", _xlfn.CONCAT("haas/entity/sensor/", LOWER(C471), "/", E471, "/config"))</f>
        <v/>
      </c>
      <c r="AH471" s="8" t="str">
        <f>IF(ISBLANK(AF471),  "", _xlfn.CONCAT(LOWER(C471), "/", E471))</f>
        <v/>
      </c>
      <c r="AK471" s="37"/>
      <c r="AU471" s="8"/>
      <c r="AV471" s="8"/>
      <c r="AX471" s="8" t="str">
        <f>IF(AND(ISBLANK(AT471), ISBLANK(AU471)), "", _xlfn.CONCAT("[", IF(ISBLANK(AT471), "", _xlfn.CONCAT("[""mac"", """, AT471, """]")), IF(ISBLANK(AU471), "", _xlfn.CONCAT(", [""ip"", """, AU471, """]")), "]"))</f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>IF(ISBLANK(AF472),  "", _xlfn.CONCAT("haas/entity/sensor/", LOWER(C472), "/", E472, "/config"))</f>
        <v/>
      </c>
      <c r="AH472" s="8" t="str">
        <f>IF(ISBLANK(AF472),  "", _xlfn.CONCAT(LOWER(C472), "/", E472))</f>
        <v/>
      </c>
      <c r="AK472" s="37"/>
      <c r="AU472" s="8"/>
      <c r="AV472" s="8"/>
      <c r="AX472" s="8" t="str">
        <f>IF(AND(ISBLANK(AT472), ISBLANK(AU472)), "", _xlfn.CONCAT("[", IF(ISBLANK(AT472), "", _xlfn.CONCAT("[""mac"", """, AT472, """]")), IF(ISBLANK(AU472), "", _xlfn.CONCAT(", [""ip"", """, AU472, """]")), "]"))</f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>IF(ISBLANK(AF473),  "", _xlfn.CONCAT("haas/entity/sensor/", LOWER(C473), "/", E473, "/config"))</f>
        <v/>
      </c>
      <c r="AH473" s="8" t="str">
        <f>IF(ISBLANK(AF473),  "", _xlfn.CONCAT(LOWER(C473), "/", E473))</f>
        <v/>
      </c>
      <c r="AK473" s="37"/>
      <c r="AU473" s="8"/>
      <c r="AV473" s="8"/>
      <c r="AX473" s="8" t="str">
        <f>IF(AND(ISBLANK(AT473), ISBLANK(AU473)), "", _xlfn.CONCAT("[", IF(ISBLANK(AT473), "", _xlfn.CONCAT("[""mac"", """, AT473, """]")), IF(ISBLANK(AU473), "", _xlfn.CONCAT(", [""ip"", """, AU473, """]")), "]"))</f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>IF(ISBLANK(AF474),  "", _xlfn.CONCAT("haas/entity/sensor/", LOWER(C474), "/", E474, "/config"))</f>
        <v/>
      </c>
      <c r="AH474" s="8" t="str">
        <f>IF(ISBLANK(AF474),  "", _xlfn.CONCAT(LOWER(C474), "/", E474))</f>
        <v/>
      </c>
      <c r="AK474" s="37"/>
      <c r="AU474" s="8"/>
      <c r="AV474" s="8"/>
      <c r="AX474" s="8" t="str">
        <f>IF(AND(ISBLANK(AT474), ISBLANK(AU474)), "", _xlfn.CONCAT("[", IF(ISBLANK(AT474), "", _xlfn.CONCAT("[""mac"", """, AT474, """]")), IF(ISBLANK(AU474), "", _xlfn.CONCAT(", [""ip"", """, AU474, """]")), "]"))</f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>IF(ISBLANK(AF475),  "", _xlfn.CONCAT("haas/entity/sensor/", LOWER(C475), "/", E475, "/config"))</f>
        <v/>
      </c>
      <c r="AH475" s="8" t="str">
        <f>IF(ISBLANK(AF475),  "", _xlfn.CONCAT(LOWER(C475), "/", E475))</f>
        <v/>
      </c>
      <c r="AK475" s="37"/>
      <c r="AU475" s="8"/>
      <c r="AV475" s="8"/>
      <c r="AX475" s="8" t="str">
        <f>IF(AND(ISBLANK(AT475), ISBLANK(AU475)), "", _xlfn.CONCAT("[", IF(ISBLANK(AT475), "", _xlfn.CONCAT("[""mac"", """, AT475, """]")), IF(ISBLANK(AU475), "", _xlfn.CONCAT(", [""ip"", """, AU475, """]")), "]"))</f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>IF(ISBLANK(AF476),  "", _xlfn.CONCAT("haas/entity/sensor/", LOWER(C476), "/", E476, "/config"))</f>
        <v/>
      </c>
      <c r="AH476" s="8" t="str">
        <f>IF(ISBLANK(AF476),  "", _xlfn.CONCAT(LOWER(C476), "/", E476))</f>
        <v/>
      </c>
      <c r="AK476" s="37"/>
      <c r="AU476" s="8"/>
      <c r="AV476" s="8"/>
      <c r="AX476" s="8" t="str">
        <f>IF(AND(ISBLANK(AT476), ISBLANK(AU476)), "", _xlfn.CONCAT("[", IF(ISBLANK(AT476), "", _xlfn.CONCAT("[""mac"", """, AT476, """]")), IF(ISBLANK(AU476), "", _xlfn.CONCAT(", [""ip"", """, AU476, """]")), "]"))</f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>IF(ISBLANK(AF477),  "", _xlfn.CONCAT("haas/entity/sensor/", LOWER(C477), "/", E477, "/config"))</f>
        <v/>
      </c>
      <c r="AH477" s="8" t="str">
        <f>IF(ISBLANK(AF477),  "", _xlfn.CONCAT(LOWER(C477), "/", E477))</f>
        <v/>
      </c>
      <c r="AK477" s="37"/>
      <c r="AU477" s="8"/>
      <c r="AV477" s="8"/>
      <c r="AX477" s="8" t="str">
        <f>IF(AND(ISBLANK(AT477), ISBLANK(AU477)), "", _xlfn.CONCAT("[", IF(ISBLANK(AT477), "", _xlfn.CONCAT("[""mac"", """, AT477, """]")), IF(ISBLANK(AU477), "", _xlfn.CONCAT(", [""ip"", """, AU477, """]")), "]"))</f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>IF(ISBLANK(AF478),  "", _xlfn.CONCAT("haas/entity/sensor/", LOWER(C478), "/", E478, "/config"))</f>
        <v/>
      </c>
      <c r="AH478" s="8" t="str">
        <f>IF(ISBLANK(AF478),  "", _xlfn.CONCAT(LOWER(C478), "/", E478))</f>
        <v/>
      </c>
      <c r="AK478" s="37"/>
      <c r="AU478" s="8"/>
      <c r="AV478" s="8"/>
      <c r="AX478" s="8" t="str">
        <f>IF(AND(ISBLANK(AT478), ISBLANK(AU478)), "", _xlfn.CONCAT("[", IF(ISBLANK(AT478), "", _xlfn.CONCAT("[""mac"", """, AT478, """]")), IF(ISBLANK(AU478), "", _xlfn.CONCAT(", [""ip"", """, AU478, """]")), "]"))</f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>IF(ISBLANK(AF479),  "", _xlfn.CONCAT("haas/entity/sensor/", LOWER(C479), "/", E479, "/config"))</f>
        <v/>
      </c>
      <c r="AH479" s="8" t="str">
        <f>IF(ISBLANK(AF479),  "", _xlfn.CONCAT(LOWER(C479), "/", E479))</f>
        <v/>
      </c>
      <c r="AK479" s="37"/>
      <c r="AU479" s="8"/>
      <c r="AV479" s="8"/>
      <c r="AX479" s="8" t="str">
        <f>IF(AND(ISBLANK(AT479), ISBLANK(AU479)), "", _xlfn.CONCAT("[", IF(ISBLANK(AT479), "", _xlfn.CONCAT("[""mac"", """, AT479, """]")), IF(ISBLANK(AU479), "", _xlfn.CONCAT(", [""ip"", """, AU479, """]")), "]"))</f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>IF(ISBLANK(AF480),  "", _xlfn.CONCAT("haas/entity/sensor/", LOWER(C480), "/", E480, "/config"))</f>
        <v/>
      </c>
      <c r="AH480" s="8" t="str">
        <f>IF(ISBLANK(AF480),  "", _xlfn.CONCAT(LOWER(C480), "/", E480))</f>
        <v/>
      </c>
      <c r="AK480" s="37"/>
      <c r="AU480" s="8"/>
      <c r="AV480" s="8"/>
      <c r="AX480" s="8" t="str">
        <f>IF(AND(ISBLANK(AT480), ISBLANK(AU480)), "", _xlfn.CONCAT("[", IF(ISBLANK(AT480), "", _xlfn.CONCAT("[""mac"", """, AT480, """]")), IF(ISBLANK(AU480), "", _xlfn.CONCAT(", [""ip"", """, AU480, """]")), "]"))</f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>IF(ISBLANK(AF481),  "", _xlfn.CONCAT("haas/entity/sensor/", LOWER(C481), "/", E481, "/config"))</f>
        <v/>
      </c>
      <c r="AH481" s="8" t="str">
        <f>IF(ISBLANK(AF481),  "", _xlfn.CONCAT(LOWER(C481), "/", E481))</f>
        <v/>
      </c>
      <c r="AK481" s="37"/>
      <c r="AU481" s="8"/>
      <c r="AV481" s="8"/>
      <c r="AX481" s="8" t="str">
        <f>IF(AND(ISBLANK(AT481), ISBLANK(AU481)), "", _xlfn.CONCAT("[", IF(ISBLANK(AT481), "", _xlfn.CONCAT("[""mac"", """, AT481, """]")), IF(ISBLANK(AU481), "", _xlfn.CONCAT(", [""ip"", """, AU481, """]")), "]"))</f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>IF(ISBLANK(AF482),  "", _xlfn.CONCAT("haas/entity/sensor/", LOWER(C482), "/", E482, "/config"))</f>
        <v/>
      </c>
      <c r="AH482" s="8" t="str">
        <f>IF(ISBLANK(AF482),  "", _xlfn.CONCAT(LOWER(C482), "/", E482))</f>
        <v/>
      </c>
      <c r="AK482" s="37"/>
      <c r="AU482" s="8"/>
      <c r="AV482" s="8"/>
      <c r="AX482" s="8" t="str">
        <f>IF(AND(ISBLANK(AT482), ISBLANK(AU482)), "", _xlfn.CONCAT("[", IF(ISBLANK(AT482), "", _xlfn.CONCAT("[""mac"", """, AT482, """]")), IF(ISBLANK(AU482), "", _xlfn.CONCAT(", [""ip"", """, AU482, """]")), "]"))</f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>IF(ISBLANK(AF483),  "", _xlfn.CONCAT("haas/entity/sensor/", LOWER(C483), "/", E483, "/config"))</f>
        <v/>
      </c>
      <c r="AH483" s="8" t="str">
        <f>IF(ISBLANK(AF483),  "", _xlfn.CONCAT(LOWER(C483), "/", E483))</f>
        <v/>
      </c>
      <c r="AK483" s="37"/>
      <c r="AU483" s="8"/>
      <c r="AV483" s="8"/>
      <c r="AX483" s="8" t="str">
        <f>IF(AND(ISBLANK(AT483), ISBLANK(AU483)), "", _xlfn.CONCAT("[", IF(ISBLANK(AT483), "", _xlfn.CONCAT("[""mac"", """, AT483, """]")), IF(ISBLANK(AU483), "", _xlfn.CONCAT(", [""ip"", """, AU483, """]")), "]"))</f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>IF(ISBLANK(AF484),  "", _xlfn.CONCAT("haas/entity/sensor/", LOWER(C484), "/", E484, "/config"))</f>
        <v/>
      </c>
      <c r="AH484" s="8" t="str">
        <f>IF(ISBLANK(AF484),  "", _xlfn.CONCAT(LOWER(C484), "/", E484))</f>
        <v/>
      </c>
      <c r="AK484" s="37"/>
      <c r="AU484" s="8"/>
      <c r="AV484" s="8"/>
      <c r="AX484" s="8" t="str">
        <f>IF(AND(ISBLANK(AT484), ISBLANK(AU484)), "", _xlfn.CONCAT("[", IF(ISBLANK(AT484), "", _xlfn.CONCAT("[""mac"", """, AT484, """]")), IF(ISBLANK(AU484), "", _xlfn.CONCAT(", [""ip"", """, AU484, """]")), "]"))</f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>IF(ISBLANK(AF485),  "", _xlfn.CONCAT("haas/entity/sensor/", LOWER(C485), "/", E485, "/config"))</f>
        <v/>
      </c>
      <c r="AH485" s="8" t="str">
        <f>IF(ISBLANK(AF485),  "", _xlfn.CONCAT(LOWER(C485), "/", E485))</f>
        <v/>
      </c>
      <c r="AK485" s="37"/>
      <c r="AU485" s="8"/>
      <c r="AV485" s="8"/>
      <c r="AX485" s="8" t="str">
        <f>IF(AND(ISBLANK(AT485), ISBLANK(AU485)), "", _xlfn.CONCAT("[", IF(ISBLANK(AT485), "", _xlfn.CONCAT("[""mac"", """, AT485, """]")), IF(ISBLANK(AU485), "", _xlfn.CONCAT(", [""ip"", """, AU485, """]")), "]"))</f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>IF(ISBLANK(AF486),  "", _xlfn.CONCAT("haas/entity/sensor/", LOWER(C486), "/", E486, "/config"))</f>
        <v/>
      </c>
      <c r="AH486" s="8" t="str">
        <f>IF(ISBLANK(AF486),  "", _xlfn.CONCAT(LOWER(C486), "/", E486))</f>
        <v/>
      </c>
      <c r="AK486" s="37"/>
      <c r="AU486" s="8"/>
      <c r="AV486" s="8"/>
      <c r="AX486" s="8" t="str">
        <f>IF(AND(ISBLANK(AT486), ISBLANK(AU486)), "", _xlfn.CONCAT("[", IF(ISBLANK(AT486), "", _xlfn.CONCAT("[""mac"", """, AT486, """]")), IF(ISBLANK(AU486), "", _xlfn.CONCAT(", [""ip"", """, AU486, """]")), "]"))</f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>IF(ISBLANK(AF487),  "", _xlfn.CONCAT("haas/entity/sensor/", LOWER(C487), "/", E487, "/config"))</f>
        <v/>
      </c>
      <c r="AH487" s="8" t="str">
        <f>IF(ISBLANK(AF487),  "", _xlfn.CONCAT(LOWER(C487), "/", E487))</f>
        <v/>
      </c>
      <c r="AK487" s="37"/>
      <c r="AU487" s="8"/>
      <c r="AV487" s="8"/>
      <c r="AX487" s="8" t="str">
        <f>IF(AND(ISBLANK(AT487), ISBLANK(AU487)), "", _xlfn.CONCAT("[", IF(ISBLANK(AT487), "", _xlfn.CONCAT("[""mac"", """, AT487, """]")), IF(ISBLANK(AU487), "", _xlfn.CONCAT(", [""ip"", """, AU487, """]")), "]"))</f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>IF(ISBLANK(AF488),  "", _xlfn.CONCAT("haas/entity/sensor/", LOWER(C488), "/", E488, "/config"))</f>
        <v/>
      </c>
      <c r="AH488" s="8" t="str">
        <f>IF(ISBLANK(AF488),  "", _xlfn.CONCAT(LOWER(C488), "/", E488))</f>
        <v/>
      </c>
      <c r="AK488" s="37"/>
      <c r="AU488" s="8"/>
      <c r="AV488" s="8"/>
      <c r="AX488" s="8" t="str">
        <f>IF(AND(ISBLANK(AT488), ISBLANK(AU488)), "", _xlfn.CONCAT("[", IF(ISBLANK(AT488), "", _xlfn.CONCAT("[""mac"", """, AT488, """]")), IF(ISBLANK(AU488), "", _xlfn.CONCAT(", [""ip"", """, AU488, """]")), "]"))</f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>IF(ISBLANK(AF489),  "", _xlfn.CONCAT("haas/entity/sensor/", LOWER(C489), "/", E489, "/config"))</f>
        <v/>
      </c>
      <c r="AH489" s="8" t="str">
        <f>IF(ISBLANK(AF489),  "", _xlfn.CONCAT(LOWER(C489), "/", E489))</f>
        <v/>
      </c>
      <c r="AK489" s="37"/>
      <c r="AU489" s="8"/>
      <c r="AV489" s="8"/>
      <c r="AX489" s="8" t="str">
        <f>IF(AND(ISBLANK(AT489), ISBLANK(AU489)), "", _xlfn.CONCAT("[", IF(ISBLANK(AT489), "", _xlfn.CONCAT("[""mac"", """, AT489, """]")), IF(ISBLANK(AU489), "", _xlfn.CONCAT(", [""ip"", """, AU489, """]")), "]"))</f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>IF(ISBLANK(AF490),  "", _xlfn.CONCAT("haas/entity/sensor/", LOWER(C490), "/", E490, "/config"))</f>
        <v/>
      </c>
      <c r="AH490" s="8" t="str">
        <f>IF(ISBLANK(AF490),  "", _xlfn.CONCAT(LOWER(C490), "/", E490))</f>
        <v/>
      </c>
      <c r="AK490" s="37"/>
      <c r="AU490" s="8"/>
      <c r="AV490" s="8"/>
      <c r="AX490" s="8" t="str">
        <f>IF(AND(ISBLANK(AT490), ISBLANK(AU490)), "", _xlfn.CONCAT("[", IF(ISBLANK(AT490), "", _xlfn.CONCAT("[""mac"", """, AT490, """]")), IF(ISBLANK(AU490), "", _xlfn.CONCAT(", [""ip"", """, AU490, """]")), "]"))</f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>IF(ISBLANK(AF491),  "", _xlfn.CONCAT("haas/entity/sensor/", LOWER(C491), "/", E491, "/config"))</f>
        <v/>
      </c>
      <c r="AH491" s="8" t="str">
        <f>IF(ISBLANK(AF491),  "", _xlfn.CONCAT(LOWER(C491), "/", E491))</f>
        <v/>
      </c>
      <c r="AK491" s="37"/>
      <c r="AU491" s="8"/>
      <c r="AV491" s="8"/>
      <c r="AX491" s="8" t="str">
        <f>IF(AND(ISBLANK(AT491), ISBLANK(AU491)), "", _xlfn.CONCAT("[", IF(ISBLANK(AT491), "", _xlfn.CONCAT("[""mac"", """, AT491, """]")), IF(ISBLANK(AU491), "", _xlfn.CONCAT(", [""ip"", """, AU491, """]")), "]"))</f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>IF(ISBLANK(AF492),  "", _xlfn.CONCAT("haas/entity/sensor/", LOWER(C492), "/", E492, "/config"))</f>
        <v/>
      </c>
      <c r="AH492" s="8" t="str">
        <f>IF(ISBLANK(AF492),  "", _xlfn.CONCAT(LOWER(C492), "/", E492))</f>
        <v/>
      </c>
      <c r="AK492" s="37"/>
      <c r="AU492" s="8"/>
      <c r="AV492" s="8"/>
      <c r="AX492" s="8" t="str">
        <f>IF(AND(ISBLANK(AT492), ISBLANK(AU492)), "", _xlfn.CONCAT("[", IF(ISBLANK(AT492), "", _xlfn.CONCAT("[""mac"", """, AT492, """]")), IF(ISBLANK(AU492), "", _xlfn.CONCAT(", [""ip"", """, AU492, """]")), "]"))</f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>IF(ISBLANK(AF493),  "", _xlfn.CONCAT("haas/entity/sensor/", LOWER(C493), "/", E493, "/config"))</f>
        <v/>
      </c>
      <c r="AH493" s="8" t="str">
        <f>IF(ISBLANK(AF493),  "", _xlfn.CONCAT(LOWER(C493), "/", E493))</f>
        <v/>
      </c>
      <c r="AK493" s="37"/>
      <c r="AU493" s="8"/>
      <c r="AV493" s="8"/>
      <c r="AX493" s="8" t="str">
        <f>IF(AND(ISBLANK(AT493), ISBLANK(AU493)), "", _xlfn.CONCAT("[", IF(ISBLANK(AT493), "", _xlfn.CONCAT("[""mac"", """, AT493, """]")), IF(ISBLANK(AU493), "", _xlfn.CONCAT(", [""ip"", """, AU493, """]")), "]"))</f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>IF(ISBLANK(AF494),  "", _xlfn.CONCAT("haas/entity/sensor/", LOWER(C494), "/", E494, "/config"))</f>
        <v/>
      </c>
      <c r="AH494" s="8" t="str">
        <f>IF(ISBLANK(AF494),  "", _xlfn.CONCAT(LOWER(C494), "/", E494))</f>
        <v/>
      </c>
      <c r="AK494" s="37"/>
      <c r="AU494" s="8"/>
      <c r="AV494" s="8"/>
      <c r="AX494" s="8" t="str">
        <f>IF(AND(ISBLANK(AT494), ISBLANK(AU494)), "", _xlfn.CONCAT("[", IF(ISBLANK(AT494), "", _xlfn.CONCAT("[""mac"", """, AT494, """]")), IF(ISBLANK(AU494), "", _xlfn.CONCAT(", [""ip"", """, AU494, """]")), "]"))</f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>IF(ISBLANK(AF495),  "", _xlfn.CONCAT("haas/entity/sensor/", LOWER(C495), "/", E495, "/config"))</f>
        <v/>
      </c>
      <c r="AH495" s="8" t="str">
        <f>IF(ISBLANK(AF495),  "", _xlfn.CONCAT(LOWER(C495), "/", E495))</f>
        <v/>
      </c>
      <c r="AK495" s="37"/>
      <c r="AU495" s="8"/>
      <c r="AV495" s="8"/>
      <c r="AX495" s="8" t="str">
        <f>IF(AND(ISBLANK(AT495), ISBLANK(AU495)), "", _xlfn.CONCAT("[", IF(ISBLANK(AT495), "", _xlfn.CONCAT("[""mac"", """, AT495, """]")), IF(ISBLANK(AU495), "", _xlfn.CONCAT(", [""ip"", """, AU495, """]")), "]"))</f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>IF(ISBLANK(AF496),  "", _xlfn.CONCAT("haas/entity/sensor/", LOWER(C496), "/", E496, "/config"))</f>
        <v/>
      </c>
      <c r="AH496" s="8" t="str">
        <f>IF(ISBLANK(AF496),  "", _xlfn.CONCAT(LOWER(C496), "/", E496))</f>
        <v/>
      </c>
      <c r="AK496" s="37"/>
      <c r="AU496" s="8"/>
      <c r="AV496" s="8"/>
      <c r="AX496" s="8" t="str">
        <f>IF(AND(ISBLANK(AT496), ISBLANK(AU496)), "", _xlfn.CONCAT("[", IF(ISBLANK(AT496), "", _xlfn.CONCAT("[""mac"", """, AT496, """]")), IF(ISBLANK(AU496), "", _xlfn.CONCAT(", [""ip"", """, AU496, """]")), "]"))</f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>IF(ISBLANK(AF497),  "", _xlfn.CONCAT("haas/entity/sensor/", LOWER(C497), "/", E497, "/config"))</f>
        <v/>
      </c>
      <c r="AH497" s="8" t="str">
        <f>IF(ISBLANK(AF497),  "", _xlfn.CONCAT(LOWER(C497), "/", E497))</f>
        <v/>
      </c>
      <c r="AK497" s="37"/>
      <c r="AU497" s="8"/>
      <c r="AV497" s="8"/>
      <c r="AX497" s="8" t="str">
        <f>IF(AND(ISBLANK(AT497), ISBLANK(AU497)), "", _xlfn.CONCAT("[", IF(ISBLANK(AT497), "", _xlfn.CONCAT("[""mac"", """, AT497, """]")), IF(ISBLANK(AU497), "", _xlfn.CONCAT(", [""ip"", """, AU497, """]")), "]"))</f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>IF(ISBLANK(AF498),  "", _xlfn.CONCAT("haas/entity/sensor/", LOWER(C498), "/", E498, "/config"))</f>
        <v/>
      </c>
      <c r="AH498" s="8" t="str">
        <f>IF(ISBLANK(AF498),  "", _xlfn.CONCAT(LOWER(C498), "/", E498))</f>
        <v/>
      </c>
      <c r="AK498" s="37"/>
      <c r="AU498" s="8"/>
      <c r="AV498" s="8"/>
      <c r="AX498" s="8" t="str">
        <f>IF(AND(ISBLANK(AT498), ISBLANK(AU498)), "", _xlfn.CONCAT("[", IF(ISBLANK(AT498), "", _xlfn.CONCAT("[""mac"", """, AT498, """]")), IF(ISBLANK(AU498), "", _xlfn.CONCAT(", [""ip"", """, AU498, """]")), "]"))</f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>IF(ISBLANK(AF499),  "", _xlfn.CONCAT("haas/entity/sensor/", LOWER(C499), "/", E499, "/config"))</f>
        <v/>
      </c>
      <c r="AH499" s="8" t="str">
        <f>IF(ISBLANK(AF499),  "", _xlfn.CONCAT(LOWER(C499), "/", E499))</f>
        <v/>
      </c>
      <c r="AK499" s="37"/>
      <c r="AU499" s="8"/>
      <c r="AV499" s="8"/>
      <c r="AX499" s="8" t="str">
        <f>IF(AND(ISBLANK(AT499), ISBLANK(AU499)), "", _xlfn.CONCAT("[", IF(ISBLANK(AT499), "", _xlfn.CONCAT("[""mac"", """, AT499, """]")), IF(ISBLANK(AU499), "", _xlfn.CONCAT(", [""ip"", """, AU499, """]")), "]"))</f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>IF(ISBLANK(AF500),  "", _xlfn.CONCAT("haas/entity/sensor/", LOWER(C500), "/", E500, "/config"))</f>
        <v/>
      </c>
      <c r="AH500" s="8" t="str">
        <f>IF(ISBLANK(AF500),  "", _xlfn.CONCAT(LOWER(C500), "/", E500))</f>
        <v/>
      </c>
      <c r="AK500" s="37"/>
      <c r="AU500" s="8"/>
      <c r="AV500" s="8"/>
      <c r="AX500" s="8" t="str">
        <f>IF(AND(ISBLANK(AT500), ISBLANK(AU500)), "", _xlfn.CONCAT("[", IF(ISBLANK(AT500), "", _xlfn.CONCAT("[""mac"", """, AT500, """]")), IF(ISBLANK(AU500), "", _xlfn.CONCAT(", [""ip"", """, AU500, """]")), "]"))</f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>IF(ISBLANK(AF501),  "", _xlfn.CONCAT("haas/entity/sensor/", LOWER(C501), "/", E501, "/config"))</f>
        <v/>
      </c>
      <c r="AH501" s="8" t="str">
        <f>IF(ISBLANK(AF501),  "", _xlfn.CONCAT(LOWER(C501), "/", E501))</f>
        <v/>
      </c>
      <c r="AK501" s="37"/>
      <c r="AU501" s="8"/>
      <c r="AV501" s="8"/>
      <c r="AX501" s="8" t="str">
        <f>IF(AND(ISBLANK(AT501), ISBLANK(AU501)), "", _xlfn.CONCAT("[", IF(ISBLANK(AT501), "", _xlfn.CONCAT("[""mac"", """, AT501, """]")), IF(ISBLANK(AU501), "", _xlfn.CONCAT(", [""ip"", """, AU501, """]")), "]"))</f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>IF(ISBLANK(AF502),  "", _xlfn.CONCAT("haas/entity/sensor/", LOWER(C502), "/", E502, "/config"))</f>
        <v/>
      </c>
      <c r="AH502" s="8" t="str">
        <f>IF(ISBLANK(AF502),  "", _xlfn.CONCAT(LOWER(C502), "/", E502))</f>
        <v/>
      </c>
      <c r="AK502" s="37"/>
      <c r="AU502" s="8"/>
      <c r="AV502" s="8"/>
      <c r="AX502" s="8" t="str">
        <f>IF(AND(ISBLANK(AT502), ISBLANK(AU502)), "", _xlfn.CONCAT("[", IF(ISBLANK(AT502), "", _xlfn.CONCAT("[""mac"", """, AT502, """]")), IF(ISBLANK(AU502), "", _xlfn.CONCAT(", [""ip"", """, AU502, """]")), "]"))</f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>IF(ISBLANK(AF503),  "", _xlfn.CONCAT("haas/entity/sensor/", LOWER(C503), "/", E503, "/config"))</f>
        <v/>
      </c>
      <c r="AH503" s="8" t="str">
        <f>IF(ISBLANK(AF503),  "", _xlfn.CONCAT(LOWER(C503), "/", E503))</f>
        <v/>
      </c>
      <c r="AK503" s="37"/>
      <c r="AU503" s="8"/>
      <c r="AV503" s="8"/>
      <c r="AX503" s="8" t="str">
        <f>IF(AND(ISBLANK(AT503), ISBLANK(AU503)), "", _xlfn.CONCAT("[", IF(ISBLANK(AT503), "", _xlfn.CONCAT("[""mac"", """, AT503, """]")), IF(ISBLANK(AU503), "", _xlfn.CONCAT(", [""ip"", """, AU503, """]")), "]"))</f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>IF(ISBLANK(AF504),  "", _xlfn.CONCAT("haas/entity/sensor/", LOWER(C504), "/", E504, "/config"))</f>
        <v/>
      </c>
      <c r="AH504" s="8" t="str">
        <f>IF(ISBLANK(AF504),  "", _xlfn.CONCAT(LOWER(C504), "/", E504))</f>
        <v/>
      </c>
      <c r="AK504" s="37"/>
      <c r="AU504" s="8"/>
      <c r="AV504" s="8"/>
      <c r="AX504" s="8" t="str">
        <f>IF(AND(ISBLANK(AT504), ISBLANK(AU504)), "", _xlfn.CONCAT("[", IF(ISBLANK(AT504), "", _xlfn.CONCAT("[""mac"", """, AT504, """]")), IF(ISBLANK(AU504), "", _xlfn.CONCAT(", [""ip"", """, AU504, """]")), "]"))</f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>IF(ISBLANK(AF505),  "", _xlfn.CONCAT("haas/entity/sensor/", LOWER(C505), "/", E505, "/config"))</f>
        <v/>
      </c>
      <c r="AH505" s="8" t="str">
        <f>IF(ISBLANK(AF505),  "", _xlfn.CONCAT(LOWER(C505), "/", E505))</f>
        <v/>
      </c>
      <c r="AK505" s="37"/>
      <c r="AU505" s="8"/>
      <c r="AV505" s="8"/>
      <c r="AX505" s="8" t="str">
        <f>IF(AND(ISBLANK(AT505), ISBLANK(AU505)), "", _xlfn.CONCAT("[", IF(ISBLANK(AT505), "", _xlfn.CONCAT("[""mac"", """, AT505, """]")), IF(ISBLANK(AU505), "", _xlfn.CONCAT(", [""ip"", """, AU505, """]")), "]"))</f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>IF(ISBLANK(AF506),  "", _xlfn.CONCAT("haas/entity/sensor/", LOWER(C506), "/", E506, "/config"))</f>
        <v/>
      </c>
      <c r="AH506" s="8" t="str">
        <f>IF(ISBLANK(AF506),  "", _xlfn.CONCAT(LOWER(C506), "/", E506))</f>
        <v/>
      </c>
      <c r="AK506" s="37"/>
      <c r="AU506" s="8"/>
      <c r="AV506" s="8"/>
      <c r="AX506" s="8" t="str">
        <f>IF(AND(ISBLANK(AT506), ISBLANK(AU506)), "", _xlfn.CONCAT("[", IF(ISBLANK(AT506), "", _xlfn.CONCAT("[""mac"", """, AT506, """]")), IF(ISBLANK(AU506), "", _xlfn.CONCAT(", [""ip"", """, AU506, """]")), "]"))</f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>IF(ISBLANK(AF507),  "", _xlfn.CONCAT("haas/entity/sensor/", LOWER(C507), "/", E507, "/config"))</f>
        <v/>
      </c>
      <c r="AH507" s="8" t="str">
        <f>IF(ISBLANK(AF507),  "", _xlfn.CONCAT(LOWER(C507), "/", E507))</f>
        <v/>
      </c>
      <c r="AK507" s="37"/>
      <c r="AU507" s="8"/>
      <c r="AV507" s="8"/>
      <c r="AX507" s="8" t="str">
        <f>IF(AND(ISBLANK(AT507), ISBLANK(AU507)), "", _xlfn.CONCAT("[", IF(ISBLANK(AT507), "", _xlfn.CONCAT("[""mac"", """, AT507, """]")), IF(ISBLANK(AU507), "", _xlfn.CONCAT(", [""ip"", """, AU507, """]")), "]"))</f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>IF(ISBLANK(AF508),  "", _xlfn.CONCAT("haas/entity/sensor/", LOWER(C508), "/", E508, "/config"))</f>
        <v/>
      </c>
      <c r="AH508" s="8" t="str">
        <f>IF(ISBLANK(AF508),  "", _xlfn.CONCAT(LOWER(C508), "/", E508))</f>
        <v/>
      </c>
      <c r="AK508" s="37"/>
      <c r="AU508" s="8"/>
      <c r="AV508" s="8"/>
      <c r="AX508" s="8" t="str">
        <f>IF(AND(ISBLANK(AT508), ISBLANK(AU508)), "", _xlfn.CONCAT("[", IF(ISBLANK(AT508), "", _xlfn.CONCAT("[""mac"", """, AT508, """]")), IF(ISBLANK(AU508), "", _xlfn.CONCAT(", [""ip"", """, AU508, """]")), "]"))</f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>IF(ISBLANK(AF509),  "", _xlfn.CONCAT("haas/entity/sensor/", LOWER(C509), "/", E509, "/config"))</f>
        <v/>
      </c>
      <c r="AH509" s="8" t="str">
        <f>IF(ISBLANK(AF509),  "", _xlfn.CONCAT(LOWER(C509), "/", E509))</f>
        <v/>
      </c>
      <c r="AK509" s="37"/>
      <c r="AU509" s="8"/>
      <c r="AV509" s="8"/>
      <c r="AX509" s="8" t="str">
        <f>IF(AND(ISBLANK(AT509), ISBLANK(AU509)), "", _xlfn.CONCAT("[", IF(ISBLANK(AT509), "", _xlfn.CONCAT("[""mac"", """, AT509, """]")), IF(ISBLANK(AU509), "", _xlfn.CONCAT(", [""ip"", """, AU509, """]")), "]"))</f>
        <v/>
      </c>
    </row>
    <row r="510" spans="6:50" ht="16" customHeight="1" x14ac:dyDescent="0.2">
      <c r="F510" s="8" t="str">
        <f>IF(ISBLANK(E510), "", Table2[[#This Row],[unique_id]])</f>
        <v/>
      </c>
      <c r="T510" s="8"/>
      <c r="U510" s="10"/>
      <c r="V510" s="10"/>
      <c r="W510" s="10"/>
      <c r="X510" s="10"/>
      <c r="Y510" s="10"/>
      <c r="Z510" s="8"/>
      <c r="AE510" s="10"/>
      <c r="AG510" s="8" t="str">
        <f>IF(ISBLANK(AF510),  "", _xlfn.CONCAT("haas/entity/sensor/", LOWER(C510), "/", E510, "/config"))</f>
        <v/>
      </c>
      <c r="AH510" s="8" t="str">
        <f>IF(ISBLANK(AF510),  "", _xlfn.CONCAT(LOWER(C510), "/", E510))</f>
        <v/>
      </c>
      <c r="AK510" s="37"/>
      <c r="AU510" s="8"/>
      <c r="AV510" s="8"/>
      <c r="AX510" s="8" t="str">
        <f>IF(AND(ISBLANK(AT510), ISBLANK(AU510)), "", _xlfn.CONCAT("[", IF(ISBLANK(AT510), "", _xlfn.CONCAT("[""mac"", """, AT510, """]")), IF(ISBLANK(AU510), "", _xlfn.CONCAT(", [""ip"", """, AU510, """]")), "]"))</f>
        <v/>
      </c>
    </row>
    <row r="511" spans="6:50" ht="16" customHeight="1" x14ac:dyDescent="0.2">
      <c r="F511" s="8" t="str">
        <f>IF(ISBLANK(E511), "", Table2[[#This Row],[unique_id]])</f>
        <v/>
      </c>
      <c r="T511" s="8"/>
      <c r="U511" s="10"/>
      <c r="V511" s="10"/>
      <c r="W511" s="10"/>
      <c r="X511" s="10"/>
      <c r="Y511" s="10"/>
      <c r="Z511" s="8"/>
      <c r="AE511" s="10"/>
      <c r="AG511" s="8" t="str">
        <f>IF(ISBLANK(AF511),  "", _xlfn.CONCAT("haas/entity/sensor/", LOWER(C511), "/", E511, "/config"))</f>
        <v/>
      </c>
      <c r="AH511" s="8" t="str">
        <f>IF(ISBLANK(AF511),  "", _xlfn.CONCAT(LOWER(C511), "/", E511))</f>
        <v/>
      </c>
      <c r="AK511" s="37"/>
      <c r="AU511" s="8"/>
      <c r="AV511" s="8"/>
      <c r="AX511" s="8" t="str">
        <f>IF(AND(ISBLANK(AT511), ISBLANK(AU511)), "", _xlfn.CONCAT("[", IF(ISBLANK(AT511), "", _xlfn.CONCAT("[""mac"", """, AT511, """]")), IF(ISBLANK(AU511), "", _xlfn.CONCAT(", [""ip"", """, AU511, """]")), "]"))</f>
        <v/>
      </c>
    </row>
    <row r="512" spans="6:50" ht="16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>IF(ISBLANK(AF512),  "", _xlfn.CONCAT("haas/entity/sensor/", LOWER(C512), "/", E512, "/config"))</f>
        <v/>
      </c>
      <c r="AH512" s="8" t="str">
        <f>IF(ISBLANK(AF512),  "", _xlfn.CONCAT(LOWER(C512), "/", E512))</f>
        <v/>
      </c>
      <c r="AK512" s="37"/>
      <c r="AU512" s="8"/>
      <c r="AV512" s="8"/>
      <c r="AX512" s="8" t="str">
        <f>IF(AND(ISBLANK(AT512), ISBLANK(AU512)), "", _xlfn.CONCAT("[", IF(ISBLANK(AT512), "", _xlfn.CONCAT("[""mac"", """, AT512, """]")), IF(ISBLANK(AU512), "", _xlfn.CONCAT(", [""ip"", """, AU512, """]")), "]"))</f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>IF(ISBLANK(AF513),  "", _xlfn.CONCAT("haas/entity/sensor/", LOWER(C513), "/", E513, "/config"))</f>
        <v/>
      </c>
      <c r="AH513" s="8" t="str">
        <f>IF(ISBLANK(AF513),  "", _xlfn.CONCAT(LOWER(C513), "/", E513))</f>
        <v/>
      </c>
      <c r="AK513" s="37"/>
      <c r="AU513" s="8"/>
      <c r="AV513" s="8"/>
      <c r="AX513" s="8" t="str">
        <f>IF(AND(ISBLANK(AT513), ISBLANK(AU513)), "", _xlfn.CONCAT("[", IF(ISBLANK(AT513), "", _xlfn.CONCAT("[""mac"", """, AT513, """]")), IF(ISBLANK(AU513), "", _xlfn.CONCAT(", [""ip"", """, AU513, """]")), "]"))</f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>IF(ISBLANK(AF514),  "", _xlfn.CONCAT("haas/entity/sensor/", LOWER(C514), "/", E514, "/config"))</f>
        <v/>
      </c>
      <c r="AH514" s="8" t="str">
        <f>IF(ISBLANK(AF514),  "", _xlfn.CONCAT(LOWER(C514), "/", E514))</f>
        <v/>
      </c>
      <c r="AK514" s="37"/>
      <c r="AU514" s="8"/>
      <c r="AV514" s="8"/>
      <c r="AX514" s="8" t="str">
        <f>IF(AND(ISBLANK(AT514), ISBLANK(AU514)), "", _xlfn.CONCAT("[", IF(ISBLANK(AT514), "", _xlfn.CONCAT("[""mac"", """, AT514, """]")), IF(ISBLANK(AU514), "", _xlfn.CONCAT(", [""ip"", """, AU514, """]")), "]"))</f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>IF(ISBLANK(AF515),  "", _xlfn.CONCAT("haas/entity/sensor/", LOWER(C515), "/", E515, "/config"))</f>
        <v/>
      </c>
      <c r="AH515" s="8" t="str">
        <f>IF(ISBLANK(AF515),  "", _xlfn.CONCAT(LOWER(C515), "/", E515))</f>
        <v/>
      </c>
      <c r="AK515" s="37"/>
      <c r="AU515" s="8"/>
      <c r="AV515" s="8"/>
      <c r="AX515" s="8" t="str">
        <f>IF(AND(ISBLANK(AT515), ISBLANK(AU515)), "", _xlfn.CONCAT("[", IF(ISBLANK(AT515), "", _xlfn.CONCAT("[""mac"", """, AT515, """]")), IF(ISBLANK(AU515), "", _xlfn.CONCAT(", [""ip"", """, AU515, """]")), "]"))</f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E516" s="10"/>
      <c r="AG516" s="8" t="str">
        <f>IF(ISBLANK(AF516),  "", _xlfn.CONCAT("haas/entity/sensor/", LOWER(C516), "/", E516, "/config"))</f>
        <v/>
      </c>
      <c r="AH516" s="8" t="str">
        <f>IF(ISBLANK(AF516),  "", _xlfn.CONCAT(LOWER(C516), "/", E516))</f>
        <v/>
      </c>
      <c r="AK516" s="37"/>
      <c r="AU516" s="8"/>
      <c r="AV516" s="8"/>
      <c r="AX516" s="8" t="str">
        <f>IF(AND(ISBLANK(AT516), ISBLANK(AU516)), "", _xlfn.CONCAT("[", IF(ISBLANK(AT516), "", _xlfn.CONCAT("[""mac"", """, AT516, """]")), IF(ISBLANK(AU516), "", _xlfn.CONCAT(", [""ip"", """, AU516, """]")), "]"))</f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E517" s="10"/>
      <c r="AG517" s="8" t="str">
        <f>IF(ISBLANK(AF517),  "", _xlfn.CONCAT("haas/entity/sensor/", LOWER(C517), "/", E517, "/config"))</f>
        <v/>
      </c>
      <c r="AH517" s="8" t="str">
        <f>IF(ISBLANK(AF517),  "", _xlfn.CONCAT(LOWER(C517), "/", E517))</f>
        <v/>
      </c>
      <c r="AK517" s="37"/>
      <c r="AU517" s="8"/>
      <c r="AV517" s="8"/>
      <c r="AX517" s="8" t="str">
        <f>IF(AND(ISBLANK(AT517), ISBLANK(AU517)), "", _xlfn.CONCAT("[", IF(ISBLANK(AT517), "", _xlfn.CONCAT("[""mac"", """, AT517, """]")), IF(ISBLANK(AU517), "", _xlfn.CONCAT(", [""ip"", """, AU517, """]")), "]"))</f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E518" s="10"/>
      <c r="AG518" s="8" t="str">
        <f>IF(ISBLANK(AF518),  "", _xlfn.CONCAT("haas/entity/sensor/", LOWER(C518), "/", E518, "/config"))</f>
        <v/>
      </c>
      <c r="AH518" s="8" t="str">
        <f>IF(ISBLANK(AF518),  "", _xlfn.CONCAT(LOWER(C518), "/", E518))</f>
        <v/>
      </c>
      <c r="AK518" s="37"/>
      <c r="AU518" s="8"/>
      <c r="AV518" s="8"/>
      <c r="AX518" s="8" t="str">
        <f>IF(AND(ISBLANK(AT518), ISBLANK(AU518)), "", _xlfn.CONCAT("[", IF(ISBLANK(AT518), "", _xlfn.CONCAT("[""mac"", """, AT518, """]")), IF(ISBLANK(AU518), "", _xlfn.CONCAT(", [""ip"", """, AU518, """]")), "]"))</f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E519" s="10"/>
      <c r="AG519" s="8" t="str">
        <f>IF(ISBLANK(AF519),  "", _xlfn.CONCAT("haas/entity/sensor/", LOWER(C519), "/", E519, "/config"))</f>
        <v/>
      </c>
      <c r="AH519" s="8" t="str">
        <f>IF(ISBLANK(AF519),  "", _xlfn.CONCAT(LOWER(C519), "/", E519))</f>
        <v/>
      </c>
      <c r="AK519" s="37"/>
      <c r="AU519" s="8"/>
      <c r="AV519" s="8"/>
      <c r="AX519" s="8" t="str">
        <f>IF(AND(ISBLANK(AT519), ISBLANK(AU519)), "", _xlfn.CONCAT("[", IF(ISBLANK(AT519), "", _xlfn.CONCAT("[""mac"", """, AT519, """]")), IF(ISBLANK(AU519), "", _xlfn.CONCAT(", [""ip"", """, AU519, """]")), "]"))</f>
        <v/>
      </c>
    </row>
    <row r="520" spans="6:50" ht="16" customHeight="1" x14ac:dyDescent="0.2">
      <c r="F520" s="8" t="str">
        <f>IF(ISBLANK(E520), "", Table2[[#This Row],[unique_id]])</f>
        <v/>
      </c>
      <c r="T520" s="8"/>
      <c r="U520" s="10"/>
      <c r="V520" s="10"/>
      <c r="W520" s="10"/>
      <c r="X520" s="10"/>
      <c r="Y520" s="10"/>
      <c r="Z520" s="8"/>
      <c r="AE520" s="10"/>
      <c r="AG520" s="8" t="str">
        <f>IF(ISBLANK(AF520),  "", _xlfn.CONCAT("haas/entity/sensor/", LOWER(C520), "/", E520, "/config"))</f>
        <v/>
      </c>
      <c r="AH520" s="8" t="str">
        <f>IF(ISBLANK(AF520),  "", _xlfn.CONCAT(LOWER(C520), "/", E520))</f>
        <v/>
      </c>
      <c r="AK520" s="37"/>
      <c r="AU520" s="8"/>
      <c r="AV520" s="8"/>
      <c r="AX520" s="8" t="str">
        <f>IF(AND(ISBLANK(AT520), ISBLANK(AU520)), "", _xlfn.CONCAT("[", IF(ISBLANK(AT520), "", _xlfn.CONCAT("[""mac"", """, AT520, """]")), IF(ISBLANK(AU520), "", _xlfn.CONCAT(", [""ip"", """, AU520, """]")), "]"))</f>
        <v/>
      </c>
    </row>
    <row r="521" spans="6:50" ht="16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E521" s="10"/>
      <c r="AG521" s="8" t="str">
        <f>IF(ISBLANK(AF521),  "", _xlfn.CONCAT("haas/entity/sensor/", LOWER(C521), "/", E521, "/config"))</f>
        <v/>
      </c>
      <c r="AH521" s="8" t="str">
        <f>IF(ISBLANK(AF521),  "", _xlfn.CONCAT(LOWER(C521), "/", E521))</f>
        <v/>
      </c>
      <c r="AK521" s="37"/>
      <c r="AU521" s="8"/>
      <c r="AV521" s="8"/>
      <c r="AX521" s="8" t="str">
        <f>IF(AND(ISBLANK(AT521), ISBLANK(AU521)), "", _xlfn.CONCAT("[", IF(ISBLANK(AT521), "", _xlfn.CONCAT("[""mac"", """, AT521, """]")), IF(ISBLANK(AU521), "", _xlfn.CONCAT(", [""ip"", """, AU521, """]")), "]"))</f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E522" s="10"/>
      <c r="AG522" s="8" t="str">
        <f>IF(ISBLANK(AF522),  "", _xlfn.CONCAT("haas/entity/sensor/", LOWER(C522), "/", E522, "/config"))</f>
        <v/>
      </c>
      <c r="AH522" s="8" t="str">
        <f>IF(ISBLANK(AF522),  "", _xlfn.CONCAT(LOWER(C522), "/", E522))</f>
        <v/>
      </c>
      <c r="AK522" s="37"/>
      <c r="AU522" s="8"/>
      <c r="AV522" s="8"/>
      <c r="AX522" s="8" t="str">
        <f>IF(AND(ISBLANK(AT522), ISBLANK(AU522)), "", _xlfn.CONCAT("[", IF(ISBLANK(AT522), "", _xlfn.CONCAT("[""mac"", """, AT522, """]")), IF(ISBLANK(AU522), "", _xlfn.CONCAT(", [""ip"", """, AU522, """]")), "]"))</f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E523" s="10"/>
      <c r="AG523" s="8" t="str">
        <f>IF(ISBLANK(AF523),  "", _xlfn.CONCAT("haas/entity/sensor/", LOWER(C523), "/", E523, "/config"))</f>
        <v/>
      </c>
      <c r="AH523" s="8" t="str">
        <f>IF(ISBLANK(AF523),  "", _xlfn.CONCAT(LOWER(C523), "/", E523))</f>
        <v/>
      </c>
      <c r="AK523" s="37"/>
      <c r="AU523" s="8"/>
      <c r="AV523" s="8"/>
      <c r="AX523" s="8" t="str">
        <f>IF(AND(ISBLANK(AT523), ISBLANK(AU523)), "", _xlfn.CONCAT("[", IF(ISBLANK(AT523), "", _xlfn.CONCAT("[""mac"", """, AT523, """]")), IF(ISBLANK(AU523), "", _xlfn.CONCAT(", [""ip"", """, AU523, """]")), "]"))</f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E524" s="10"/>
      <c r="AG524" s="8" t="str">
        <f>IF(ISBLANK(AF524),  "", _xlfn.CONCAT("haas/entity/sensor/", LOWER(C524), "/", E524, "/config"))</f>
        <v/>
      </c>
      <c r="AH524" s="8" t="str">
        <f>IF(ISBLANK(AF524),  "", _xlfn.CONCAT(LOWER(C524), "/", E524))</f>
        <v/>
      </c>
      <c r="AK524" s="37"/>
      <c r="AU524" s="8"/>
      <c r="AV524" s="8"/>
      <c r="AX524" s="8" t="str">
        <f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E525" s="10"/>
      <c r="AG525" s="8" t="str">
        <f>IF(ISBLANK(AF525),  "", _xlfn.CONCAT("haas/entity/sensor/", LOWER(C525), "/", E525, "/config"))</f>
        <v/>
      </c>
      <c r="AH525" s="8" t="str">
        <f>IF(ISBLANK(AF525),  "", _xlfn.CONCAT(LOWER(C525), "/", E525))</f>
        <v/>
      </c>
      <c r="AK525" s="37"/>
      <c r="AU525" s="8"/>
      <c r="AV525" s="8"/>
      <c r="AX525" s="8" t="str">
        <f>IF(AND(ISBLANK(AT525), ISBLANK(AU525)), "", _xlfn.CONCAT("[", IF(ISBLANK(AT525), "", _xlfn.CONCAT("[""mac"", """, AT525, """]")), IF(ISBLANK(AU525), "", _xlfn.CONCAT(", [""ip"", """, AU525, """]")), "]"))</f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E526" s="10"/>
      <c r="AG526" s="8" t="str">
        <f>IF(ISBLANK(AF526),  "", _xlfn.CONCAT("haas/entity/sensor/", LOWER(C526), "/", E526, "/config"))</f>
        <v/>
      </c>
      <c r="AH526" s="8" t="str">
        <f>IF(ISBLANK(AF526),  "", _xlfn.CONCAT(LOWER(C526), "/", E526))</f>
        <v/>
      </c>
      <c r="AK526" s="37"/>
      <c r="AU526" s="8"/>
      <c r="AV526" s="8"/>
      <c r="AX526" s="8" t="str">
        <f>IF(AND(ISBLANK(AT526), ISBLANK(AU526)), "", _xlfn.CONCAT("[", IF(ISBLANK(AT526), "", _xlfn.CONCAT("[""mac"", """, AT526, """]")), IF(ISBLANK(AU526), "", _xlfn.CONCAT(", [""ip"", """, AU526, """]")), "]"))</f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E527" s="10"/>
      <c r="AG527" s="8" t="str">
        <f>IF(ISBLANK(AF527),  "", _xlfn.CONCAT("haas/entity/sensor/", LOWER(C527), "/", E527, "/config"))</f>
        <v/>
      </c>
      <c r="AH527" s="8" t="str">
        <f>IF(ISBLANK(AF527),  "", _xlfn.CONCAT(LOWER(C527), "/", E527))</f>
        <v/>
      </c>
      <c r="AK527" s="37"/>
      <c r="AU527" s="8"/>
      <c r="AV527" s="8"/>
      <c r="AX527" s="8" t="str">
        <f>IF(AND(ISBLANK(AT527), ISBLANK(AU527)), "", _xlfn.CONCAT("[", IF(ISBLANK(AT527), "", _xlfn.CONCAT("[""mac"", """, AT527, """]")), IF(ISBLANK(AU527), "", _xlfn.CONCAT(", [""ip"", """, AU527, """]")), "]"))</f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E528" s="10"/>
      <c r="AG528" s="8" t="str">
        <f>IF(ISBLANK(AF528),  "", _xlfn.CONCAT("haas/entity/sensor/", LOWER(C528), "/", E528, "/config"))</f>
        <v/>
      </c>
      <c r="AH528" s="8" t="str">
        <f>IF(ISBLANK(AF528),  "", _xlfn.CONCAT(LOWER(C528), "/", E528))</f>
        <v/>
      </c>
      <c r="AK528" s="37"/>
      <c r="AU528" s="8"/>
      <c r="AV528" s="8"/>
      <c r="AX528" s="8" t="str">
        <f>IF(AND(ISBLANK(AT528), ISBLANK(AU528)), "", _xlfn.CONCAT("[", IF(ISBLANK(AT528), "", _xlfn.CONCAT("[""mac"", """, AT528, """]")), IF(ISBLANK(AU528), "", _xlfn.CONCAT(", [""ip"", """, AU528, """]")), "]"))</f>
        <v/>
      </c>
    </row>
    <row r="529" spans="6:50" ht="16" customHeight="1" x14ac:dyDescent="0.2">
      <c r="F529" s="8" t="str">
        <f>IF(ISBLANK(E529), "", Table2[[#This Row],[unique_id]])</f>
        <v/>
      </c>
      <c r="H529" s="12"/>
      <c r="T529" s="8"/>
      <c r="U529" s="10"/>
      <c r="V529" s="10"/>
      <c r="W529" s="10"/>
      <c r="X529" s="10"/>
      <c r="Y529" s="10"/>
      <c r="Z529" s="8"/>
      <c r="AE529" s="10"/>
      <c r="AG529" s="8" t="str">
        <f>IF(ISBLANK(AF529),  "", _xlfn.CONCAT("haas/entity/sensor/", LOWER(C529), "/", E529, "/config"))</f>
        <v/>
      </c>
      <c r="AH529" s="8" t="str">
        <f>IF(ISBLANK(AF529),  "", _xlfn.CONCAT(LOWER(C529), "/", E529))</f>
        <v/>
      </c>
      <c r="AK529" s="37"/>
      <c r="AU529" s="8"/>
      <c r="AV529" s="8"/>
      <c r="AX529" s="8" t="str">
        <f>IF(AND(ISBLANK(AT529), ISBLANK(AU529)), "", _xlfn.CONCAT("[", IF(ISBLANK(AT529), "", _xlfn.CONCAT("[""mac"", """, AT529, """]")), IF(ISBLANK(AU529), "", _xlfn.CONCAT(", [""ip"", """, AU529, """]")), "]"))</f>
        <v/>
      </c>
    </row>
    <row r="530" spans="6:50" ht="16" customHeight="1" x14ac:dyDescent="0.2">
      <c r="F530" s="8" t="str">
        <f>IF(ISBLANK(E530), "", Table2[[#This Row],[unique_id]])</f>
        <v/>
      </c>
      <c r="H530" s="12"/>
      <c r="T530" s="8"/>
      <c r="U530" s="10"/>
      <c r="V530" s="10"/>
      <c r="W530" s="10"/>
      <c r="X530" s="10"/>
      <c r="Y530" s="10"/>
      <c r="Z530" s="8"/>
      <c r="AE530" s="10"/>
      <c r="AG530" s="8" t="str">
        <f>IF(ISBLANK(AF530),  "", _xlfn.CONCAT("haas/entity/sensor/", LOWER(C530), "/", E530, "/config"))</f>
        <v/>
      </c>
      <c r="AH530" s="8" t="str">
        <f>IF(ISBLANK(AF530),  "", _xlfn.CONCAT(LOWER(C530), "/", E530))</f>
        <v/>
      </c>
      <c r="AK530" s="37"/>
      <c r="AU530" s="8"/>
      <c r="AV530" s="8"/>
      <c r="AX530" s="8" t="str">
        <f>IF(AND(ISBLANK(AT530), ISBLANK(AU530)), "", _xlfn.CONCAT("[", IF(ISBLANK(AT530), "", _xlfn.CONCAT("[""mac"", """, AT530, """]")), IF(ISBLANK(AU530), "", _xlfn.CONCAT(", [""ip"", """, AU530, """]")), "]"))</f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E531" s="10"/>
      <c r="AG531" s="8" t="str">
        <f>IF(ISBLANK(AF531),  "", _xlfn.CONCAT("haas/entity/sensor/", LOWER(C531), "/", E531, "/config"))</f>
        <v/>
      </c>
      <c r="AH531" s="8" t="str">
        <f>IF(ISBLANK(AF531),  "", _xlfn.CONCAT(LOWER(C531), "/", E531))</f>
        <v/>
      </c>
      <c r="AK531" s="37"/>
      <c r="AU531" s="8"/>
      <c r="AV531" s="8"/>
      <c r="AX531" s="8" t="str">
        <f>IF(AND(ISBLANK(AT531), ISBLANK(AU531)), "", _xlfn.CONCAT("[", IF(ISBLANK(AT531), "", _xlfn.CONCAT("[""mac"", """, AT531, """]")), IF(ISBLANK(AU531), "", _xlfn.CONCAT(", [""ip"", """, AU531, """]")), "]"))</f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E532" s="10"/>
      <c r="AG532" s="8" t="str">
        <f>IF(ISBLANK(AF532),  "", _xlfn.CONCAT("haas/entity/sensor/", LOWER(C532), "/", E532, "/config"))</f>
        <v/>
      </c>
      <c r="AH532" s="8" t="str">
        <f>IF(ISBLANK(AF532),  "", _xlfn.CONCAT(LOWER(C532), "/", E532))</f>
        <v/>
      </c>
      <c r="AK532" s="37"/>
      <c r="AU532" s="8"/>
      <c r="AV532" s="8"/>
      <c r="AX532" s="8" t="str">
        <f>IF(AND(ISBLANK(AT532), ISBLANK(AU532)), "", _xlfn.CONCAT("[", IF(ISBLANK(AT532), "", _xlfn.CONCAT("[""mac"", """, AT532, """]")), IF(ISBLANK(AU532), "", _xlfn.CONCAT(", [""ip"", """, AU532, """]")), "]"))</f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E533" s="10"/>
      <c r="AG533" s="8" t="str">
        <f>IF(ISBLANK(AF533),  "", _xlfn.CONCAT("haas/entity/sensor/", LOWER(C533), "/", E533, "/config"))</f>
        <v/>
      </c>
      <c r="AH533" s="8" t="str">
        <f>IF(ISBLANK(AF533),  "", _xlfn.CONCAT(LOWER(C533), "/", E533))</f>
        <v/>
      </c>
      <c r="AK533" s="37"/>
      <c r="AU533" s="8"/>
      <c r="AV533" s="8"/>
      <c r="AX533" s="8" t="str">
        <f>IF(AND(ISBLANK(AT533), ISBLANK(AU533)), "", _xlfn.CONCAT("[", IF(ISBLANK(AT533), "", _xlfn.CONCAT("[""mac"", """, AT533, """]")), IF(ISBLANK(AU533), "", _xlfn.CONCAT(", [""ip"", """, AU533, """]")), "]"))</f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E534" s="10"/>
      <c r="AG534" s="8" t="str">
        <f>IF(ISBLANK(AF534),  "", _xlfn.CONCAT("haas/entity/sensor/", LOWER(C534), "/", E534, "/config"))</f>
        <v/>
      </c>
      <c r="AH534" s="8" t="str">
        <f>IF(ISBLANK(AF534),  "", _xlfn.CONCAT(LOWER(C534), "/", E534))</f>
        <v/>
      </c>
      <c r="AK534" s="37"/>
      <c r="AU534" s="8"/>
      <c r="AV534" s="8"/>
      <c r="AX534" s="8" t="str">
        <f>IF(AND(ISBLANK(AT534), ISBLANK(AU534)), "", _xlfn.CONCAT("[", IF(ISBLANK(AT534), "", _xlfn.CONCAT("[""mac"", """, AT534, """]")), IF(ISBLANK(AU534), "", _xlfn.CONCAT(", [""ip"", """, AU534, """]")), "]"))</f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>IF(ISBLANK(AF535),  "", _xlfn.CONCAT("haas/entity/sensor/", LOWER(C535), "/", E535, "/config"))</f>
        <v/>
      </c>
      <c r="AH535" s="8" t="str">
        <f>IF(ISBLANK(AF535),  "", _xlfn.CONCAT(LOWER(C535), "/", E535))</f>
        <v/>
      </c>
      <c r="AK535" s="37"/>
      <c r="AU535" s="8"/>
      <c r="AV535" s="8"/>
      <c r="AX535" s="8" t="str">
        <f>IF(AND(ISBLANK(AT535), ISBLANK(AU535)), "", _xlfn.CONCAT("[", IF(ISBLANK(AT535), "", _xlfn.CONCAT("[""mac"", """, AT535, """]")), IF(ISBLANK(AU535), "", _xlfn.CONCAT(", [""ip"", """, AU535, """]")), "]"))</f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>IF(ISBLANK(AF536),  "", _xlfn.CONCAT("haas/entity/sensor/", LOWER(C536), "/", E536, "/config"))</f>
        <v/>
      </c>
      <c r="AH536" s="8" t="str">
        <f>IF(ISBLANK(AF536),  "", _xlfn.CONCAT(LOWER(C536), "/", E536))</f>
        <v/>
      </c>
      <c r="AK536" s="37"/>
      <c r="AU536" s="8"/>
      <c r="AV536" s="8"/>
      <c r="AX536" s="8" t="str">
        <f>IF(AND(ISBLANK(AT536), ISBLANK(AU536)), "", _xlfn.CONCAT("[", IF(ISBLANK(AT536), "", _xlfn.CONCAT("[""mac"", """, AT536, """]")), IF(ISBLANK(AU536), "", _xlfn.CONCAT(", [""ip"", """, AU536, """]")), "]"))</f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>IF(ISBLANK(AF537),  "", _xlfn.CONCAT("haas/entity/sensor/", LOWER(C537), "/", E537, "/config"))</f>
        <v/>
      </c>
      <c r="AH537" s="8" t="str">
        <f>IF(ISBLANK(AF537),  "", _xlfn.CONCAT(LOWER(C537), "/", E537))</f>
        <v/>
      </c>
      <c r="AK537" s="37"/>
      <c r="AU537" s="8"/>
      <c r="AV537" s="8"/>
      <c r="AX537" s="8" t="str">
        <f>IF(AND(ISBLANK(AT537), ISBLANK(AU537)), "", _xlfn.CONCAT("[", IF(ISBLANK(AT537), "", _xlfn.CONCAT("[""mac"", """, AT537, """]")), IF(ISBLANK(AU537), "", _xlfn.CONCAT(", [""ip"", """, AU537, """]")), "]"))</f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>IF(ISBLANK(AF538),  "", _xlfn.CONCAT("haas/entity/sensor/", LOWER(C538), "/", E538, "/config"))</f>
        <v/>
      </c>
      <c r="AH538" s="8" t="str">
        <f>IF(ISBLANK(AF538),  "", _xlfn.CONCAT(LOWER(C538), "/", E538))</f>
        <v/>
      </c>
      <c r="AK538" s="37"/>
      <c r="AU538" s="8"/>
      <c r="AV538" s="8"/>
      <c r="AX538" s="8" t="str">
        <f>IF(AND(ISBLANK(AT538), ISBLANK(AU538)), "", _xlfn.CONCAT("[", IF(ISBLANK(AT538), "", _xlfn.CONCAT("[""mac"", """, AT538, """]")), IF(ISBLANK(AU538), "", _xlfn.CONCAT(", [""ip"", """, AU538, """]")), "]"))</f>
        <v/>
      </c>
    </row>
    <row r="539" spans="6:50" ht="16" customHeight="1" x14ac:dyDescent="0.2">
      <c r="F539" s="8" t="str">
        <f>IF(ISBLANK(E539), "", Table2[[#This Row],[unique_id]])</f>
        <v/>
      </c>
      <c r="G539" s="12"/>
      <c r="T539" s="8"/>
      <c r="U539" s="10"/>
      <c r="V539" s="10"/>
      <c r="W539" s="10"/>
      <c r="X539" s="10"/>
      <c r="Y539" s="10"/>
      <c r="Z539" s="8"/>
      <c r="AG539" s="8" t="str">
        <f>IF(ISBLANK(AF539),  "", _xlfn.CONCAT("haas/entity/sensor/", LOWER(C539), "/", E539, "/config"))</f>
        <v/>
      </c>
      <c r="AH539" s="8" t="str">
        <f>IF(ISBLANK(AF539),  "", _xlfn.CONCAT(LOWER(C539), "/", E539))</f>
        <v/>
      </c>
      <c r="AK539" s="37"/>
      <c r="AU539" s="8"/>
      <c r="AV539" s="8"/>
      <c r="AX539" s="8" t="str">
        <f>IF(AND(ISBLANK(AT539), ISBLANK(AU539)), "", _xlfn.CONCAT("[", IF(ISBLANK(AT539), "", _xlfn.CONCAT("[""mac"", """, AT539, """]")), IF(ISBLANK(AU539), "", _xlfn.CONCAT(", [""ip"", """, AU539, """]")), "]"))</f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>IF(ISBLANK(AF540),  "", _xlfn.CONCAT("haas/entity/sensor/", LOWER(C540), "/", E540, "/config"))</f>
        <v/>
      </c>
      <c r="AH540" s="8" t="str">
        <f>IF(ISBLANK(AF540),  "", _xlfn.CONCAT(LOWER(C540), "/", E540))</f>
        <v/>
      </c>
      <c r="AK540" s="37"/>
      <c r="AU540" s="8"/>
      <c r="AV540" s="8"/>
      <c r="AX540" s="8" t="str">
        <f>IF(AND(ISBLANK(AT540), ISBLANK(AU540)), "", _xlfn.CONCAT("[", IF(ISBLANK(AT540), "", _xlfn.CONCAT("[""mac"", """, AT540, """]")), IF(ISBLANK(AU540), "", _xlfn.CONCAT(", [""ip"", """, AU540, """]")), "]"))</f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>IF(ISBLANK(AF541),  "", _xlfn.CONCAT("haas/entity/sensor/", LOWER(C541), "/", E541, "/config"))</f>
        <v/>
      </c>
      <c r="AH541" s="8" t="str">
        <f>IF(ISBLANK(AF541),  "", _xlfn.CONCAT(LOWER(C541), "/", E541))</f>
        <v/>
      </c>
      <c r="AK541" s="37"/>
      <c r="AU541" s="8"/>
      <c r="AV541" s="8"/>
      <c r="AX541" s="8" t="str">
        <f>IF(AND(ISBLANK(AT541), ISBLANK(AU541)), "", _xlfn.CONCAT("[", IF(ISBLANK(AT541), "", _xlfn.CONCAT("[""mac"", """, AT541, """]")), IF(ISBLANK(AU541), "", _xlfn.CONCAT(", [""ip"", """, AU541, """]")), "]"))</f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>IF(ISBLANK(AF542),  "", _xlfn.CONCAT("haas/entity/sensor/", LOWER(C542), "/", E542, "/config"))</f>
        <v/>
      </c>
      <c r="AH542" s="8" t="str">
        <f>IF(ISBLANK(AF542),  "", _xlfn.CONCAT(LOWER(C542), "/", E542))</f>
        <v/>
      </c>
      <c r="AK542" s="37"/>
      <c r="AU542" s="8"/>
      <c r="AV542" s="8"/>
      <c r="AX542" s="8" t="str">
        <f>IF(AND(ISBLANK(AT542), ISBLANK(AU542)), "", _xlfn.CONCAT("[", IF(ISBLANK(AT542), "", _xlfn.CONCAT("[""mac"", """, AT542, """]")), IF(ISBLANK(AU542), "", _xlfn.CONCAT(", [""ip"", """, AU542, """]")), "]"))</f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>IF(ISBLANK(AF543),  "", _xlfn.CONCAT("haas/entity/sensor/", LOWER(C543), "/", E543, "/config"))</f>
        <v/>
      </c>
      <c r="AH543" s="8" t="str">
        <f>IF(ISBLANK(AF543),  "", _xlfn.CONCAT(LOWER(C543), "/", E543))</f>
        <v/>
      </c>
      <c r="AK543" s="37"/>
      <c r="AU543" s="8"/>
      <c r="AV543" s="8"/>
      <c r="AX543" s="8" t="str">
        <f>IF(AND(ISBLANK(AT543), ISBLANK(AU543)), "", _xlfn.CONCAT("[", IF(ISBLANK(AT543), "", _xlfn.CONCAT("[""mac"", """, AT543, """]")), IF(ISBLANK(AU543), "", _xlfn.CONCAT(", [""ip"", """, AU543, """]")), "]"))</f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>IF(ISBLANK(AF544),  "", _xlfn.CONCAT("haas/entity/sensor/", LOWER(C544), "/", E544, "/config"))</f>
        <v/>
      </c>
      <c r="AH544" s="8" t="str">
        <f>IF(ISBLANK(AF544),  "", _xlfn.CONCAT(LOWER(C544), "/", E544))</f>
        <v/>
      </c>
      <c r="AK544" s="37"/>
      <c r="AU544" s="8"/>
      <c r="AV544" s="8"/>
      <c r="AX544" s="8" t="str">
        <f>IF(AND(ISBLANK(AT544), ISBLANK(AU544)), "", _xlfn.CONCAT("[", IF(ISBLANK(AT544), "", _xlfn.CONCAT("[""mac"", """, AT544, """]")), IF(ISBLANK(AU544), "", _xlfn.CONCAT(", [""ip"", """, AU544, """]")), "]"))</f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>IF(ISBLANK(AF545),  "", _xlfn.CONCAT("haas/entity/sensor/", LOWER(C545), "/", E545, "/config"))</f>
        <v/>
      </c>
      <c r="AH545" s="8" t="str">
        <f>IF(ISBLANK(AF545),  "", _xlfn.CONCAT(LOWER(C545), "/", E545))</f>
        <v/>
      </c>
      <c r="AK545" s="37"/>
      <c r="AU545" s="8"/>
      <c r="AV545" s="8"/>
      <c r="AX545" s="8" t="str">
        <f>IF(AND(ISBLANK(AT545), ISBLANK(AU545)), "", _xlfn.CONCAT("[", IF(ISBLANK(AT545), "", _xlfn.CONCAT("[""mac"", """, AT545, """]")), IF(ISBLANK(AU545), "", _xlfn.CONCAT(", [""ip"", """, AU545, """]")), "]"))</f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>IF(ISBLANK(AF546),  "", _xlfn.CONCAT("haas/entity/sensor/", LOWER(C546), "/", E546, "/config"))</f>
        <v/>
      </c>
      <c r="AH546" s="8" t="str">
        <f>IF(ISBLANK(AF546),  "", _xlfn.CONCAT(LOWER(C546), "/", E546))</f>
        <v/>
      </c>
      <c r="AK546" s="37"/>
      <c r="AU546" s="8"/>
      <c r="AV546" s="8"/>
      <c r="AX546" s="8" t="str">
        <f>IF(AND(ISBLANK(AT546), ISBLANK(AU546)), "", _xlfn.CONCAT("[", IF(ISBLANK(AT546), "", _xlfn.CONCAT("[""mac"", """, AT546, """]")), IF(ISBLANK(AU546), "", _xlfn.CONCAT(", [""ip"", """, AU546, """]")), "]"))</f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>IF(ISBLANK(AF547),  "", _xlfn.CONCAT("haas/entity/sensor/", LOWER(C547), "/", E547, "/config"))</f>
        <v/>
      </c>
      <c r="AH547" s="8" t="str">
        <f>IF(ISBLANK(AF547),  "", _xlfn.CONCAT(LOWER(C547), "/", E547))</f>
        <v/>
      </c>
      <c r="AK547" s="37"/>
      <c r="AU547" s="8"/>
      <c r="AV547" s="8"/>
      <c r="AX547" s="8" t="str">
        <f>IF(AND(ISBLANK(AT547), ISBLANK(AU547)), "", _xlfn.CONCAT("[", IF(ISBLANK(AT547), "", _xlfn.CONCAT("[""mac"", """, AT547, """]")), IF(ISBLANK(AU547), "", _xlfn.CONCAT(", [""ip"", """, AU547, """]")), "]"))</f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>IF(ISBLANK(AF548),  "", _xlfn.CONCAT("haas/entity/sensor/", LOWER(C548), "/", E548, "/config"))</f>
        <v/>
      </c>
      <c r="AH548" s="8" t="str">
        <f>IF(ISBLANK(AF548),  "", _xlfn.CONCAT(LOWER(C548), "/", E548))</f>
        <v/>
      </c>
      <c r="AK548" s="37"/>
      <c r="AU548" s="8"/>
      <c r="AV548" s="8"/>
      <c r="AX548" s="8" t="str">
        <f>IF(AND(ISBLANK(AT548), ISBLANK(AU548)), "", _xlfn.CONCAT("[", IF(ISBLANK(AT548), "", _xlfn.CONCAT("[""mac"", """, AT548, """]")), IF(ISBLANK(AU548), "", _xlfn.CONCAT(", [""ip"", """, AU548, """]")), "]"))</f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>IF(ISBLANK(AF549),  "", _xlfn.CONCAT("haas/entity/sensor/", LOWER(C549), "/", E549, "/config"))</f>
        <v/>
      </c>
      <c r="AH549" s="8" t="str">
        <f>IF(ISBLANK(AF549),  "", _xlfn.CONCAT(LOWER(C549), "/", E549))</f>
        <v/>
      </c>
      <c r="AK549" s="37"/>
      <c r="AU549" s="8"/>
      <c r="AV549" s="8"/>
      <c r="AX549" s="8" t="str">
        <f>IF(AND(ISBLANK(AT549), ISBLANK(AU549)), "", _xlfn.CONCAT("[", IF(ISBLANK(AT549), "", _xlfn.CONCAT("[""mac"", """, AT549, """]")), IF(ISBLANK(AU549), "", _xlfn.CONCAT(", [""ip"", """, AU549, """]")), "]"))</f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>IF(ISBLANK(AF550),  "", _xlfn.CONCAT("haas/entity/sensor/", LOWER(C550), "/", E550, "/config"))</f>
        <v/>
      </c>
      <c r="AH550" s="8" t="str">
        <f>IF(ISBLANK(AF550),  "", _xlfn.CONCAT(LOWER(C550), "/", E550))</f>
        <v/>
      </c>
      <c r="AK550" s="37"/>
      <c r="AU550" s="8"/>
      <c r="AV550" s="8"/>
      <c r="AX550" s="8" t="str">
        <f>IF(AND(ISBLANK(AT550), ISBLANK(AU550)), "", _xlfn.CONCAT("[", IF(ISBLANK(AT550), "", _xlfn.CONCAT("[""mac"", """, AT550, """]")), IF(ISBLANK(AU550), "", _xlfn.CONCAT(", [""ip"", """, AU550, """]")), "]"))</f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>IF(ISBLANK(AF551),  "", _xlfn.CONCAT("haas/entity/sensor/", LOWER(C551), "/", E551, "/config"))</f>
        <v/>
      </c>
      <c r="AH551" s="8" t="str">
        <f>IF(ISBLANK(AF551),  "", _xlfn.CONCAT(LOWER(C551), "/", E551))</f>
        <v/>
      </c>
      <c r="AK551" s="37"/>
      <c r="AU551" s="8"/>
      <c r="AV551" s="8"/>
      <c r="AX551" s="8" t="str">
        <f>IF(AND(ISBLANK(AT551), ISBLANK(AU551)), "", _xlfn.CONCAT("[", IF(ISBLANK(AT551), "", _xlfn.CONCAT("[""mac"", """, AT551, """]")), IF(ISBLANK(AU551), "", _xlfn.CONCAT(", [""ip"", """, AU551, """]")), "]"))</f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>IF(ISBLANK(AF552),  "", _xlfn.CONCAT("haas/entity/sensor/", LOWER(C552), "/", E552, "/config"))</f>
        <v/>
      </c>
      <c r="AH552" s="8" t="str">
        <f>IF(ISBLANK(AF552),  "", _xlfn.CONCAT(LOWER(C552), "/", E552))</f>
        <v/>
      </c>
      <c r="AK552" s="37"/>
      <c r="AU552" s="8"/>
      <c r="AV552" s="8"/>
      <c r="AX552" s="8" t="str">
        <f>IF(AND(ISBLANK(AT552), ISBLANK(AU552)), "", _xlfn.CONCAT("[", IF(ISBLANK(AT552), "", _xlfn.CONCAT("[""mac"", """, AT552, """]")), IF(ISBLANK(AU552), "", _xlfn.CONCAT(", [""ip"", """, AU552, """]")), "]"))</f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>IF(ISBLANK(AF553),  "", _xlfn.CONCAT("haas/entity/sensor/", LOWER(C553), "/", E553, "/config"))</f>
        <v/>
      </c>
      <c r="AH553" s="8" t="str">
        <f>IF(ISBLANK(AF553),  "", _xlfn.CONCAT(LOWER(C553), "/", E553))</f>
        <v/>
      </c>
      <c r="AK553" s="37"/>
      <c r="AU553" s="8"/>
      <c r="AV553" s="8"/>
      <c r="AX553" s="8" t="str">
        <f>IF(AND(ISBLANK(AT553), ISBLANK(AU553)), "", _xlfn.CONCAT("[", IF(ISBLANK(AT553), "", _xlfn.CONCAT("[""mac"", """, AT553, """]")), IF(ISBLANK(AU553), "", _xlfn.CONCAT(", [""ip"", """, AU553, """]")), "]"))</f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>IF(ISBLANK(AF554),  "", _xlfn.CONCAT("haas/entity/sensor/", LOWER(C554), "/", E554, "/config"))</f>
        <v/>
      </c>
      <c r="AH554" s="8" t="str">
        <f>IF(ISBLANK(AF554),  "", _xlfn.CONCAT(LOWER(C554), "/", E554))</f>
        <v/>
      </c>
      <c r="AK554" s="37"/>
      <c r="AU554" s="8"/>
      <c r="AV554" s="8"/>
      <c r="AX554" s="8" t="str">
        <f>IF(AND(ISBLANK(AT554), ISBLANK(AU554)), "", _xlfn.CONCAT("[", IF(ISBLANK(AT554), "", _xlfn.CONCAT("[""mac"", """, AT554, """]")), IF(ISBLANK(AU554), "", _xlfn.CONCAT(", [""ip"", """, AU554, """]")), "]"))</f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>IF(ISBLANK(AF555),  "", _xlfn.CONCAT("haas/entity/sensor/", LOWER(C555), "/", E555, "/config"))</f>
        <v/>
      </c>
      <c r="AH555" s="8" t="str">
        <f>IF(ISBLANK(AF555),  "", _xlfn.CONCAT(LOWER(C555), "/", E555))</f>
        <v/>
      </c>
      <c r="AK555" s="37"/>
      <c r="AU555" s="8"/>
      <c r="AV555" s="8"/>
      <c r="AX555" s="8" t="str">
        <f>IF(AND(ISBLANK(AT555), ISBLANK(AU555)), "", _xlfn.CONCAT("[", IF(ISBLANK(AT555), "", _xlfn.CONCAT("[""mac"", """, AT555, """]")), IF(ISBLANK(AU555), "", _xlfn.CONCAT(", [""ip"", """, AU555, """]")), "]"))</f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>IF(ISBLANK(AF556),  "", _xlfn.CONCAT("haas/entity/sensor/", LOWER(C556), "/", E556, "/config"))</f>
        <v/>
      </c>
      <c r="AH556" s="8" t="str">
        <f>IF(ISBLANK(AF556),  "", _xlfn.CONCAT(LOWER(C556), "/", E556))</f>
        <v/>
      </c>
      <c r="AK556" s="37"/>
      <c r="AU556" s="8"/>
      <c r="AV556" s="8"/>
      <c r="AX556" s="8" t="str">
        <f>IF(AND(ISBLANK(AT556), ISBLANK(AU556)), "", _xlfn.CONCAT("[", IF(ISBLANK(AT556), "", _xlfn.CONCAT("[""mac"", """, AT556, """]")), IF(ISBLANK(AU556), "", _xlfn.CONCAT(", [""ip"", """, AU556, """]")), "]"))</f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>IF(ISBLANK(AF557),  "", _xlfn.CONCAT("haas/entity/sensor/", LOWER(C557), "/", E557, "/config"))</f>
        <v/>
      </c>
      <c r="AH557" s="8" t="str">
        <f>IF(ISBLANK(AF557),  "", _xlfn.CONCAT(LOWER(C557), "/", E557))</f>
        <v/>
      </c>
      <c r="AK557" s="37"/>
      <c r="AU557" s="8"/>
      <c r="AV557" s="8"/>
      <c r="AX557" s="8" t="str">
        <f>IF(AND(ISBLANK(AT557), ISBLANK(AU557)), "", _xlfn.CONCAT("[", IF(ISBLANK(AT557), "", _xlfn.CONCAT("[""mac"", """, AT557, """]")), IF(ISBLANK(AU557), "", _xlfn.CONCAT(", [""ip"", """, AU557, """]")), "]"))</f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>IF(ISBLANK(AF558),  "", _xlfn.CONCAT("haas/entity/sensor/", LOWER(C558), "/", E558, "/config"))</f>
        <v/>
      </c>
      <c r="AH558" s="8" t="str">
        <f>IF(ISBLANK(AF558),  "", _xlfn.CONCAT(LOWER(C558), "/", E558))</f>
        <v/>
      </c>
      <c r="AK558" s="37"/>
      <c r="AU558" s="8"/>
      <c r="AV558" s="8"/>
      <c r="AX558" s="8" t="str">
        <f>IF(AND(ISBLANK(AT558), ISBLANK(AU558)), "", _xlfn.CONCAT("[", IF(ISBLANK(AT558), "", _xlfn.CONCAT("[""mac"", """, AT558, """]")), IF(ISBLANK(AU558), "", _xlfn.CONCAT(", [""ip"", """, AU558, """]")), "]"))</f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>IF(ISBLANK(AF559),  "", _xlfn.CONCAT("haas/entity/sensor/", LOWER(C559), "/", E559, "/config"))</f>
        <v/>
      </c>
      <c r="AH559" s="8" t="str">
        <f>IF(ISBLANK(AF559),  "", _xlfn.CONCAT(LOWER(C559), "/", E559))</f>
        <v/>
      </c>
      <c r="AK559" s="37"/>
      <c r="AU559" s="8"/>
      <c r="AV559" s="8"/>
      <c r="AX559" s="8" t="str">
        <f>IF(AND(ISBLANK(AT559), ISBLANK(AU559)), "", _xlfn.CONCAT("[", IF(ISBLANK(AT559), "", _xlfn.CONCAT("[""mac"", """, AT559, """]")), IF(ISBLANK(AU559), "", _xlfn.CONCAT(", [""ip"", """, AU559, """]")), "]"))</f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>IF(ISBLANK(AF560),  "", _xlfn.CONCAT("haas/entity/sensor/", LOWER(C560), "/", E560, "/config"))</f>
        <v/>
      </c>
      <c r="AH560" s="8" t="str">
        <f>IF(ISBLANK(AF560),  "", _xlfn.CONCAT(LOWER(C560), "/", E560))</f>
        <v/>
      </c>
      <c r="AK560" s="37"/>
      <c r="AU560" s="8"/>
      <c r="AV560" s="8"/>
      <c r="AX560" s="8" t="str">
        <f>IF(AND(ISBLANK(AT560), ISBLANK(AU560)), "", _xlfn.CONCAT("[", IF(ISBLANK(AT560), "", _xlfn.CONCAT("[""mac"", """, AT560, """]")), IF(ISBLANK(AU560), "", _xlfn.CONCAT(", [""ip"", """, AU560, """]")), "]"))</f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>IF(ISBLANK(AF561),  "", _xlfn.CONCAT("haas/entity/sensor/", LOWER(C561), "/", E561, "/config"))</f>
        <v/>
      </c>
      <c r="AH561" s="8" t="str">
        <f>IF(ISBLANK(AF561),  "", _xlfn.CONCAT(LOWER(C561), "/", E561))</f>
        <v/>
      </c>
      <c r="AK561" s="37"/>
      <c r="AU561" s="8"/>
      <c r="AV561" s="8"/>
      <c r="AX561" s="8" t="str">
        <f>IF(AND(ISBLANK(AT561), ISBLANK(AU561)), "", _xlfn.CONCAT("[", IF(ISBLANK(AT561), "", _xlfn.CONCAT("[""mac"", """, AT561, """]")), IF(ISBLANK(AU561), "", _xlfn.CONCAT(", [""ip"", """, AU561, """]")), "]"))</f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>IF(ISBLANK(AF562),  "", _xlfn.CONCAT("haas/entity/sensor/", LOWER(C562), "/", E562, "/config"))</f>
        <v/>
      </c>
      <c r="AH562" s="8" t="str">
        <f>IF(ISBLANK(AF562),  "", _xlfn.CONCAT(LOWER(C562), "/", E562))</f>
        <v/>
      </c>
      <c r="AK562" s="37"/>
      <c r="AU562" s="8"/>
      <c r="AV562" s="8"/>
      <c r="AX562" s="8" t="str">
        <f>IF(AND(ISBLANK(AT562), ISBLANK(AU562)), "", _xlfn.CONCAT("[", IF(ISBLANK(AT562), "", _xlfn.CONCAT("[""mac"", """, AT562, """]")), IF(ISBLANK(AU562), "", _xlfn.CONCAT(", [""ip"", """, AU562, """]")), "]"))</f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>IF(ISBLANK(AF563),  "", _xlfn.CONCAT("haas/entity/sensor/", LOWER(C563), "/", E563, "/config"))</f>
        <v/>
      </c>
      <c r="AH563" s="8" t="str">
        <f>IF(ISBLANK(AF563),  "", _xlfn.CONCAT(LOWER(C563), "/", E563))</f>
        <v/>
      </c>
      <c r="AK563" s="37"/>
      <c r="AU563" s="8"/>
      <c r="AV563" s="8"/>
      <c r="AX563" s="8" t="str">
        <f>IF(AND(ISBLANK(AT563), ISBLANK(AU563)), "", _xlfn.CONCAT("[", IF(ISBLANK(AT563), "", _xlfn.CONCAT("[""mac"", """, AT563, """]")), IF(ISBLANK(AU563), "", _xlfn.CONCAT(", [""ip"", """, AU563, """]")), "]"))</f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>IF(ISBLANK(AF564),  "", _xlfn.CONCAT("haas/entity/sensor/", LOWER(C564), "/", E564, "/config"))</f>
        <v/>
      </c>
      <c r="AH564" s="8" t="str">
        <f>IF(ISBLANK(AF564),  "", _xlfn.CONCAT(LOWER(C564), "/", E564))</f>
        <v/>
      </c>
      <c r="AK564" s="37"/>
      <c r="AU564" s="8"/>
      <c r="AV564" s="8"/>
      <c r="AX564" s="8" t="str">
        <f>IF(AND(ISBLANK(AT564), ISBLANK(AU564)), "", _xlfn.CONCAT("[", IF(ISBLANK(AT564), "", _xlfn.CONCAT("[""mac"", """, AT564, """]")), IF(ISBLANK(AU564), "", _xlfn.CONCAT(", [""ip"", """, AU564, """]")), "]"))</f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>IF(ISBLANK(AF565),  "", _xlfn.CONCAT("haas/entity/sensor/", LOWER(C565), "/", E565, "/config"))</f>
        <v/>
      </c>
      <c r="AH565" s="8" t="str">
        <f>IF(ISBLANK(AF565),  "", _xlfn.CONCAT(LOWER(C565), "/", E565))</f>
        <v/>
      </c>
      <c r="AK565" s="37"/>
      <c r="AU565" s="8"/>
      <c r="AV565" s="8"/>
      <c r="AX565" s="8" t="str">
        <f>IF(AND(ISBLANK(AT565), ISBLANK(AU565)), "", _xlfn.CONCAT("[", IF(ISBLANK(AT565), "", _xlfn.CONCAT("[""mac"", """, AT565, """]")), IF(ISBLANK(AU565), "", _xlfn.CONCAT(", [""ip"", """, AU565, """]")), "]"))</f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>IF(ISBLANK(AF566),  "", _xlfn.CONCAT("haas/entity/sensor/", LOWER(C566), "/", E566, "/config"))</f>
        <v/>
      </c>
      <c r="AH566" s="8" t="str">
        <f>IF(ISBLANK(AF566),  "", _xlfn.CONCAT(LOWER(C566), "/", E566))</f>
        <v/>
      </c>
      <c r="AK566" s="37"/>
      <c r="AU566" s="8"/>
      <c r="AV566" s="8"/>
      <c r="AX566" s="8" t="str">
        <f>IF(AND(ISBLANK(AT566), ISBLANK(AU566)), "", _xlfn.CONCAT("[", IF(ISBLANK(AT566), "", _xlfn.CONCAT("[""mac"", """, AT566, """]")), IF(ISBLANK(AU566), "", _xlfn.CONCAT(", [""ip"", """, AU566, """]")), "]"))</f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>IF(ISBLANK(AF567),  "", _xlfn.CONCAT("haas/entity/sensor/", LOWER(C567), "/", E567, "/config"))</f>
        <v/>
      </c>
      <c r="AH567" s="8" t="str">
        <f>IF(ISBLANK(AF567),  "", _xlfn.CONCAT(LOWER(C567), "/", E567))</f>
        <v/>
      </c>
      <c r="AK567" s="37"/>
      <c r="AU567" s="8"/>
      <c r="AV567" s="8"/>
      <c r="AX567" s="8" t="str">
        <f>IF(AND(ISBLANK(AT567), ISBLANK(AU567)), "", _xlfn.CONCAT("[", IF(ISBLANK(AT567), "", _xlfn.CONCAT("[""mac"", """, AT567, """]")), IF(ISBLANK(AU567), "", _xlfn.CONCAT(", [""ip"", """, AU567, """]")), "]"))</f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>IF(ISBLANK(AF568),  "", _xlfn.CONCAT("haas/entity/sensor/", LOWER(C568), "/", E568, "/config"))</f>
        <v/>
      </c>
      <c r="AH568" s="8" t="str">
        <f>IF(ISBLANK(AF568),  "", _xlfn.CONCAT(LOWER(C568), "/", E568))</f>
        <v/>
      </c>
      <c r="AK568" s="37"/>
      <c r="AU568" s="8"/>
      <c r="AV568" s="8"/>
      <c r="AX568" s="8" t="str">
        <f>IF(AND(ISBLANK(AT568), ISBLANK(AU568)), "", _xlfn.CONCAT("[", IF(ISBLANK(AT568), "", _xlfn.CONCAT("[""mac"", """, AT568, """]")), IF(ISBLANK(AU568), "", _xlfn.CONCAT(", [""ip"", """, AU568, """]")), "]"))</f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>IF(ISBLANK(AF569),  "", _xlfn.CONCAT("haas/entity/sensor/", LOWER(C569), "/", E569, "/config"))</f>
        <v/>
      </c>
      <c r="AH569" s="8" t="str">
        <f>IF(ISBLANK(AF569),  "", _xlfn.CONCAT(LOWER(C569), "/", E569))</f>
        <v/>
      </c>
      <c r="AK569" s="37"/>
      <c r="AU569" s="8"/>
      <c r="AV569" s="8"/>
      <c r="AX569" s="8" t="str">
        <f>IF(AND(ISBLANK(AT569), ISBLANK(AU569)), "", _xlfn.CONCAT("[", IF(ISBLANK(AT569), "", _xlfn.CONCAT("[""mac"", """, AT569, """]")), IF(ISBLANK(AU569), "", _xlfn.CONCAT(", [""ip"", """, AU569, """]")), "]"))</f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>IF(ISBLANK(AF570),  "", _xlfn.CONCAT("haas/entity/sensor/", LOWER(C570), "/", E570, "/config"))</f>
        <v/>
      </c>
      <c r="AH570" s="8" t="str">
        <f>IF(ISBLANK(AF570),  "", _xlfn.CONCAT(LOWER(C570), "/", E570))</f>
        <v/>
      </c>
      <c r="AK570" s="37"/>
      <c r="AU570" s="8"/>
      <c r="AV570" s="8"/>
      <c r="AX570" s="8" t="str">
        <f>IF(AND(ISBLANK(AT570), ISBLANK(AU570)), "", _xlfn.CONCAT("[", IF(ISBLANK(AT570), "", _xlfn.CONCAT("[""mac"", """, AT570, """]")), IF(ISBLANK(AU570), "", _xlfn.CONCAT(", [""ip"", """, AU570, """]")), "]"))</f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>IF(ISBLANK(AF571),  "", _xlfn.CONCAT("haas/entity/sensor/", LOWER(C571), "/", E571, "/config"))</f>
        <v/>
      </c>
      <c r="AH571" s="8" t="str">
        <f>IF(ISBLANK(AF571),  "", _xlfn.CONCAT(LOWER(C571), "/", E571))</f>
        <v/>
      </c>
      <c r="AK571" s="37"/>
      <c r="AU571" s="8"/>
      <c r="AV571" s="8"/>
      <c r="AX571" s="8" t="str">
        <f>IF(AND(ISBLANK(AT571), ISBLANK(AU571)), "", _xlfn.CONCAT("[", IF(ISBLANK(AT571), "", _xlfn.CONCAT("[""mac"", """, AT571, """]")), IF(ISBLANK(AU571), "", _xlfn.CONCAT(", [""ip"", """, AU571, """]")), "]"))</f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>IF(ISBLANK(AF572),  "", _xlfn.CONCAT("haas/entity/sensor/", LOWER(C572), "/", E572, "/config"))</f>
        <v/>
      </c>
      <c r="AH572" s="8" t="str">
        <f>IF(ISBLANK(AF572),  "", _xlfn.CONCAT(LOWER(C572), "/", E572))</f>
        <v/>
      </c>
      <c r="AK572" s="37"/>
      <c r="AU572" s="8"/>
      <c r="AV572" s="8"/>
      <c r="AX572" s="8" t="str">
        <f>IF(AND(ISBLANK(AT572), ISBLANK(AU572)), "", _xlfn.CONCAT("[", IF(ISBLANK(AT572), "", _xlfn.CONCAT("[""mac"", """, AT572, """]")), IF(ISBLANK(AU572), "", _xlfn.CONCAT(", [""ip"", """, AU572, """]")), "]"))</f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>IF(ISBLANK(AF573),  "", _xlfn.CONCAT("haas/entity/sensor/", LOWER(C573), "/", E573, "/config"))</f>
        <v/>
      </c>
      <c r="AH573" s="8" t="str">
        <f>IF(ISBLANK(AF573),  "", _xlfn.CONCAT(LOWER(C573), "/", E573))</f>
        <v/>
      </c>
      <c r="AK573" s="37"/>
      <c r="AU573" s="8"/>
      <c r="AV573" s="8"/>
      <c r="AX573" s="8" t="str">
        <f>IF(AND(ISBLANK(AT573), ISBLANK(AU573)), "", _xlfn.CONCAT("[", IF(ISBLANK(AT573), "", _xlfn.CONCAT("[""mac"", """, AT573, """]")), IF(ISBLANK(AU573), "", _xlfn.CONCAT(", [""ip"", """, AU573, """]")), "]"))</f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>IF(ISBLANK(AF574),  "", _xlfn.CONCAT("haas/entity/sensor/", LOWER(C574), "/", E574, "/config"))</f>
        <v/>
      </c>
      <c r="AH574" s="8" t="str">
        <f>IF(ISBLANK(AF574),  "", _xlfn.CONCAT(LOWER(C574), "/", E574))</f>
        <v/>
      </c>
      <c r="AK574" s="37"/>
      <c r="AU574" s="8"/>
      <c r="AV574" s="8"/>
      <c r="AX574" s="8" t="str">
        <f>IF(AND(ISBLANK(AT574), ISBLANK(AU574)), "", _xlfn.CONCAT("[", IF(ISBLANK(AT574), "", _xlfn.CONCAT("[""mac"", """, AT574, """]")), IF(ISBLANK(AU574), "", _xlfn.CONCAT(", [""ip"", """, AU574, """]")), "]"))</f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>IF(ISBLANK(AF575),  "", _xlfn.CONCAT("haas/entity/sensor/", LOWER(C575), "/", E575, "/config"))</f>
        <v/>
      </c>
      <c r="AH575" s="8" t="str">
        <f>IF(ISBLANK(AF575),  "", _xlfn.CONCAT(LOWER(C575), "/", E575))</f>
        <v/>
      </c>
      <c r="AK575" s="37"/>
      <c r="AU575" s="8"/>
      <c r="AV575" s="8"/>
      <c r="AX575" s="8" t="str">
        <f>IF(AND(ISBLANK(AT575), ISBLANK(AU575)), "", _xlfn.CONCAT("[", IF(ISBLANK(AT575), "", _xlfn.CONCAT("[""mac"", """, AT575, """]")), IF(ISBLANK(AU575), "", _xlfn.CONCAT(", [""ip"", """, AU575, """]")), "]"))</f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>IF(ISBLANK(AF576),  "", _xlfn.CONCAT("haas/entity/sensor/", LOWER(C576), "/", E576, "/config"))</f>
        <v/>
      </c>
      <c r="AH576" s="8" t="str">
        <f>IF(ISBLANK(AF576),  "", _xlfn.CONCAT(LOWER(C576), "/", E576))</f>
        <v/>
      </c>
      <c r="AK576" s="37"/>
      <c r="AU576" s="8"/>
      <c r="AV576" s="8"/>
      <c r="AX576" s="8" t="str">
        <f>IF(AND(ISBLANK(AT576), ISBLANK(AU576)), "", _xlfn.CONCAT("[", IF(ISBLANK(AT576), "", _xlfn.CONCAT("[""mac"", """, AT576, """]")), IF(ISBLANK(AU576), "", _xlfn.CONCAT(", [""ip"", """, AU576, """]")), "]"))</f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>IF(ISBLANK(AF577),  "", _xlfn.CONCAT("haas/entity/sensor/", LOWER(C577), "/", E577, "/config"))</f>
        <v/>
      </c>
      <c r="AH577" s="8" t="str">
        <f>IF(ISBLANK(AF577),  "", _xlfn.CONCAT(LOWER(C577), "/", E577))</f>
        <v/>
      </c>
      <c r="AK577" s="37"/>
      <c r="AU577" s="8"/>
      <c r="AV577" s="8"/>
      <c r="AX577" s="8" t="str">
        <f>IF(AND(ISBLANK(AT577), ISBLANK(AU577)), "", _xlfn.CONCAT("[", IF(ISBLANK(AT577), "", _xlfn.CONCAT("[""mac"", """, AT577, """]")), IF(ISBLANK(AU577), "", _xlfn.CONCAT(", [""ip"", """, AU577, """]")), "]"))</f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>IF(ISBLANK(AF578),  "", _xlfn.CONCAT("haas/entity/sensor/", LOWER(C578), "/", E578, "/config"))</f>
        <v/>
      </c>
      <c r="AH578" s="8" t="str">
        <f>IF(ISBLANK(AF578),  "", _xlfn.CONCAT(LOWER(C578), "/", E578))</f>
        <v/>
      </c>
      <c r="AK578" s="37"/>
      <c r="AU578" s="8"/>
      <c r="AV578" s="8"/>
      <c r="AX578" s="8" t="str">
        <f>IF(AND(ISBLANK(AT578), ISBLANK(AU578)), "", _xlfn.CONCAT("[", IF(ISBLANK(AT578), "", _xlfn.CONCAT("[""mac"", """, AT578, """]")), IF(ISBLANK(AU578), "", _xlfn.CONCAT(", [""ip"", """, AU578, """]")), "]"))</f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>IF(ISBLANK(AF579),  "", _xlfn.CONCAT("haas/entity/sensor/", LOWER(C579), "/", E579, "/config"))</f>
        <v/>
      </c>
      <c r="AH579" s="8" t="str">
        <f>IF(ISBLANK(AF579),  "", _xlfn.CONCAT(LOWER(C579), "/", E579))</f>
        <v/>
      </c>
      <c r="AK579" s="37"/>
      <c r="AU579" s="8"/>
      <c r="AV579" s="8"/>
      <c r="AX579" s="8" t="str">
        <f>IF(AND(ISBLANK(AT579), ISBLANK(AU579)), "", _xlfn.CONCAT("[", IF(ISBLANK(AT579), "", _xlfn.CONCAT("[""mac"", """, AT579, """]")), IF(ISBLANK(AU579), "", _xlfn.CONCAT(", [""ip"", """, AU579, """]")), "]"))</f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>IF(ISBLANK(AF580),  "", _xlfn.CONCAT("haas/entity/sensor/", LOWER(C580), "/", E580, "/config"))</f>
        <v/>
      </c>
      <c r="AH580" s="8" t="str">
        <f>IF(ISBLANK(AF580),  "", _xlfn.CONCAT(LOWER(C580), "/", E580))</f>
        <v/>
      </c>
      <c r="AK580" s="37"/>
      <c r="AU580" s="8"/>
      <c r="AV580" s="8"/>
      <c r="AX580" s="8" t="str">
        <f>IF(AND(ISBLANK(AT580), ISBLANK(AU580)), "", _xlfn.CONCAT("[", IF(ISBLANK(AT580), "", _xlfn.CONCAT("[""mac"", """, AT580, """]")), IF(ISBLANK(AU580), "", _xlfn.CONCAT(", [""ip"", """, AU580, """]")), "]"))</f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>IF(ISBLANK(AF581),  "", _xlfn.CONCAT("haas/entity/sensor/", LOWER(C581), "/", E581, "/config"))</f>
        <v/>
      </c>
      <c r="AH581" s="8" t="str">
        <f>IF(ISBLANK(AF581),  "", _xlfn.CONCAT(LOWER(C581), "/", E581))</f>
        <v/>
      </c>
      <c r="AK581" s="37"/>
      <c r="AU581" s="8"/>
      <c r="AV581" s="8"/>
      <c r="AX581" s="8" t="str">
        <f>IF(AND(ISBLANK(AT581), ISBLANK(AU581)), "", _xlfn.CONCAT("[", IF(ISBLANK(AT581), "", _xlfn.CONCAT("[""mac"", """, AT581, """]")), IF(ISBLANK(AU581), "", _xlfn.CONCAT(", [""ip"", """, AU581, """]")), "]"))</f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>IF(ISBLANK(AF582),  "", _xlfn.CONCAT("haas/entity/sensor/", LOWER(C582), "/", E582, "/config"))</f>
        <v/>
      </c>
      <c r="AH582" s="8" t="str">
        <f>IF(ISBLANK(AF582),  "", _xlfn.CONCAT(LOWER(C582), "/", E582))</f>
        <v/>
      </c>
      <c r="AK582" s="37"/>
      <c r="AU582" s="8"/>
      <c r="AV582" s="8"/>
      <c r="AX582" s="8" t="str">
        <f>IF(AND(ISBLANK(AT582), ISBLANK(AU582)), "", _xlfn.CONCAT("[", IF(ISBLANK(AT582), "", _xlfn.CONCAT("[""mac"", """, AT582, """]")), IF(ISBLANK(AU582), "", _xlfn.CONCAT(", [""ip"", """, AU582, """]")), "]"))</f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>IF(ISBLANK(AF583),  "", _xlfn.CONCAT("haas/entity/sensor/", LOWER(C583), "/", E583, "/config"))</f>
        <v/>
      </c>
      <c r="AH583" s="8" t="str">
        <f>IF(ISBLANK(AF583),  "", _xlfn.CONCAT(LOWER(C583), "/", E583))</f>
        <v/>
      </c>
      <c r="AK583" s="37"/>
      <c r="AU583" s="8"/>
      <c r="AV583" s="8"/>
      <c r="AX583" s="8" t="str">
        <f>IF(AND(ISBLANK(AT583), ISBLANK(AU583)), "", _xlfn.CONCAT("[", IF(ISBLANK(AT583), "", _xlfn.CONCAT("[""mac"", """, AT583, """]")), IF(ISBLANK(AU583), "", _xlfn.CONCAT(", [""ip"", """, AU583, """]")), "]"))</f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>IF(ISBLANK(AF584),  "", _xlfn.CONCAT("haas/entity/sensor/", LOWER(C584), "/", E584, "/config"))</f>
        <v/>
      </c>
      <c r="AH584" s="8" t="str">
        <f>IF(ISBLANK(AF584),  "", _xlfn.CONCAT(LOWER(C584), "/", E584))</f>
        <v/>
      </c>
      <c r="AK584" s="37"/>
      <c r="AU584" s="8"/>
      <c r="AV584" s="8"/>
      <c r="AX584" s="8" t="str">
        <f>IF(AND(ISBLANK(AT584), ISBLANK(AU584)), "", _xlfn.CONCAT("[", IF(ISBLANK(AT584), "", _xlfn.CONCAT("[""mac"", """, AT584, """]")), IF(ISBLANK(AU584), "", _xlfn.CONCAT(", [""ip"", """, AU584, """]")), "]"))</f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>IF(ISBLANK(AF585),  "", _xlfn.CONCAT("haas/entity/sensor/", LOWER(C585), "/", E585, "/config"))</f>
        <v/>
      </c>
      <c r="AH585" s="8" t="str">
        <f>IF(ISBLANK(AF585),  "", _xlfn.CONCAT(LOWER(C585), "/", E585))</f>
        <v/>
      </c>
      <c r="AK585" s="37"/>
      <c r="AU585" s="8"/>
      <c r="AV585" s="8"/>
      <c r="AX585" s="8" t="str">
        <f>IF(AND(ISBLANK(AT585), ISBLANK(AU585)), "", _xlfn.CONCAT("[", IF(ISBLANK(AT585), "", _xlfn.CONCAT("[""mac"", """, AT585, """]")), IF(ISBLANK(AU585), "", _xlfn.CONCAT(", [""ip"", """, AU585, """]")), "]"))</f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>IF(ISBLANK(AF586),  "", _xlfn.CONCAT("haas/entity/sensor/", LOWER(C586), "/", E586, "/config"))</f>
        <v/>
      </c>
      <c r="AH586" s="8" t="str">
        <f>IF(ISBLANK(AF586),  "", _xlfn.CONCAT(LOWER(C586), "/", E586))</f>
        <v/>
      </c>
      <c r="AK586" s="37"/>
      <c r="AU586" s="8"/>
      <c r="AV586" s="8"/>
      <c r="AX586" s="8" t="str">
        <f>IF(AND(ISBLANK(AT586), ISBLANK(AU586)), "", _xlfn.CONCAT("[", IF(ISBLANK(AT586), "", _xlfn.CONCAT("[""mac"", """, AT586, """]")), IF(ISBLANK(AU586), "", _xlfn.CONCAT(", [""ip"", """, AU586, """]")), "]"))</f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>IF(ISBLANK(AF587),  "", _xlfn.CONCAT("haas/entity/sensor/", LOWER(C587), "/", E587, "/config"))</f>
        <v/>
      </c>
      <c r="AH587" s="8" t="str">
        <f>IF(ISBLANK(AF587),  "", _xlfn.CONCAT(LOWER(C587), "/", E587))</f>
        <v/>
      </c>
      <c r="AK587" s="37"/>
      <c r="AU587" s="8"/>
      <c r="AV587" s="8"/>
      <c r="AX587" s="8" t="str">
        <f>IF(AND(ISBLANK(AT587), ISBLANK(AU587)), "", _xlfn.CONCAT("[", IF(ISBLANK(AT587), "", _xlfn.CONCAT("[""mac"", """, AT587, """]")), IF(ISBLANK(AU587), "", _xlfn.CONCAT(", [""ip"", """, AU587, """]")), "]"))</f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>IF(ISBLANK(AF588),  "", _xlfn.CONCAT("haas/entity/sensor/", LOWER(C588), "/", E588, "/config"))</f>
        <v/>
      </c>
      <c r="AH588" s="8" t="str">
        <f>IF(ISBLANK(AF588),  "", _xlfn.CONCAT(LOWER(C588), "/", E588))</f>
        <v/>
      </c>
      <c r="AK588" s="37"/>
      <c r="AU588" s="8"/>
      <c r="AV588" s="8"/>
      <c r="AX588" s="8" t="str">
        <f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>IF(ISBLANK(AF589),  "", _xlfn.CONCAT("haas/entity/sensor/", LOWER(C589), "/", E589, "/config"))</f>
        <v/>
      </c>
      <c r="AH589" s="8" t="str">
        <f>IF(ISBLANK(AF589),  "", _xlfn.CONCAT(LOWER(C589), "/", E589))</f>
        <v/>
      </c>
      <c r="AK589" s="37"/>
      <c r="AU589" s="8"/>
      <c r="AV589" s="8"/>
      <c r="AX589" s="8" t="str">
        <f>IF(AND(ISBLANK(AT589), ISBLANK(AU589)), "", _xlfn.CONCAT("[", IF(ISBLANK(AT589), "", _xlfn.CONCAT("[""mac"", """, AT589, """]")), IF(ISBLANK(AU589), "", _xlfn.CONCAT(", [""ip"", """, AU589, """]")), "]"))</f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>IF(ISBLANK(AF590),  "", _xlfn.CONCAT("haas/entity/sensor/", LOWER(C590), "/", E590, "/config"))</f>
        <v/>
      </c>
      <c r="AH590" s="8" t="str">
        <f>IF(ISBLANK(AF590),  "", _xlfn.CONCAT(LOWER(C590), "/", E590))</f>
        <v/>
      </c>
      <c r="AK590" s="37"/>
      <c r="AU590" s="8"/>
      <c r="AV590" s="8"/>
      <c r="AX590" s="8" t="str">
        <f>IF(AND(ISBLANK(AT590), ISBLANK(AU590)), "", _xlfn.CONCAT("[", IF(ISBLANK(AT590), "", _xlfn.CONCAT("[""mac"", """, AT590, """]")), IF(ISBLANK(AU590), "", _xlfn.CONCAT(", [""ip"", """, AU590, """]")), "]"))</f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>IF(ISBLANK(AF591),  "", _xlfn.CONCAT("haas/entity/sensor/", LOWER(C591), "/", E591, "/config"))</f>
        <v/>
      </c>
      <c r="AH591" s="8" t="str">
        <f>IF(ISBLANK(AF591),  "", _xlfn.CONCAT(LOWER(C591), "/", E591))</f>
        <v/>
      </c>
      <c r="AK591" s="37"/>
      <c r="AU591" s="8"/>
      <c r="AV591" s="8"/>
      <c r="AX591" s="8" t="str">
        <f>IF(AND(ISBLANK(AT591), ISBLANK(AU591)), "", _xlfn.CONCAT("[", IF(ISBLANK(AT591), "", _xlfn.CONCAT("[""mac"", """, AT591, """]")), IF(ISBLANK(AU591), "", _xlfn.CONCAT(", [""ip"", """, AU591, """]")), "]"))</f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>IF(ISBLANK(AF592),  "", _xlfn.CONCAT("haas/entity/sensor/", LOWER(C592), "/", E592, "/config"))</f>
        <v/>
      </c>
      <c r="AH592" s="8" t="str">
        <f>IF(ISBLANK(AF592),  "", _xlfn.CONCAT(LOWER(C592), "/", E592))</f>
        <v/>
      </c>
      <c r="AK592" s="37"/>
      <c r="AU592" s="8"/>
      <c r="AV592" s="8"/>
      <c r="AX592" s="8" t="str">
        <f>IF(AND(ISBLANK(AT592), ISBLANK(AU592)), "", _xlfn.CONCAT("[", IF(ISBLANK(AT592), "", _xlfn.CONCAT("[""mac"", """, AT592, """]")), IF(ISBLANK(AU592), "", _xlfn.CONCAT(", [""ip"", """, AU592, """]")), "]"))</f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>IF(ISBLANK(AF593),  "", _xlfn.CONCAT("haas/entity/sensor/", LOWER(C593), "/", E593, "/config"))</f>
        <v/>
      </c>
      <c r="AH593" s="8" t="str">
        <f>IF(ISBLANK(AF593),  "", _xlfn.CONCAT(LOWER(C593), "/", E593))</f>
        <v/>
      </c>
      <c r="AK593" s="37"/>
      <c r="AU593" s="8"/>
      <c r="AV593" s="8"/>
      <c r="AX593" s="8" t="str">
        <f>IF(AND(ISBLANK(AT593), ISBLANK(AU593)), "", _xlfn.CONCAT("[", IF(ISBLANK(AT593), "", _xlfn.CONCAT("[""mac"", """, AT593, """]")), IF(ISBLANK(AU593), "", _xlfn.CONCAT(", [""ip"", """, AU593, """]")), "]"))</f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>IF(ISBLANK(AF594),  "", _xlfn.CONCAT("haas/entity/sensor/", LOWER(C594), "/", E594, "/config"))</f>
        <v/>
      </c>
      <c r="AH594" s="8" t="str">
        <f>IF(ISBLANK(AF594),  "", _xlfn.CONCAT(LOWER(C594), "/", E594))</f>
        <v/>
      </c>
      <c r="AK594" s="37"/>
      <c r="AU594" s="8"/>
      <c r="AV594" s="8"/>
      <c r="AX594" s="8" t="str">
        <f>IF(AND(ISBLANK(AT594), ISBLANK(AU594)), "", _xlfn.CONCAT("[", IF(ISBLANK(AT594), "", _xlfn.CONCAT("[""mac"", """, AT594, """]")), IF(ISBLANK(AU594), "", _xlfn.CONCAT(", [""ip"", """, AU594, """]")), "]"))</f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>IF(ISBLANK(AF595),  "", _xlfn.CONCAT("haas/entity/sensor/", LOWER(C595), "/", E595, "/config"))</f>
        <v/>
      </c>
      <c r="AH595" s="8" t="str">
        <f>IF(ISBLANK(AF595),  "", _xlfn.CONCAT(LOWER(C595), "/", E595))</f>
        <v/>
      </c>
      <c r="AK595" s="37"/>
      <c r="AU595" s="8"/>
      <c r="AV595" s="8"/>
      <c r="AX595" s="8" t="str">
        <f>IF(AND(ISBLANK(AT595), ISBLANK(AU595)), "", _xlfn.CONCAT("[", IF(ISBLANK(AT595), "", _xlfn.CONCAT("[""mac"", """, AT595, """]")), IF(ISBLANK(AU595), "", _xlfn.CONCAT(", [""ip"", """, AU595, """]")), "]"))</f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>IF(ISBLANK(AF596),  "", _xlfn.CONCAT("haas/entity/sensor/", LOWER(C596), "/", E596, "/config"))</f>
        <v/>
      </c>
      <c r="AH596" s="8" t="str">
        <f>IF(ISBLANK(AF596),  "", _xlfn.CONCAT(LOWER(C596), "/", E596))</f>
        <v/>
      </c>
      <c r="AK596" s="37"/>
      <c r="AU596" s="8"/>
      <c r="AV596" s="8"/>
      <c r="AX596" s="8" t="str">
        <f>IF(AND(ISBLANK(AT596), ISBLANK(AU596)), "", _xlfn.CONCAT("[", IF(ISBLANK(AT596), "", _xlfn.CONCAT("[""mac"", """, AT596, """]")), IF(ISBLANK(AU596), "", _xlfn.CONCAT(", [""ip"", """, AU596, """]")), "]"))</f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>IF(ISBLANK(AF597),  "", _xlfn.CONCAT("haas/entity/sensor/", LOWER(C597), "/", E597, "/config"))</f>
        <v/>
      </c>
      <c r="AH597" s="8" t="str">
        <f>IF(ISBLANK(AF597),  "", _xlfn.CONCAT(LOWER(C597), "/", E597))</f>
        <v/>
      </c>
      <c r="AK597" s="37"/>
      <c r="AU597" s="8"/>
      <c r="AV597" s="8"/>
      <c r="AX597" s="8" t="str">
        <f>IF(AND(ISBLANK(AT597), ISBLANK(AU597)), "", _xlfn.CONCAT("[", IF(ISBLANK(AT597), "", _xlfn.CONCAT("[""mac"", """, AT597, """]")), IF(ISBLANK(AU597), "", _xlfn.CONCAT(", [""ip"", """, AU597, """]")), "]"))</f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>IF(ISBLANK(AF598),  "", _xlfn.CONCAT("haas/entity/sensor/", LOWER(C598), "/", E598, "/config"))</f>
        <v/>
      </c>
      <c r="AH598" s="8" t="str">
        <f>IF(ISBLANK(AF598),  "", _xlfn.CONCAT(LOWER(C598), "/", E598))</f>
        <v/>
      </c>
      <c r="AK598" s="37"/>
      <c r="AU598" s="8"/>
      <c r="AV598" s="8"/>
      <c r="AX598" s="8" t="str">
        <f>IF(AND(ISBLANK(AT598), ISBLANK(AU598)), "", _xlfn.CONCAT("[", IF(ISBLANK(AT598), "", _xlfn.CONCAT("[""mac"", """, AT598, """]")), IF(ISBLANK(AU598), "", _xlfn.CONCAT(", [""ip"", """, AU598, """]")), "]"))</f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>IF(ISBLANK(AF599),  "", _xlfn.CONCAT("haas/entity/sensor/", LOWER(C599), "/", E599, "/config"))</f>
        <v/>
      </c>
      <c r="AH599" s="8" t="str">
        <f>IF(ISBLANK(AF599),  "", _xlfn.CONCAT(LOWER(C599), "/", E599))</f>
        <v/>
      </c>
      <c r="AK599" s="37"/>
      <c r="AU599" s="8"/>
      <c r="AV599" s="8"/>
      <c r="AX599" s="8" t="str">
        <f>IF(AND(ISBLANK(AT599), ISBLANK(AU599)), "", _xlfn.CONCAT("[", IF(ISBLANK(AT599), "", _xlfn.CONCAT("[""mac"", """, AT599, """]")), IF(ISBLANK(AU599), "", _xlfn.CONCAT(", [""ip"", """, AU599, """]")), "]"))</f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>IF(ISBLANK(AF600),  "", _xlfn.CONCAT("haas/entity/sensor/", LOWER(C600), "/", E600, "/config"))</f>
        <v/>
      </c>
      <c r="AH600" s="8" t="str">
        <f>IF(ISBLANK(AF600),  "", _xlfn.CONCAT(LOWER(C600), "/", E600))</f>
        <v/>
      </c>
      <c r="AK600" s="37"/>
      <c r="AU600" s="8"/>
      <c r="AV600" s="8"/>
      <c r="AX600" s="8" t="str">
        <f>IF(AND(ISBLANK(AT600), ISBLANK(AU600)), "", _xlfn.CONCAT("[", IF(ISBLANK(AT600), "", _xlfn.CONCAT("[""mac"", """, AT600, """]")), IF(ISBLANK(AU600), "", _xlfn.CONCAT(", [""ip"", """, AU600, """]")), "]"))</f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>IF(ISBLANK(AF601),  "", _xlfn.CONCAT("haas/entity/sensor/", LOWER(C601), "/", E601, "/config"))</f>
        <v/>
      </c>
      <c r="AH601" s="8" t="str">
        <f>IF(ISBLANK(AF601),  "", _xlfn.CONCAT(LOWER(C601), "/", E601))</f>
        <v/>
      </c>
      <c r="AK601" s="37"/>
      <c r="AU601" s="8"/>
      <c r="AV601" s="8"/>
      <c r="AX601" s="8" t="str">
        <f>IF(AND(ISBLANK(AT601), ISBLANK(AU601)), "", _xlfn.CONCAT("[", IF(ISBLANK(AT601), "", _xlfn.CONCAT("[""mac"", """, AT601, """]")), IF(ISBLANK(AU601), "", _xlfn.CONCAT(", [""ip"", """, AU601, """]")), "]"))</f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>IF(ISBLANK(AF602),  "", _xlfn.CONCAT("haas/entity/sensor/", LOWER(C602), "/", E602, "/config"))</f>
        <v/>
      </c>
      <c r="AH602" s="8" t="str">
        <f>IF(ISBLANK(AF602),  "", _xlfn.CONCAT(LOWER(C602), "/", E602))</f>
        <v/>
      </c>
      <c r="AK602" s="37"/>
      <c r="AU602" s="8"/>
      <c r="AV602" s="8"/>
      <c r="AX602" s="8" t="str">
        <f>IF(AND(ISBLANK(AT602), ISBLANK(AU602)), "", _xlfn.CONCAT("[", IF(ISBLANK(AT602), "", _xlfn.CONCAT("[""mac"", """, AT602, """]")), IF(ISBLANK(AU602), "", _xlfn.CONCAT(", [""ip"", """, AU602, """]")), "]"))</f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>IF(ISBLANK(AF603),  "", _xlfn.CONCAT("haas/entity/sensor/", LOWER(C603), "/", E603, "/config"))</f>
        <v/>
      </c>
      <c r="AH603" s="8" t="str">
        <f>IF(ISBLANK(AF603),  "", _xlfn.CONCAT(LOWER(C603), "/", E603))</f>
        <v/>
      </c>
      <c r="AK603" s="37"/>
      <c r="AU603" s="8"/>
      <c r="AV603" s="8"/>
      <c r="AX603" s="8" t="str">
        <f>IF(AND(ISBLANK(AT603), ISBLANK(AU603)), "", _xlfn.CONCAT("[", IF(ISBLANK(AT603), "", _xlfn.CONCAT("[""mac"", """, AT603, """]")), IF(ISBLANK(AU603), "", _xlfn.CONCAT(", [""ip"", """, AU603, """]")), "]"))</f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>IF(ISBLANK(AF604),  "", _xlfn.CONCAT("haas/entity/sensor/", LOWER(C604), "/", E604, "/config"))</f>
        <v/>
      </c>
      <c r="AH604" s="8" t="str">
        <f>IF(ISBLANK(AF604),  "", _xlfn.CONCAT(LOWER(C604), "/", E604))</f>
        <v/>
      </c>
      <c r="AK604" s="37"/>
      <c r="AU604" s="8"/>
      <c r="AV604" s="8"/>
      <c r="AX604" s="8" t="str">
        <f>IF(AND(ISBLANK(AT604), ISBLANK(AU604)), "", _xlfn.CONCAT("[", IF(ISBLANK(AT604), "", _xlfn.CONCAT("[""mac"", """, AT604, """]")), IF(ISBLANK(AU604), "", _xlfn.CONCAT(", [""ip"", """, AU604, """]")), "]"))</f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>IF(ISBLANK(AF605),  "", _xlfn.CONCAT("haas/entity/sensor/", LOWER(C605), "/", E605, "/config"))</f>
        <v/>
      </c>
      <c r="AH605" s="8" t="str">
        <f>IF(ISBLANK(AF605),  "", _xlfn.CONCAT(LOWER(C605), "/", E605))</f>
        <v/>
      </c>
      <c r="AK605" s="37"/>
      <c r="AU605" s="8"/>
      <c r="AV605" s="8"/>
      <c r="AX605" s="8" t="str">
        <f>IF(AND(ISBLANK(AT605), ISBLANK(AU605)), "", _xlfn.CONCAT("[", IF(ISBLANK(AT605), "", _xlfn.CONCAT("[""mac"", """, AT605, """]")), IF(ISBLANK(AU605), "", _xlfn.CONCAT(", [""ip"", """, AU605, """]")), "]"))</f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>IF(ISBLANK(AF606),  "", _xlfn.CONCAT("haas/entity/sensor/", LOWER(C606), "/", E606, "/config"))</f>
        <v/>
      </c>
      <c r="AH606" s="8" t="str">
        <f>IF(ISBLANK(AF606),  "", _xlfn.CONCAT(LOWER(C606), "/", E606))</f>
        <v/>
      </c>
      <c r="AK606" s="37"/>
      <c r="AU606" s="8"/>
      <c r="AV606" s="8"/>
      <c r="AX606" s="8" t="str">
        <f>IF(AND(ISBLANK(AT606), ISBLANK(AU606)), "", _xlfn.CONCAT("[", IF(ISBLANK(AT606), "", _xlfn.CONCAT("[""mac"", """, AT606, """]")), IF(ISBLANK(AU606), "", _xlfn.CONCAT(", [""ip"", """, AU606, """]")), "]"))</f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>IF(ISBLANK(AF607),  "", _xlfn.CONCAT("haas/entity/sensor/", LOWER(C607), "/", E607, "/config"))</f>
        <v/>
      </c>
      <c r="AH607" s="8" t="str">
        <f>IF(ISBLANK(AF607),  "", _xlfn.CONCAT(LOWER(C607), "/", E607))</f>
        <v/>
      </c>
      <c r="AK607" s="37"/>
      <c r="AU607" s="8"/>
      <c r="AV607" s="8"/>
      <c r="AX607" s="8" t="str">
        <f>IF(AND(ISBLANK(AT607), ISBLANK(AU607)), "", _xlfn.CONCAT("[", IF(ISBLANK(AT607), "", _xlfn.CONCAT("[""mac"", """, AT607, """]")), IF(ISBLANK(AU607), "", _xlfn.CONCAT(", [""ip"", """, AU607, """]")), "]"))</f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>IF(ISBLANK(AF608),  "", _xlfn.CONCAT("haas/entity/sensor/", LOWER(C608), "/", E608, "/config"))</f>
        <v/>
      </c>
      <c r="AH608" s="8" t="str">
        <f>IF(ISBLANK(AF608),  "", _xlfn.CONCAT(LOWER(C608), "/", E608))</f>
        <v/>
      </c>
      <c r="AK608" s="37"/>
      <c r="AU608" s="8"/>
      <c r="AV608" s="8"/>
      <c r="AX608" s="8" t="str">
        <f>IF(AND(ISBLANK(AT608), ISBLANK(AU608)), "", _xlfn.CONCAT("[", IF(ISBLANK(AT608), "", _xlfn.CONCAT("[""mac"", """, AT608, """]")), IF(ISBLANK(AU608), "", _xlfn.CONCAT(", [""ip"", """, AU608, """]")), "]"))</f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>IF(ISBLANK(AF609),  "", _xlfn.CONCAT("haas/entity/sensor/", LOWER(C609), "/", E609, "/config"))</f>
        <v/>
      </c>
      <c r="AH609" s="8" t="str">
        <f>IF(ISBLANK(AF609),  "", _xlfn.CONCAT(LOWER(C609), "/", E609))</f>
        <v/>
      </c>
      <c r="AK609" s="37"/>
      <c r="AU609" s="8"/>
      <c r="AV609" s="8"/>
      <c r="AX609" s="8" t="str">
        <f>IF(AND(ISBLANK(AT609), ISBLANK(AU609)), "", _xlfn.CONCAT("[", IF(ISBLANK(AT609), "", _xlfn.CONCAT("[""mac"", """, AT609, """]")), IF(ISBLANK(AU609), "", _xlfn.CONCAT(", [""ip"", """, AU609, """]")), "]"))</f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>IF(ISBLANK(AF610),  "", _xlfn.CONCAT("haas/entity/sensor/", LOWER(C610), "/", E610, "/config"))</f>
        <v/>
      </c>
      <c r="AH610" s="8" t="str">
        <f>IF(ISBLANK(AF610),  "", _xlfn.CONCAT(LOWER(C610), "/", E610))</f>
        <v/>
      </c>
      <c r="AK610" s="37"/>
      <c r="AU610" s="8"/>
      <c r="AV610" s="8"/>
      <c r="AX610" s="8" t="str">
        <f>IF(AND(ISBLANK(AT610), ISBLANK(AU610)), "", _xlfn.CONCAT("[", IF(ISBLANK(AT610), "", _xlfn.CONCAT("[""mac"", """, AT610, """]")), IF(ISBLANK(AU610), "", _xlfn.CONCAT(", [""ip"", """, AU610, """]")), "]"))</f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>IF(ISBLANK(AF611),  "", _xlfn.CONCAT("haas/entity/sensor/", LOWER(C611), "/", E611, "/config"))</f>
        <v/>
      </c>
      <c r="AH611" s="8" t="str">
        <f>IF(ISBLANK(AF611),  "", _xlfn.CONCAT(LOWER(C611), "/", E611))</f>
        <v/>
      </c>
      <c r="AK611" s="37"/>
      <c r="AU611" s="8"/>
      <c r="AV611" s="8"/>
      <c r="AX611" s="8" t="str">
        <f>IF(AND(ISBLANK(AT611), ISBLANK(AU611)), "", _xlfn.CONCAT("[", IF(ISBLANK(AT611), "", _xlfn.CONCAT("[""mac"", """, AT611, """]")), IF(ISBLANK(AU611), "", _xlfn.CONCAT(", [""ip"", """, AU611, """]")), "]"))</f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>IF(ISBLANK(AF612),  "", _xlfn.CONCAT("haas/entity/sensor/", LOWER(C612), "/", E612, "/config"))</f>
        <v/>
      </c>
      <c r="AH612" s="8" t="str">
        <f>IF(ISBLANK(AF612),  "", _xlfn.CONCAT(LOWER(C612), "/", E612))</f>
        <v/>
      </c>
      <c r="AK612" s="37"/>
      <c r="AU612" s="8"/>
      <c r="AV612" s="8"/>
      <c r="AX612" s="8" t="str">
        <f>IF(AND(ISBLANK(AT612), ISBLANK(AU612)), "", _xlfn.CONCAT("[", IF(ISBLANK(AT612), "", _xlfn.CONCAT("[""mac"", """, AT612, """]")), IF(ISBLANK(AU612), "", _xlfn.CONCAT(", [""ip"", """, AU612, """]")), "]"))</f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>IF(ISBLANK(AF613),  "", _xlfn.CONCAT("haas/entity/sensor/", LOWER(C613), "/", E613, "/config"))</f>
        <v/>
      </c>
      <c r="AH613" s="8" t="str">
        <f>IF(ISBLANK(AF613),  "", _xlfn.CONCAT(LOWER(C613), "/", E613))</f>
        <v/>
      </c>
      <c r="AK613" s="37"/>
      <c r="AU613" s="8"/>
      <c r="AV613" s="8"/>
      <c r="AX613" s="8" t="str">
        <f>IF(AND(ISBLANK(AT613), ISBLANK(AU613)), "", _xlfn.CONCAT("[", IF(ISBLANK(AT613), "", _xlfn.CONCAT("[""mac"", """, AT613, """]")), IF(ISBLANK(AU613), "", _xlfn.CONCAT(", [""ip"", """, AU613, """]")), "]"))</f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>IF(ISBLANK(AF614),  "", _xlfn.CONCAT("haas/entity/sensor/", LOWER(C614), "/", E614, "/config"))</f>
        <v/>
      </c>
      <c r="AH614" s="8" t="str">
        <f>IF(ISBLANK(AF614),  "", _xlfn.CONCAT(LOWER(C614), "/", E614))</f>
        <v/>
      </c>
      <c r="AK614" s="37"/>
      <c r="AU614" s="8"/>
      <c r="AV614" s="8"/>
      <c r="AX614" s="8" t="str">
        <f>IF(AND(ISBLANK(AT614), ISBLANK(AU614)), "", _xlfn.CONCAT("[", IF(ISBLANK(AT614), "", _xlfn.CONCAT("[""mac"", """, AT614, """]")), IF(ISBLANK(AU614), "", _xlfn.CONCAT(", [""ip"", """, AU614, """]")), "]"))</f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>IF(ISBLANK(AF615),  "", _xlfn.CONCAT("haas/entity/sensor/", LOWER(C615), "/", E615, "/config"))</f>
        <v/>
      </c>
      <c r="AH615" s="8" t="str">
        <f>IF(ISBLANK(AF615),  "", _xlfn.CONCAT(LOWER(C615), "/", E615))</f>
        <v/>
      </c>
      <c r="AK615" s="37"/>
      <c r="AU615" s="8"/>
      <c r="AV615" s="8"/>
      <c r="AX615" s="8" t="str">
        <f>IF(AND(ISBLANK(AT615), ISBLANK(AU615)), "", _xlfn.CONCAT("[", IF(ISBLANK(AT615), "", _xlfn.CONCAT("[""mac"", """, AT615, """]")), IF(ISBLANK(AU615), "", _xlfn.CONCAT(", [""ip"", """, AU615, """]")), "]"))</f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>IF(ISBLANK(AF616),  "", _xlfn.CONCAT("haas/entity/sensor/", LOWER(C616), "/", E616, "/config"))</f>
        <v/>
      </c>
      <c r="AH616" s="8" t="str">
        <f>IF(ISBLANK(AF616),  "", _xlfn.CONCAT(LOWER(C616), "/", E616))</f>
        <v/>
      </c>
      <c r="AK616" s="37"/>
      <c r="AU616" s="8"/>
      <c r="AV616" s="8"/>
      <c r="AX616" s="8" t="str">
        <f>IF(AND(ISBLANK(AT616), ISBLANK(AU616)), "", _xlfn.CONCAT("[", IF(ISBLANK(AT616), "", _xlfn.CONCAT("[""mac"", """, AT616, """]")), IF(ISBLANK(AU616), "", _xlfn.CONCAT(", [""ip"", """, AU616, """]")), "]"))</f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>IF(ISBLANK(AF617),  "", _xlfn.CONCAT("haas/entity/sensor/", LOWER(C617), "/", E617, "/config"))</f>
        <v/>
      </c>
      <c r="AH617" s="8" t="str">
        <f>IF(ISBLANK(AF617),  "", _xlfn.CONCAT(LOWER(C617), "/", E617))</f>
        <v/>
      </c>
      <c r="AK617" s="37"/>
      <c r="AU617" s="8"/>
      <c r="AV617" s="8"/>
      <c r="AX617" s="8" t="str">
        <f>IF(AND(ISBLANK(AT617), ISBLANK(AU617)), "", _xlfn.CONCAT("[", IF(ISBLANK(AT617), "", _xlfn.CONCAT("[""mac"", """, AT617, """]")), IF(ISBLANK(AU617), "", _xlfn.CONCAT(", [""ip"", """, AU617, """]")), "]"))</f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>IF(ISBLANK(AF618),  "", _xlfn.CONCAT("haas/entity/sensor/", LOWER(C618), "/", E618, "/config"))</f>
        <v/>
      </c>
      <c r="AH618" s="8" t="str">
        <f>IF(ISBLANK(AF618),  "", _xlfn.CONCAT(LOWER(C618), "/", E618))</f>
        <v/>
      </c>
      <c r="AK618" s="37"/>
      <c r="AU618" s="8"/>
      <c r="AV618" s="8"/>
      <c r="AX618" s="8" t="str">
        <f>IF(AND(ISBLANK(AT618), ISBLANK(AU618)), "", _xlfn.CONCAT("[", IF(ISBLANK(AT618), "", _xlfn.CONCAT("[""mac"", """, AT618, """]")), IF(ISBLANK(AU618), "", _xlfn.CONCAT(", [""ip"", """, AU618, """]")), "]"))</f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>IF(ISBLANK(AF619),  "", _xlfn.CONCAT("haas/entity/sensor/", LOWER(C619), "/", E619, "/config"))</f>
        <v/>
      </c>
      <c r="AH619" s="8" t="str">
        <f>IF(ISBLANK(AF619),  "", _xlfn.CONCAT(LOWER(C619), "/", E619))</f>
        <v/>
      </c>
      <c r="AK619" s="37"/>
      <c r="AU619" s="8"/>
      <c r="AV619" s="8"/>
      <c r="AX619" s="8" t="str">
        <f>IF(AND(ISBLANK(AT619), ISBLANK(AU619)), "", _xlfn.CONCAT("[", IF(ISBLANK(AT619), "", _xlfn.CONCAT("[""mac"", """, AT619, """]")), IF(ISBLANK(AU619), "", _xlfn.CONCAT(", [""ip"", """, AU619, """]")), "]"))</f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>IF(ISBLANK(AF620),  "", _xlfn.CONCAT("haas/entity/sensor/", LOWER(C620), "/", E620, "/config"))</f>
        <v/>
      </c>
      <c r="AH620" s="8" t="str">
        <f>IF(ISBLANK(AF620),  "", _xlfn.CONCAT(LOWER(C620), "/", E620))</f>
        <v/>
      </c>
      <c r="AK620" s="37"/>
      <c r="AU620" s="8"/>
      <c r="AV620" s="8"/>
      <c r="AX620" s="8" t="str">
        <f>IF(AND(ISBLANK(AT620), ISBLANK(AU620)), "", _xlfn.CONCAT("[", IF(ISBLANK(AT620), "", _xlfn.CONCAT("[""mac"", """, AT620, """]")), IF(ISBLANK(AU620), "", _xlfn.CONCAT(", [""ip"", """, AU620, """]")), "]"))</f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>IF(ISBLANK(AF621),  "", _xlfn.CONCAT("haas/entity/sensor/", LOWER(C621), "/", E621, "/config"))</f>
        <v/>
      </c>
      <c r="AH621" s="8" t="str">
        <f>IF(ISBLANK(AF621),  "", _xlfn.CONCAT(LOWER(C621), "/", E621))</f>
        <v/>
      </c>
      <c r="AK621" s="37"/>
      <c r="AU621" s="8"/>
      <c r="AV621" s="8"/>
      <c r="AX621" s="8" t="str">
        <f>IF(AND(ISBLANK(AT621), ISBLANK(AU621)), "", _xlfn.CONCAT("[", IF(ISBLANK(AT621), "", _xlfn.CONCAT("[""mac"", """, AT621, """]")), IF(ISBLANK(AU621), "", _xlfn.CONCAT(", [""ip"", """, AU621, """]")), "]"))</f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>IF(ISBLANK(AF622),  "", _xlfn.CONCAT("haas/entity/sensor/", LOWER(C622), "/", E622, "/config"))</f>
        <v/>
      </c>
      <c r="AH622" s="8" t="str">
        <f>IF(ISBLANK(AF622),  "", _xlfn.CONCAT(LOWER(C622), "/", E622))</f>
        <v/>
      </c>
      <c r="AK622" s="37"/>
      <c r="AU622" s="8"/>
      <c r="AV622" s="8"/>
      <c r="AX622" s="8" t="str">
        <f>IF(AND(ISBLANK(AT622), ISBLANK(AU622)), "", _xlfn.CONCAT("[", IF(ISBLANK(AT622), "", _xlfn.CONCAT("[""mac"", """, AT622, """]")), IF(ISBLANK(AU622), "", _xlfn.CONCAT(", [""ip"", """, AU622, """]")), "]"))</f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>IF(ISBLANK(AF623),  "", _xlfn.CONCAT("haas/entity/sensor/", LOWER(C623), "/", E623, "/config"))</f>
        <v/>
      </c>
      <c r="AH623" s="8" t="str">
        <f>IF(ISBLANK(AF623),  "", _xlfn.CONCAT(LOWER(C623), "/", E623))</f>
        <v/>
      </c>
      <c r="AK623" s="37"/>
      <c r="AU623" s="8"/>
      <c r="AV623" s="8"/>
      <c r="AX623" s="8" t="str">
        <f>IF(AND(ISBLANK(AT623), ISBLANK(AU623)), "", _xlfn.CONCAT("[", IF(ISBLANK(AT623), "", _xlfn.CONCAT("[""mac"", """, AT623, """]")), IF(ISBLANK(AU623), "", _xlfn.CONCAT(", [""ip"", """, AU623, """]")), "]"))</f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>IF(ISBLANK(AF624),  "", _xlfn.CONCAT("haas/entity/sensor/", LOWER(C624), "/", E624, "/config"))</f>
        <v/>
      </c>
      <c r="AH624" s="8" t="str">
        <f>IF(ISBLANK(AF624),  "", _xlfn.CONCAT(LOWER(C624), "/", E624))</f>
        <v/>
      </c>
      <c r="AK624" s="37"/>
      <c r="AU624" s="8"/>
      <c r="AV624" s="8"/>
      <c r="AX624" s="8" t="str">
        <f>IF(AND(ISBLANK(AT624), ISBLANK(AU624)), "", _xlfn.CONCAT("[", IF(ISBLANK(AT624), "", _xlfn.CONCAT("[""mac"", """, AT624, """]")), IF(ISBLANK(AU624), "", _xlfn.CONCAT(", [""ip"", """, AU624, """]")), "]"))</f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>IF(ISBLANK(AF625),  "", _xlfn.CONCAT("haas/entity/sensor/", LOWER(C625), "/", E625, "/config"))</f>
        <v/>
      </c>
      <c r="AH625" s="8" t="str">
        <f>IF(ISBLANK(AF625),  "", _xlfn.CONCAT(LOWER(C625), "/", E625))</f>
        <v/>
      </c>
      <c r="AK625" s="37"/>
      <c r="AU625" s="8"/>
      <c r="AV625" s="8"/>
      <c r="AX625" s="8" t="str">
        <f>IF(AND(ISBLANK(AT625), ISBLANK(AU625)), "", _xlfn.CONCAT("[", IF(ISBLANK(AT625), "", _xlfn.CONCAT("[""mac"", """, AT625, """]")), IF(ISBLANK(AU625), "", _xlfn.CONCAT(", [""ip"", """, AU625, """]")), "]"))</f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>IF(ISBLANK(AF626),  "", _xlfn.CONCAT("haas/entity/sensor/", LOWER(C626), "/", E626, "/config"))</f>
        <v/>
      </c>
      <c r="AH626" s="8" t="str">
        <f>IF(ISBLANK(AF626),  "", _xlfn.CONCAT(LOWER(C626), "/", E626))</f>
        <v/>
      </c>
      <c r="AK626" s="37"/>
      <c r="AU626" s="8"/>
      <c r="AV626" s="8"/>
      <c r="AX626" s="8" t="str">
        <f>IF(AND(ISBLANK(AT626), ISBLANK(AU626)), "", _xlfn.CONCAT("[", IF(ISBLANK(AT626), "", _xlfn.CONCAT("[""mac"", """, AT626, """]")), IF(ISBLANK(AU626), "", _xlfn.CONCAT(", [""ip"", """, AU626, """]")), "]"))</f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>IF(ISBLANK(AF627),  "", _xlfn.CONCAT("haas/entity/sensor/", LOWER(C627), "/", E627, "/config"))</f>
        <v/>
      </c>
      <c r="AH627" s="8" t="str">
        <f>IF(ISBLANK(AF627),  "", _xlfn.CONCAT(LOWER(C627), "/", E627))</f>
        <v/>
      </c>
      <c r="AK627" s="37"/>
      <c r="AU627" s="8"/>
      <c r="AV627" s="8"/>
      <c r="AX627" s="8" t="str">
        <f>IF(AND(ISBLANK(AT627), ISBLANK(AU627)), "", _xlfn.CONCAT("[", IF(ISBLANK(AT627), "", _xlfn.CONCAT("[""mac"", """, AT627, """]")), IF(ISBLANK(AU627), "", _xlfn.CONCAT(", [""ip"", """, AU627, """]")), "]"))</f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>IF(ISBLANK(AF628),  "", _xlfn.CONCAT("haas/entity/sensor/", LOWER(C628), "/", E628, "/config"))</f>
        <v/>
      </c>
      <c r="AH628" s="8" t="str">
        <f>IF(ISBLANK(AF628),  "", _xlfn.CONCAT(LOWER(C628), "/", E628))</f>
        <v/>
      </c>
      <c r="AK628" s="37"/>
      <c r="AU628" s="8"/>
      <c r="AV628" s="8"/>
      <c r="AX628" s="8" t="str">
        <f>IF(AND(ISBLANK(AT628), ISBLANK(AU628)), "", _xlfn.CONCAT("[", IF(ISBLANK(AT628), "", _xlfn.CONCAT("[""mac"", """, AT628, """]")), IF(ISBLANK(AU628), "", _xlfn.CONCAT(", [""ip"", """, AU628, """]")), "]"))</f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>IF(ISBLANK(AF629),  "", _xlfn.CONCAT("haas/entity/sensor/", LOWER(C629), "/", E629, "/config"))</f>
        <v/>
      </c>
      <c r="AH629" s="8" t="str">
        <f>IF(ISBLANK(AF629),  "", _xlfn.CONCAT(LOWER(C629), "/", E629))</f>
        <v/>
      </c>
      <c r="AK629" s="37"/>
      <c r="AU629" s="8"/>
      <c r="AV629" s="8"/>
      <c r="AX629" s="8" t="str">
        <f>IF(AND(ISBLANK(AT629), ISBLANK(AU629)), "", _xlfn.CONCAT("[", IF(ISBLANK(AT629), "", _xlfn.CONCAT("[""mac"", """, AT629, """]")), IF(ISBLANK(AU629), "", _xlfn.CONCAT(", [""ip"", """, AU629, """]")), "]"))</f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>IF(ISBLANK(AF630),  "", _xlfn.CONCAT("haas/entity/sensor/", LOWER(C630), "/", E630, "/config"))</f>
        <v/>
      </c>
      <c r="AH630" s="8" t="str">
        <f>IF(ISBLANK(AF630),  "", _xlfn.CONCAT(LOWER(C630), "/", E630))</f>
        <v/>
      </c>
      <c r="AK630" s="37"/>
      <c r="AU630" s="8"/>
      <c r="AV630" s="8"/>
      <c r="AX630" s="8" t="str">
        <f>IF(AND(ISBLANK(AT630), ISBLANK(AU630)), "", _xlfn.CONCAT("[", IF(ISBLANK(AT630), "", _xlfn.CONCAT("[""mac"", """, AT630, """]")), IF(ISBLANK(AU630), "", _xlfn.CONCAT(", [""ip"", """, AU630, """]")), "]"))</f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>IF(ISBLANK(AF631),  "", _xlfn.CONCAT("haas/entity/sensor/", LOWER(C631), "/", E631, "/config"))</f>
        <v/>
      </c>
      <c r="AH631" s="8" t="str">
        <f>IF(ISBLANK(AF631),  "", _xlfn.CONCAT(LOWER(C631), "/", E631))</f>
        <v/>
      </c>
      <c r="AK631" s="37"/>
      <c r="AU631" s="8"/>
      <c r="AV631" s="8"/>
      <c r="AX631" s="8" t="str">
        <f>IF(AND(ISBLANK(AT631), ISBLANK(AU631)), "", _xlfn.CONCAT("[", IF(ISBLANK(AT631), "", _xlfn.CONCAT("[""mac"", """, AT631, """]")), IF(ISBLANK(AU631), "", _xlfn.CONCAT(", [""ip"", """, AU631, """]")), "]"))</f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>IF(ISBLANK(AF632),  "", _xlfn.CONCAT("haas/entity/sensor/", LOWER(C632), "/", E632, "/config"))</f>
        <v/>
      </c>
      <c r="AH632" s="8" t="str">
        <f>IF(ISBLANK(AF632),  "", _xlfn.CONCAT(LOWER(C632), "/", E632))</f>
        <v/>
      </c>
      <c r="AK632" s="37"/>
      <c r="AU632" s="8"/>
      <c r="AV632" s="8"/>
      <c r="AX632" s="8" t="str">
        <f>IF(AND(ISBLANK(AT632), ISBLANK(AU632)), "", _xlfn.CONCAT("[", IF(ISBLANK(AT632), "", _xlfn.CONCAT("[""mac"", """, AT632, """]")), IF(ISBLANK(AU632), "", _xlfn.CONCAT(", [""ip"", """, AU632, """]")), "]"))</f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>IF(ISBLANK(AF633),  "", _xlfn.CONCAT("haas/entity/sensor/", LOWER(C633), "/", E633, "/config"))</f>
        <v/>
      </c>
      <c r="AH633" s="8" t="str">
        <f>IF(ISBLANK(AF633),  "", _xlfn.CONCAT(LOWER(C633), "/", E633))</f>
        <v/>
      </c>
      <c r="AK633" s="37"/>
      <c r="AU633" s="8"/>
      <c r="AV633" s="8"/>
      <c r="AX633" s="8" t="str">
        <f>IF(AND(ISBLANK(AT633), ISBLANK(AU633)), "", _xlfn.CONCAT("[", IF(ISBLANK(AT633), "", _xlfn.CONCAT("[""mac"", """, AT633, """]")), IF(ISBLANK(AU633), "", _xlfn.CONCAT(", [""ip"", """, AU633, """]")), "]"))</f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>IF(ISBLANK(AF634),  "", _xlfn.CONCAT("haas/entity/sensor/", LOWER(C634), "/", E634, "/config"))</f>
        <v/>
      </c>
      <c r="AH634" s="8" t="str">
        <f>IF(ISBLANK(AF634),  "", _xlfn.CONCAT(LOWER(C634), "/", E634))</f>
        <v/>
      </c>
      <c r="AK634" s="37"/>
      <c r="AU634" s="8"/>
      <c r="AV634" s="8"/>
      <c r="AX634" s="8" t="str">
        <f>IF(AND(ISBLANK(AT634), ISBLANK(AU634)), "", _xlfn.CONCAT("[", IF(ISBLANK(AT634), "", _xlfn.CONCAT("[""mac"", """, AT634, """]")), IF(ISBLANK(AU634), "", _xlfn.CONCAT(", [""ip"", """, AU634, """]")), "]"))</f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>IF(ISBLANK(AF635),  "", _xlfn.CONCAT("haas/entity/sensor/", LOWER(C635), "/", E635, "/config"))</f>
        <v/>
      </c>
      <c r="AH635" s="8" t="str">
        <f>IF(ISBLANK(AF635),  "", _xlfn.CONCAT(LOWER(C635), "/", E635))</f>
        <v/>
      </c>
      <c r="AK635" s="37"/>
      <c r="AU635" s="8"/>
      <c r="AV635" s="8"/>
      <c r="AX635" s="8" t="str">
        <f>IF(AND(ISBLANK(AT635), ISBLANK(AU635)), "", _xlfn.CONCAT("[", IF(ISBLANK(AT635), "", _xlfn.CONCAT("[""mac"", """, AT635, """]")), IF(ISBLANK(AU635), "", _xlfn.CONCAT(", [""ip"", """, AU635, """]")), "]"))</f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>IF(ISBLANK(AF636),  "", _xlfn.CONCAT("haas/entity/sensor/", LOWER(C636), "/", E636, "/config"))</f>
        <v/>
      </c>
      <c r="AH636" s="8" t="str">
        <f>IF(ISBLANK(AF636),  "", _xlfn.CONCAT(LOWER(C636), "/", E636))</f>
        <v/>
      </c>
      <c r="AK636" s="37"/>
      <c r="AU636" s="8"/>
      <c r="AV636" s="8"/>
      <c r="AX636" s="8" t="str">
        <f>IF(AND(ISBLANK(AT636), ISBLANK(AU636)), "", _xlfn.CONCAT("[", IF(ISBLANK(AT636), "", _xlfn.CONCAT("[""mac"", """, AT636, """]")), IF(ISBLANK(AU636), "", _xlfn.CONCAT(", [""ip"", """, AU636, """]")), "]"))</f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>IF(ISBLANK(AF637),  "", _xlfn.CONCAT("haas/entity/sensor/", LOWER(C637), "/", E637, "/config"))</f>
        <v/>
      </c>
      <c r="AH637" s="8" t="str">
        <f>IF(ISBLANK(AF637),  "", _xlfn.CONCAT(LOWER(C637), "/", E637))</f>
        <v/>
      </c>
      <c r="AK637" s="37"/>
      <c r="AU637" s="8"/>
      <c r="AV637" s="8"/>
      <c r="AX637" s="8" t="str">
        <f>IF(AND(ISBLANK(AT637), ISBLANK(AU637)), "", _xlfn.CONCAT("[", IF(ISBLANK(AT637), "", _xlfn.CONCAT("[""mac"", """, AT637, """]")), IF(ISBLANK(AU637), "", _xlfn.CONCAT(", [""ip"", """, AU637, """]")), "]"))</f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>IF(ISBLANK(AF638),  "", _xlfn.CONCAT("haas/entity/sensor/", LOWER(C638), "/", E638, "/config"))</f>
        <v/>
      </c>
      <c r="AH638" s="8" t="str">
        <f>IF(ISBLANK(AF638),  "", _xlfn.CONCAT(LOWER(C638), "/", E638))</f>
        <v/>
      </c>
      <c r="AK638" s="37"/>
      <c r="AU638" s="8"/>
      <c r="AV638" s="8"/>
      <c r="AX638" s="8" t="str">
        <f>IF(AND(ISBLANK(AT638), ISBLANK(AU638)), "", _xlfn.CONCAT("[", IF(ISBLANK(AT638), "", _xlfn.CONCAT("[""mac"", """, AT638, """]")), IF(ISBLANK(AU638), "", _xlfn.CONCAT(", [""ip"", """, AU638, """]")), "]"))</f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>IF(ISBLANK(AF639),  "", _xlfn.CONCAT("haas/entity/sensor/", LOWER(C639), "/", E639, "/config"))</f>
        <v/>
      </c>
      <c r="AH639" s="8" t="str">
        <f>IF(ISBLANK(AF639),  "", _xlfn.CONCAT(LOWER(C639), "/", E639))</f>
        <v/>
      </c>
      <c r="AK639" s="37"/>
      <c r="AU639" s="8"/>
      <c r="AV639" s="8"/>
      <c r="AX639" s="8" t="str">
        <f>IF(AND(ISBLANK(AT639), ISBLANK(AU639)), "", _xlfn.CONCAT("[", IF(ISBLANK(AT639), "", _xlfn.CONCAT("[""mac"", """, AT639, """]")), IF(ISBLANK(AU639), "", _xlfn.CONCAT(", [""ip"", """, AU639, """]")), "]"))</f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>IF(ISBLANK(AF640),  "", _xlfn.CONCAT("haas/entity/sensor/", LOWER(C640), "/", E640, "/config"))</f>
        <v/>
      </c>
      <c r="AH640" s="8" t="str">
        <f>IF(ISBLANK(AF640),  "", _xlfn.CONCAT(LOWER(C640), "/", E640))</f>
        <v/>
      </c>
      <c r="AK640" s="37"/>
      <c r="AU640" s="8"/>
      <c r="AV640" s="8"/>
      <c r="AX640" s="8" t="str">
        <f>IF(AND(ISBLANK(AT640), ISBLANK(AU640)), "", _xlfn.CONCAT("[", IF(ISBLANK(AT640), "", _xlfn.CONCAT("[""mac"", """, AT640, """]")), IF(ISBLANK(AU640), "", _xlfn.CONCAT(", [""ip"", """, AU640, """]")), "]"))</f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>IF(ISBLANK(AF641),  "", _xlfn.CONCAT("haas/entity/sensor/", LOWER(C641), "/", E641, "/config"))</f>
        <v/>
      </c>
      <c r="AH641" s="8" t="str">
        <f>IF(ISBLANK(AF641),  "", _xlfn.CONCAT(LOWER(C641), "/", E641))</f>
        <v/>
      </c>
      <c r="AK641" s="37"/>
      <c r="AU641" s="8"/>
      <c r="AV641" s="8"/>
      <c r="AX641" s="8" t="str">
        <f>IF(AND(ISBLANK(AT641), ISBLANK(AU641)), "", _xlfn.CONCAT("[", IF(ISBLANK(AT641), "", _xlfn.CONCAT("[""mac"", """, AT641, """]")), IF(ISBLANK(AU641), "", _xlfn.CONCAT(", [""ip"", """, AU641, """]")), "]"))</f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>IF(ISBLANK(AF642),  "", _xlfn.CONCAT("haas/entity/sensor/", LOWER(C642), "/", E642, "/config"))</f>
        <v/>
      </c>
      <c r="AH642" s="8" t="str">
        <f>IF(ISBLANK(AF642),  "", _xlfn.CONCAT(LOWER(C642), "/", E642))</f>
        <v/>
      </c>
      <c r="AK642" s="37"/>
      <c r="AU642" s="8"/>
      <c r="AV642" s="8"/>
      <c r="AX642" s="8" t="str">
        <f>IF(AND(ISBLANK(AT642), ISBLANK(AU642)), "", _xlfn.CONCAT("[", IF(ISBLANK(AT642), "", _xlfn.CONCAT("[""mac"", """, AT642, """]")), IF(ISBLANK(AU642), "", _xlfn.CONCAT(", [""ip"", """, AU642, """]")), "]"))</f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>IF(ISBLANK(AF643),  "", _xlfn.CONCAT("haas/entity/sensor/", LOWER(C643), "/", E643, "/config"))</f>
        <v/>
      </c>
      <c r="AH643" s="8" t="str">
        <f>IF(ISBLANK(AF643),  "", _xlfn.CONCAT(LOWER(C643), "/", E643))</f>
        <v/>
      </c>
      <c r="AK643" s="37"/>
      <c r="AU643" s="8"/>
      <c r="AV643" s="8"/>
      <c r="AX643" s="8" t="str">
        <f>IF(AND(ISBLANK(AT643), ISBLANK(AU643)), "", _xlfn.CONCAT("[", IF(ISBLANK(AT643), "", _xlfn.CONCAT("[""mac"", """, AT643, """]")), IF(ISBLANK(AU643), "", _xlfn.CONCAT(", [""ip"", """, AU643, """]")), "]"))</f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>IF(ISBLANK(AF644),  "", _xlfn.CONCAT("haas/entity/sensor/", LOWER(C644), "/", E644, "/config"))</f>
        <v/>
      </c>
      <c r="AH644" s="8" t="str">
        <f>IF(ISBLANK(AF644),  "", _xlfn.CONCAT(LOWER(C644), "/", E644))</f>
        <v/>
      </c>
      <c r="AK644" s="37"/>
      <c r="AU644" s="8"/>
      <c r="AV644" s="8"/>
      <c r="AX644" s="8" t="str">
        <f>IF(AND(ISBLANK(AT644), ISBLANK(AU644)), "", _xlfn.CONCAT("[", IF(ISBLANK(AT644), "", _xlfn.CONCAT("[""mac"", """, AT644, """]")), IF(ISBLANK(AU644), "", _xlfn.CONCAT(", [""ip"", """, AU644, """]")), "]"))</f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>IF(ISBLANK(AF645),  "", _xlfn.CONCAT("haas/entity/sensor/", LOWER(C645), "/", E645, "/config"))</f>
        <v/>
      </c>
      <c r="AH645" s="8" t="str">
        <f>IF(ISBLANK(AF645),  "", _xlfn.CONCAT(LOWER(C645), "/", E645))</f>
        <v/>
      </c>
      <c r="AK645" s="37"/>
      <c r="AU645" s="8"/>
      <c r="AV645" s="8"/>
      <c r="AX645" s="8" t="str">
        <f>IF(AND(ISBLANK(AT645), ISBLANK(AU645)), "", _xlfn.CONCAT("[", IF(ISBLANK(AT645), "", _xlfn.CONCAT("[""mac"", """, AT645, """]")), IF(ISBLANK(AU645), "", _xlfn.CONCAT(", [""ip"", """, AU645, """]")), "]"))</f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>IF(ISBLANK(AF646),  "", _xlfn.CONCAT("haas/entity/sensor/", LOWER(C646), "/", E646, "/config"))</f>
        <v/>
      </c>
      <c r="AH646" s="8" t="str">
        <f>IF(ISBLANK(AF646),  "", _xlfn.CONCAT(LOWER(C646), "/", E646))</f>
        <v/>
      </c>
      <c r="AK646" s="37"/>
      <c r="AU646" s="8"/>
      <c r="AV646" s="8"/>
      <c r="AX646" s="8" t="str">
        <f>IF(AND(ISBLANK(AT646), ISBLANK(AU646)), "", _xlfn.CONCAT("[", IF(ISBLANK(AT646), "", _xlfn.CONCAT("[""mac"", """, AT646, """]")), IF(ISBLANK(AU646), "", _xlfn.CONCAT(", [""ip"", """, AU646, """]")), "]"))</f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>IF(ISBLANK(AF647),  "", _xlfn.CONCAT("haas/entity/sensor/", LOWER(C647), "/", E647, "/config"))</f>
        <v/>
      </c>
      <c r="AH647" s="8" t="str">
        <f>IF(ISBLANK(AF647),  "", _xlfn.CONCAT(LOWER(C647), "/", E647))</f>
        <v/>
      </c>
      <c r="AK647" s="37"/>
      <c r="AU647" s="8"/>
      <c r="AV647" s="8"/>
      <c r="AX647" s="8" t="str">
        <f>IF(AND(ISBLANK(AT647), ISBLANK(AU647)), "", _xlfn.CONCAT("[", IF(ISBLANK(AT647), "", _xlfn.CONCAT("[""mac"", """, AT647, """]")), IF(ISBLANK(AU647), "", _xlfn.CONCAT(", [""ip"", """, AU647, """]")), "]"))</f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>IF(ISBLANK(AF648),  "", _xlfn.CONCAT("haas/entity/sensor/", LOWER(C648), "/", E648, "/config"))</f>
        <v/>
      </c>
      <c r="AH648" s="8" t="str">
        <f>IF(ISBLANK(AF648),  "", _xlfn.CONCAT(LOWER(C648), "/", E648))</f>
        <v/>
      </c>
      <c r="AK648" s="37"/>
      <c r="AU648" s="8"/>
      <c r="AV648" s="8"/>
      <c r="AX648" s="8" t="str">
        <f>IF(AND(ISBLANK(AT648), ISBLANK(AU648)), "", _xlfn.CONCAT("[", IF(ISBLANK(AT648), "", _xlfn.CONCAT("[""mac"", """, AT648, """]")), IF(ISBLANK(AU648), "", _xlfn.CONCAT(", [""ip"", """, AU648, """]")), "]"))</f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>IF(ISBLANK(AF649),  "", _xlfn.CONCAT("haas/entity/sensor/", LOWER(C649), "/", E649, "/config"))</f>
        <v/>
      </c>
      <c r="AH649" s="8" t="str">
        <f>IF(ISBLANK(AF649),  "", _xlfn.CONCAT(LOWER(C649), "/", E649))</f>
        <v/>
      </c>
      <c r="AK649" s="37"/>
      <c r="AU649" s="8"/>
      <c r="AV649" s="8"/>
      <c r="AX649" s="8" t="str">
        <f>IF(AND(ISBLANK(AT649), ISBLANK(AU649)), "", _xlfn.CONCAT("[", IF(ISBLANK(AT649), "", _xlfn.CONCAT("[""mac"", """, AT649, """]")), IF(ISBLANK(AU649), "", _xlfn.CONCAT(", [""ip"", """, AU649, """]")), "]"))</f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>IF(ISBLANK(AF650),  "", _xlfn.CONCAT("haas/entity/sensor/", LOWER(C650), "/", E650, "/config"))</f>
        <v/>
      </c>
      <c r="AH650" s="8" t="str">
        <f>IF(ISBLANK(AF650),  "", _xlfn.CONCAT(LOWER(C650), "/", E650))</f>
        <v/>
      </c>
      <c r="AK650" s="37"/>
      <c r="AU650" s="8"/>
      <c r="AV650" s="8"/>
      <c r="AX650" s="8" t="str">
        <f>IF(AND(ISBLANK(AT650), ISBLANK(AU650)), "", _xlfn.CONCAT("[", IF(ISBLANK(AT650), "", _xlfn.CONCAT("[""mac"", """, AT650, """]")), IF(ISBLANK(AU650), "", _xlfn.CONCAT(", [""ip"", """, AU650, """]")), "]"))</f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>IF(ISBLANK(AF651),  "", _xlfn.CONCAT("haas/entity/sensor/", LOWER(C651), "/", E651, "/config"))</f>
        <v/>
      </c>
      <c r="AH651" s="8" t="str">
        <f>IF(ISBLANK(AF651),  "", _xlfn.CONCAT(LOWER(C651), "/", E651))</f>
        <v/>
      </c>
      <c r="AK651" s="37"/>
      <c r="AU651" s="8"/>
      <c r="AV651" s="8"/>
      <c r="AX651" s="8" t="str">
        <f>IF(AND(ISBLANK(AT651), ISBLANK(AU651)), "", _xlfn.CONCAT("[", IF(ISBLANK(AT651), "", _xlfn.CONCAT("[""mac"", """, AT651, """]")), IF(ISBLANK(AU651), "", _xlfn.CONCAT(", [""ip"", """, AU651, """]")), "]"))</f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>IF(ISBLANK(AF652),  "", _xlfn.CONCAT("haas/entity/sensor/", LOWER(C652), "/", E652, "/config"))</f>
        <v/>
      </c>
      <c r="AH652" s="8" t="str">
        <f>IF(ISBLANK(AF652),  "", _xlfn.CONCAT(LOWER(C652), "/", E652))</f>
        <v/>
      </c>
      <c r="AK652" s="37"/>
      <c r="AU652" s="8"/>
      <c r="AV652" s="8"/>
      <c r="AX652" s="8" t="str">
        <f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>IF(ISBLANK(AF653),  "", _xlfn.CONCAT("haas/entity/sensor/", LOWER(C653), "/", E653, "/config"))</f>
        <v/>
      </c>
      <c r="AH653" s="8" t="str">
        <f>IF(ISBLANK(AF653),  "", _xlfn.CONCAT(LOWER(C653), "/", E653))</f>
        <v/>
      </c>
      <c r="AK653" s="37"/>
      <c r="AU653" s="8"/>
      <c r="AV653" s="8"/>
      <c r="AX653" s="8" t="str">
        <f>IF(AND(ISBLANK(AT653), ISBLANK(AU653)), "", _xlfn.CONCAT("[", IF(ISBLANK(AT653), "", _xlfn.CONCAT("[""mac"", """, AT653, """]")), IF(ISBLANK(AU653), "", _xlfn.CONCAT(", [""ip"", """, AU653, """]")), "]"))</f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>IF(ISBLANK(AF654),  "", _xlfn.CONCAT("haas/entity/sensor/", LOWER(C654), "/", E654, "/config"))</f>
        <v/>
      </c>
      <c r="AH654" s="8" t="str">
        <f>IF(ISBLANK(AF654),  "", _xlfn.CONCAT(LOWER(C654), "/", E654))</f>
        <v/>
      </c>
      <c r="AK654" s="37"/>
      <c r="AU654" s="8"/>
      <c r="AV654" s="8"/>
      <c r="AX654" s="8" t="str">
        <f>IF(AND(ISBLANK(AT654), ISBLANK(AU654)), "", _xlfn.CONCAT("[", IF(ISBLANK(AT654), "", _xlfn.CONCAT("[""mac"", """, AT654, """]")), IF(ISBLANK(AU654), "", _xlfn.CONCAT(", [""ip"", """, AU654, """]")), "]"))</f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>IF(ISBLANK(AF655),  "", _xlfn.CONCAT("haas/entity/sensor/", LOWER(C655), "/", E655, "/config"))</f>
        <v/>
      </c>
      <c r="AH655" s="8" t="str">
        <f>IF(ISBLANK(AF655),  "", _xlfn.CONCAT(LOWER(C655), "/", E655))</f>
        <v/>
      </c>
      <c r="AK655" s="37"/>
      <c r="AU655" s="8"/>
      <c r="AV655" s="8"/>
      <c r="AX655" s="8" t="str">
        <f>IF(AND(ISBLANK(AT655), ISBLANK(AU655)), "", _xlfn.CONCAT("[", IF(ISBLANK(AT655), "", _xlfn.CONCAT("[""mac"", """, AT655, """]")), IF(ISBLANK(AU655), "", _xlfn.CONCAT(", [""ip"", """, AU655, """]")), "]"))</f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>IF(ISBLANK(AF656),  "", _xlfn.CONCAT("haas/entity/sensor/", LOWER(C656), "/", E656, "/config"))</f>
        <v/>
      </c>
      <c r="AH656" s="8" t="str">
        <f>IF(ISBLANK(AF656),  "", _xlfn.CONCAT(LOWER(C656), "/", E656))</f>
        <v/>
      </c>
      <c r="AK656" s="37"/>
      <c r="AU656" s="8"/>
      <c r="AV656" s="8"/>
      <c r="AX656" s="8" t="str">
        <f>IF(AND(ISBLANK(AT656), ISBLANK(AU656)), "", _xlfn.CONCAT("[", IF(ISBLANK(AT656), "", _xlfn.CONCAT("[""mac"", """, AT656, """]")), IF(ISBLANK(AU656), "", _xlfn.CONCAT(", [""ip"", """, AU656, """]")), "]"))</f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>IF(ISBLANK(AF657),  "", _xlfn.CONCAT("haas/entity/sensor/", LOWER(C657), "/", E657, "/config"))</f>
        <v/>
      </c>
      <c r="AH657" s="8" t="str">
        <f>IF(ISBLANK(AF657),  "", _xlfn.CONCAT(LOWER(C657), "/", E657))</f>
        <v/>
      </c>
      <c r="AK657" s="37"/>
      <c r="AU657" s="8"/>
      <c r="AV657" s="8"/>
      <c r="AX657" s="8" t="str">
        <f>IF(AND(ISBLANK(AT657), ISBLANK(AU657)), "", _xlfn.CONCAT("[", IF(ISBLANK(AT657), "", _xlfn.CONCAT("[""mac"", """, AT657, """]")), IF(ISBLANK(AU657), "", _xlfn.CONCAT(", [""ip"", """, AU657, """]")), "]"))</f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>IF(ISBLANK(AF658),  "", _xlfn.CONCAT("haas/entity/sensor/", LOWER(C658), "/", E658, "/config"))</f>
        <v/>
      </c>
      <c r="AH658" s="8" t="str">
        <f>IF(ISBLANK(AF658),  "", _xlfn.CONCAT(LOWER(C658), "/", E658))</f>
        <v/>
      </c>
      <c r="AK658" s="37"/>
      <c r="AU658" s="8"/>
      <c r="AV658" s="8"/>
      <c r="AX658" s="8" t="str">
        <f>IF(AND(ISBLANK(AT658), ISBLANK(AU658)), "", _xlfn.CONCAT("[", IF(ISBLANK(AT658), "", _xlfn.CONCAT("[""mac"", """, AT658, """]")), IF(ISBLANK(AU658), "", _xlfn.CONCAT(", [""ip"", """, AU658, """]")), "]"))</f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>IF(ISBLANK(AF659),  "", _xlfn.CONCAT("haas/entity/sensor/", LOWER(C659), "/", E659, "/config"))</f>
        <v/>
      </c>
      <c r="AH659" s="8" t="str">
        <f>IF(ISBLANK(AF659),  "", _xlfn.CONCAT(LOWER(C659), "/", E659))</f>
        <v/>
      </c>
      <c r="AK659" s="37"/>
      <c r="AU659" s="8"/>
      <c r="AV659" s="8"/>
      <c r="AX659" s="8" t="str">
        <f>IF(AND(ISBLANK(AT659), ISBLANK(AU659)), "", _xlfn.CONCAT("[", IF(ISBLANK(AT659), "", _xlfn.CONCAT("[""mac"", """, AT659, """]")), IF(ISBLANK(AU659), "", _xlfn.CONCAT(", [""ip"", """, AU659, """]")), "]"))</f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>IF(ISBLANK(AF660),  "", _xlfn.CONCAT("haas/entity/sensor/", LOWER(C660), "/", E660, "/config"))</f>
        <v/>
      </c>
      <c r="AH660" s="8" t="str">
        <f>IF(ISBLANK(AF660),  "", _xlfn.CONCAT(LOWER(C660), "/", E660))</f>
        <v/>
      </c>
      <c r="AK660" s="37"/>
      <c r="AU660" s="8"/>
      <c r="AV660" s="8"/>
      <c r="AX660" s="8" t="str">
        <f>IF(AND(ISBLANK(AT660), ISBLANK(AU660)), "", _xlfn.CONCAT("[", IF(ISBLANK(AT660), "", _xlfn.CONCAT("[""mac"", """, AT660, """]")), IF(ISBLANK(AU660), "", _xlfn.CONCAT(", [""ip"", """, AU660, """]")), "]"))</f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>IF(ISBLANK(AF661),  "", _xlfn.CONCAT("haas/entity/sensor/", LOWER(C661), "/", E661, "/config"))</f>
        <v/>
      </c>
      <c r="AH661" s="8" t="str">
        <f>IF(ISBLANK(AF661),  "", _xlfn.CONCAT(LOWER(C661), "/", E661))</f>
        <v/>
      </c>
      <c r="AK661" s="37"/>
      <c r="AU661" s="8"/>
      <c r="AV661" s="8"/>
      <c r="AX661" s="8" t="str">
        <f>IF(AND(ISBLANK(AT661), ISBLANK(AU661)), "", _xlfn.CONCAT("[", IF(ISBLANK(AT661), "", _xlfn.CONCAT("[""mac"", """, AT661, """]")), IF(ISBLANK(AU661), "", _xlfn.CONCAT(", [""ip"", """, AU661, """]")), "]"))</f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>IF(ISBLANK(AF662),  "", _xlfn.CONCAT("haas/entity/sensor/", LOWER(C662), "/", E662, "/config"))</f>
        <v/>
      </c>
      <c r="AH662" s="8" t="str">
        <f>IF(ISBLANK(AF662),  "", _xlfn.CONCAT(LOWER(C662), "/", E662))</f>
        <v/>
      </c>
      <c r="AK662" s="37"/>
      <c r="AU662" s="8"/>
      <c r="AV662" s="8"/>
      <c r="AX662" s="8" t="str">
        <f>IF(AND(ISBLANK(AT662), ISBLANK(AU662)), "", _xlfn.CONCAT("[", IF(ISBLANK(AT662), "", _xlfn.CONCAT("[""mac"", """, AT662, """]")), IF(ISBLANK(AU662), "", _xlfn.CONCAT(", [""ip"", """, AU662, """]")), "]"))</f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>IF(ISBLANK(AF663),  "", _xlfn.CONCAT("haas/entity/sensor/", LOWER(C663), "/", E663, "/config"))</f>
        <v/>
      </c>
      <c r="AH663" s="8" t="str">
        <f>IF(ISBLANK(AF663),  "", _xlfn.CONCAT(LOWER(C663), "/", E663))</f>
        <v/>
      </c>
      <c r="AK663" s="37"/>
      <c r="AU663" s="8"/>
      <c r="AV663" s="8"/>
      <c r="AX663" s="8" t="str">
        <f>IF(AND(ISBLANK(AT663), ISBLANK(AU663)), "", _xlfn.CONCAT("[", IF(ISBLANK(AT663), "", _xlfn.CONCAT("[""mac"", """, AT663, """]")), IF(ISBLANK(AU663), "", _xlfn.CONCAT(", [""ip"", """, AU663, """]")), "]"))</f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>IF(ISBLANK(AF664),  "", _xlfn.CONCAT("haas/entity/sensor/", LOWER(C664), "/", E664, "/config"))</f>
        <v/>
      </c>
      <c r="AH664" s="8" t="str">
        <f>IF(ISBLANK(AF664),  "", _xlfn.CONCAT(LOWER(C664), "/", E664))</f>
        <v/>
      </c>
      <c r="AK664" s="37"/>
      <c r="AU664" s="8"/>
      <c r="AV664" s="8"/>
      <c r="AX664" s="8" t="str">
        <f>IF(AND(ISBLANK(AT664), ISBLANK(AU664)), "", _xlfn.CONCAT("[", IF(ISBLANK(AT664), "", _xlfn.CONCAT("[""mac"", """, AT664, """]")), IF(ISBLANK(AU664), "", _xlfn.CONCAT(", [""ip"", """, AU664, """]")), "]"))</f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>IF(ISBLANK(AF665),  "", _xlfn.CONCAT("haas/entity/sensor/", LOWER(C665), "/", E665, "/config"))</f>
        <v/>
      </c>
      <c r="AH665" s="8" t="str">
        <f>IF(ISBLANK(AF665),  "", _xlfn.CONCAT(LOWER(C665), "/", E665))</f>
        <v/>
      </c>
      <c r="AK665" s="37"/>
      <c r="AU665" s="8"/>
      <c r="AV665" s="8"/>
      <c r="AX665" s="8" t="str">
        <f>IF(AND(ISBLANK(AT665), ISBLANK(AU665)), "", _xlfn.CONCAT("[", IF(ISBLANK(AT665), "", _xlfn.CONCAT("[""mac"", """, AT665, """]")), IF(ISBLANK(AU665), "", _xlfn.CONCAT(", [""ip"", """, AU665, """]")), "]"))</f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>IF(ISBLANK(AF666),  "", _xlfn.CONCAT("haas/entity/sensor/", LOWER(C666), "/", E666, "/config"))</f>
        <v/>
      </c>
      <c r="AH666" s="8" t="str">
        <f>IF(ISBLANK(AF666),  "", _xlfn.CONCAT(LOWER(C666), "/", E666))</f>
        <v/>
      </c>
      <c r="AK666" s="37"/>
      <c r="AU666" s="8"/>
      <c r="AV666" s="8"/>
      <c r="AX666" s="8" t="str">
        <f>IF(AND(ISBLANK(AT666), ISBLANK(AU666)), "", _xlfn.CONCAT("[", IF(ISBLANK(AT666), "", _xlfn.CONCAT("[""mac"", """, AT666, """]")), IF(ISBLANK(AU666), "", _xlfn.CONCAT(", [""ip"", """, AU666, """]")), "]"))</f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>IF(ISBLANK(AF667),  "", _xlfn.CONCAT("haas/entity/sensor/", LOWER(C667), "/", E667, "/config"))</f>
        <v/>
      </c>
      <c r="AH667" s="8" t="str">
        <f>IF(ISBLANK(AF667),  "", _xlfn.CONCAT(LOWER(C667), "/", E667))</f>
        <v/>
      </c>
      <c r="AK667" s="37"/>
      <c r="AU667" s="8"/>
      <c r="AV667" s="8"/>
      <c r="AX667" s="8" t="str">
        <f>IF(AND(ISBLANK(AT667), ISBLANK(AU667)), "", _xlfn.CONCAT("[", IF(ISBLANK(AT667), "", _xlfn.CONCAT("[""mac"", """, AT667, """]")), IF(ISBLANK(AU667), "", _xlfn.CONCAT(", [""ip"", """, AU667, """]")), "]"))</f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>IF(ISBLANK(AF668),  "", _xlfn.CONCAT("haas/entity/sensor/", LOWER(C668), "/", E668, "/config"))</f>
        <v/>
      </c>
      <c r="AH668" s="8" t="str">
        <f>IF(ISBLANK(AF668),  "", _xlfn.CONCAT(LOWER(C668), "/", E668))</f>
        <v/>
      </c>
      <c r="AK668" s="37"/>
      <c r="AU668" s="8"/>
      <c r="AV668" s="8"/>
      <c r="AX668" s="8" t="str">
        <f>IF(AND(ISBLANK(AT668), ISBLANK(AU668)), "", _xlfn.CONCAT("[", IF(ISBLANK(AT668), "", _xlfn.CONCAT("[""mac"", """, AT668, """]")), IF(ISBLANK(AU668), "", _xlfn.CONCAT(", [""ip"", """, AU668, """]")), "]"))</f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>IF(ISBLANK(AF669),  "", _xlfn.CONCAT("haas/entity/sensor/", LOWER(C669), "/", E669, "/config"))</f>
        <v/>
      </c>
      <c r="AH669" s="8" t="str">
        <f>IF(ISBLANK(AF669),  "", _xlfn.CONCAT(LOWER(C669), "/", E669))</f>
        <v/>
      </c>
      <c r="AK669" s="37"/>
      <c r="AU669" s="8"/>
      <c r="AV669" s="8"/>
      <c r="AX669" s="8" t="str">
        <f>IF(AND(ISBLANK(AT669), ISBLANK(AU669)), "", _xlfn.CONCAT("[", IF(ISBLANK(AT669), "", _xlfn.CONCAT("[""mac"", """, AT669, """]")), IF(ISBLANK(AU669), "", _xlfn.CONCAT(", [""ip"", """, AU669, """]")), "]"))</f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>IF(ISBLANK(AF670),  "", _xlfn.CONCAT("haas/entity/sensor/", LOWER(C670), "/", E670, "/config"))</f>
        <v/>
      </c>
      <c r="AH670" s="8" t="str">
        <f>IF(ISBLANK(AF670),  "", _xlfn.CONCAT(LOWER(C670), "/", E670))</f>
        <v/>
      </c>
      <c r="AK670" s="37"/>
      <c r="AU670" s="8"/>
      <c r="AV670" s="8"/>
      <c r="AX670" s="8" t="str">
        <f>IF(AND(ISBLANK(AT670), ISBLANK(AU670)), "", _xlfn.CONCAT("[", IF(ISBLANK(AT670), "", _xlfn.CONCAT("[""mac"", """, AT670, """]")), IF(ISBLANK(AU670), "", _xlfn.CONCAT(", [""ip"", """, AU670, """]")), "]"))</f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>IF(ISBLANK(AF671),  "", _xlfn.CONCAT("haas/entity/sensor/", LOWER(C671), "/", E671, "/config"))</f>
        <v/>
      </c>
      <c r="AH671" s="8" t="str">
        <f>IF(ISBLANK(AF671),  "", _xlfn.CONCAT(LOWER(C671), "/", E671))</f>
        <v/>
      </c>
      <c r="AK671" s="37"/>
      <c r="AU671" s="8"/>
      <c r="AV671" s="8"/>
      <c r="AX671" s="8" t="str">
        <f>IF(AND(ISBLANK(AT671), ISBLANK(AU671)), "", _xlfn.CONCAT("[", IF(ISBLANK(AT671), "", _xlfn.CONCAT("[""mac"", """, AT671, """]")), IF(ISBLANK(AU671), "", _xlfn.CONCAT(", [""ip"", """, AU671, """]")), "]"))</f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>IF(ISBLANK(AF672),  "", _xlfn.CONCAT("haas/entity/sensor/", LOWER(C672), "/", E672, "/config"))</f>
        <v/>
      </c>
      <c r="AH672" s="8" t="str">
        <f>IF(ISBLANK(AF672),  "", _xlfn.CONCAT(LOWER(C672), "/", E672))</f>
        <v/>
      </c>
      <c r="AK672" s="37"/>
      <c r="AU672" s="8"/>
      <c r="AV672" s="8"/>
      <c r="AX672" s="8" t="str">
        <f>IF(AND(ISBLANK(AT672), ISBLANK(AU672)), "", _xlfn.CONCAT("[", IF(ISBLANK(AT672), "", _xlfn.CONCAT("[""mac"", """, AT672, """]")), IF(ISBLANK(AU672), "", _xlfn.CONCAT(", [""ip"", """, AU672, """]")), "]"))</f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>IF(ISBLANK(AF673),  "", _xlfn.CONCAT("haas/entity/sensor/", LOWER(C673), "/", E673, "/config"))</f>
        <v/>
      </c>
      <c r="AH673" s="8" t="str">
        <f>IF(ISBLANK(AF673),  "", _xlfn.CONCAT(LOWER(C673), "/", E673))</f>
        <v/>
      </c>
      <c r="AK673" s="37"/>
      <c r="AU673" s="8"/>
      <c r="AV673" s="8"/>
      <c r="AX673" s="8" t="str">
        <f>IF(AND(ISBLANK(AT673), ISBLANK(AU673)), "", _xlfn.CONCAT("[", IF(ISBLANK(AT673), "", _xlfn.CONCAT("[""mac"", """, AT673, """]")), IF(ISBLANK(AU673), "", _xlfn.CONCAT(", [""ip"", """, AU673, """]")), "]"))</f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>IF(ISBLANK(AF674),  "", _xlfn.CONCAT("haas/entity/sensor/", LOWER(C674), "/", E674, "/config"))</f>
        <v/>
      </c>
      <c r="AH674" s="8" t="str">
        <f>IF(ISBLANK(AF674),  "", _xlfn.CONCAT(LOWER(C674), "/", E674))</f>
        <v/>
      </c>
      <c r="AK674" s="37"/>
      <c r="AU674" s="8"/>
      <c r="AV674" s="8"/>
      <c r="AX674" s="8" t="str">
        <f>IF(AND(ISBLANK(AT674), ISBLANK(AU674)), "", _xlfn.CONCAT("[", IF(ISBLANK(AT674), "", _xlfn.CONCAT("[""mac"", """, AT674, """]")), IF(ISBLANK(AU674), "", _xlfn.CONCAT(", [""ip"", """, AU674, """]")), "]"))</f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>IF(ISBLANK(AF675),  "", _xlfn.CONCAT("haas/entity/sensor/", LOWER(C675), "/", E675, "/config"))</f>
        <v/>
      </c>
      <c r="AH675" s="8" t="str">
        <f>IF(ISBLANK(AF675),  "", _xlfn.CONCAT(LOWER(C675), "/", E675))</f>
        <v/>
      </c>
      <c r="AK675" s="37"/>
      <c r="AU675" s="8"/>
      <c r="AV675" s="8"/>
      <c r="AX675" s="8" t="str">
        <f>IF(AND(ISBLANK(AT675), ISBLANK(AU675)), "", _xlfn.CONCAT("[", IF(ISBLANK(AT675), "", _xlfn.CONCAT("[""mac"", """, AT675, """]")), IF(ISBLANK(AU675), "", _xlfn.CONCAT(", [""ip"", """, AU675, """]")), "]"))</f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>IF(ISBLANK(AF676),  "", _xlfn.CONCAT("haas/entity/sensor/", LOWER(C676), "/", E676, "/config"))</f>
        <v/>
      </c>
      <c r="AH676" s="8" t="str">
        <f>IF(ISBLANK(AF676),  "", _xlfn.CONCAT(LOWER(C676), "/", E676))</f>
        <v/>
      </c>
      <c r="AK676" s="37"/>
      <c r="AU676" s="8"/>
      <c r="AV676" s="8"/>
      <c r="AX676" s="8" t="str">
        <f>IF(AND(ISBLANK(AT676), ISBLANK(AU676)), "", _xlfn.CONCAT("[", IF(ISBLANK(AT676), "", _xlfn.CONCAT("[""mac"", """, AT676, """]")), IF(ISBLANK(AU676), "", _xlfn.CONCAT(", [""ip"", """, AU676, """]")), "]"))</f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>IF(ISBLANK(AF677),  "", _xlfn.CONCAT("haas/entity/sensor/", LOWER(C677), "/", E677, "/config"))</f>
        <v/>
      </c>
      <c r="AH677" s="8" t="str">
        <f>IF(ISBLANK(AF677),  "", _xlfn.CONCAT(LOWER(C677), "/", E677))</f>
        <v/>
      </c>
      <c r="AK677" s="37"/>
      <c r="AU677" s="8"/>
      <c r="AV677" s="8"/>
      <c r="AX677" s="8" t="str">
        <f>IF(AND(ISBLANK(AT677), ISBLANK(AU677)), "", _xlfn.CONCAT("[", IF(ISBLANK(AT677), "", _xlfn.CONCAT("[""mac"", """, AT677, """]")), IF(ISBLANK(AU677), "", _xlfn.CONCAT(", [""ip"", """, AU677, """]")), "]"))</f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>IF(ISBLANK(AF678),  "", _xlfn.CONCAT("haas/entity/sensor/", LOWER(C678), "/", E678, "/config"))</f>
        <v/>
      </c>
      <c r="AH678" s="8" t="str">
        <f>IF(ISBLANK(AF678),  "", _xlfn.CONCAT(LOWER(C678), "/", E678))</f>
        <v/>
      </c>
      <c r="AK678" s="37"/>
      <c r="AU678" s="8"/>
      <c r="AV678" s="8"/>
      <c r="AX678" s="8" t="str">
        <f>IF(AND(ISBLANK(AT678), ISBLANK(AU678)), "", _xlfn.CONCAT("[", IF(ISBLANK(AT678), "", _xlfn.CONCAT("[""mac"", """, AT678, """]")), IF(ISBLANK(AU678), "", _xlfn.CONCAT(", [""ip"", """, AU678, """]")), "]"))</f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>IF(ISBLANK(AF679),  "", _xlfn.CONCAT("haas/entity/sensor/", LOWER(C679), "/", E679, "/config"))</f>
        <v/>
      </c>
      <c r="AH679" s="8" t="str">
        <f>IF(ISBLANK(AF679),  "", _xlfn.CONCAT(LOWER(C679), "/", E679))</f>
        <v/>
      </c>
      <c r="AK679" s="37"/>
      <c r="AU679" s="8"/>
      <c r="AV679" s="8"/>
      <c r="AX679" s="8" t="str">
        <f>IF(AND(ISBLANK(AT679), ISBLANK(AU679)), "", _xlfn.CONCAT("[", IF(ISBLANK(AT679), "", _xlfn.CONCAT("[""mac"", """, AT679, """]")), IF(ISBLANK(AU679), "", _xlfn.CONCAT(", [""ip"", """, AU679, """]")), "]"))</f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>IF(ISBLANK(AF680),  "", _xlfn.CONCAT("haas/entity/sensor/", LOWER(C680), "/", E680, "/config"))</f>
        <v/>
      </c>
      <c r="AH680" s="8" t="str">
        <f>IF(ISBLANK(AF680),  "", _xlfn.CONCAT(LOWER(C680), "/", E680))</f>
        <v/>
      </c>
      <c r="AK680" s="37"/>
      <c r="AU680" s="8"/>
      <c r="AV680" s="8"/>
      <c r="AX680" s="8" t="str">
        <f>IF(AND(ISBLANK(AT680), ISBLANK(AU680)), "", _xlfn.CONCAT("[", IF(ISBLANK(AT680), "", _xlfn.CONCAT("[""mac"", """, AT680, """]")), IF(ISBLANK(AU680), "", _xlfn.CONCAT(", [""ip"", """, AU680, """]")), "]"))</f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>IF(ISBLANK(AF681),  "", _xlfn.CONCAT("haas/entity/sensor/", LOWER(C681), "/", E681, "/config"))</f>
        <v/>
      </c>
      <c r="AH681" s="8" t="str">
        <f>IF(ISBLANK(AF681),  "", _xlfn.CONCAT(LOWER(C681), "/", E681))</f>
        <v/>
      </c>
      <c r="AK681" s="37"/>
      <c r="AU681" s="8"/>
      <c r="AV681" s="8"/>
      <c r="AX681" s="8" t="str">
        <f>IF(AND(ISBLANK(AT681), ISBLANK(AU681)), "", _xlfn.CONCAT("[", IF(ISBLANK(AT681), "", _xlfn.CONCAT("[""mac"", """, AT681, """]")), IF(ISBLANK(AU681), "", _xlfn.CONCAT(", [""ip"", """, AU681, """]")), "]"))</f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>IF(ISBLANK(AF682),  "", _xlfn.CONCAT("haas/entity/sensor/", LOWER(C682), "/", E682, "/config"))</f>
        <v/>
      </c>
      <c r="AH682" s="8" t="str">
        <f>IF(ISBLANK(AF682),  "", _xlfn.CONCAT(LOWER(C682), "/", E682))</f>
        <v/>
      </c>
      <c r="AK682" s="37"/>
      <c r="AU682" s="8"/>
      <c r="AV682" s="8"/>
      <c r="AX682" s="8" t="str">
        <f>IF(AND(ISBLANK(AT682), ISBLANK(AU682)), "", _xlfn.CONCAT("[", IF(ISBLANK(AT682), "", _xlfn.CONCAT("[""mac"", """, AT682, """]")), IF(ISBLANK(AU682), "", _xlfn.CONCAT(", [""ip"", """, AU682, """]")), "]"))</f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>IF(ISBLANK(AF683),  "", _xlfn.CONCAT("haas/entity/sensor/", LOWER(C683), "/", E683, "/config"))</f>
        <v/>
      </c>
      <c r="AH683" s="8" t="str">
        <f>IF(ISBLANK(AF683),  "", _xlfn.CONCAT(LOWER(C683), "/", E683))</f>
        <v/>
      </c>
      <c r="AK683" s="37"/>
      <c r="AU683" s="8"/>
      <c r="AV683" s="8"/>
      <c r="AX683" s="8" t="str">
        <f>IF(AND(ISBLANK(AT683), ISBLANK(AU683)), "", _xlfn.CONCAT("[", IF(ISBLANK(AT683), "", _xlfn.CONCAT("[""mac"", """, AT683, """]")), IF(ISBLANK(AU683), "", _xlfn.CONCAT(", [""ip"", """, AU683, """]")), "]"))</f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>IF(ISBLANK(AF684),  "", _xlfn.CONCAT("haas/entity/sensor/", LOWER(C684), "/", E684, "/config"))</f>
        <v/>
      </c>
      <c r="AH684" s="8" t="str">
        <f>IF(ISBLANK(AF684),  "", _xlfn.CONCAT(LOWER(C684), "/", E684))</f>
        <v/>
      </c>
      <c r="AK684" s="37"/>
      <c r="AU684" s="8"/>
      <c r="AV684" s="8"/>
      <c r="AX684" s="8" t="str">
        <f>IF(AND(ISBLANK(AT684), ISBLANK(AU684)), "", _xlfn.CONCAT("[", IF(ISBLANK(AT684), "", _xlfn.CONCAT("[""mac"", """, AT684, """]")), IF(ISBLANK(AU684), "", _xlfn.CONCAT(", [""ip"", """, AU684, """]")), "]"))</f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>IF(ISBLANK(AF685),  "", _xlfn.CONCAT("haas/entity/sensor/", LOWER(C685), "/", E685, "/config"))</f>
        <v/>
      </c>
      <c r="AH685" s="8" t="str">
        <f>IF(ISBLANK(AF685),  "", _xlfn.CONCAT(LOWER(C685), "/", E685))</f>
        <v/>
      </c>
      <c r="AK685" s="37"/>
      <c r="AU685" s="8"/>
      <c r="AV685" s="8"/>
      <c r="AX685" s="8" t="str">
        <f>IF(AND(ISBLANK(AT685), ISBLANK(AU685)), "", _xlfn.CONCAT("[", IF(ISBLANK(AT685), "", _xlfn.CONCAT("[""mac"", """, AT685, """]")), IF(ISBLANK(AU685), "", _xlfn.CONCAT(", [""ip"", """, AU685, """]")), "]"))</f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>IF(ISBLANK(AF686),  "", _xlfn.CONCAT("haas/entity/sensor/", LOWER(C686), "/", E686, "/config"))</f>
        <v/>
      </c>
      <c r="AH686" s="8" t="str">
        <f>IF(ISBLANK(AF686),  "", _xlfn.CONCAT(LOWER(C686), "/", E686))</f>
        <v/>
      </c>
      <c r="AK686" s="37"/>
      <c r="AU686" s="8"/>
      <c r="AV686" s="8"/>
      <c r="AX686" s="8" t="str">
        <f>IF(AND(ISBLANK(AT686), ISBLANK(AU686)), "", _xlfn.CONCAT("[", IF(ISBLANK(AT686), "", _xlfn.CONCAT("[""mac"", """, AT686, """]")), IF(ISBLANK(AU686), "", _xlfn.CONCAT(", [""ip"", """, AU686, """]")), "]"))</f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>IF(ISBLANK(AF687),  "", _xlfn.CONCAT("haas/entity/sensor/", LOWER(C687), "/", E687, "/config"))</f>
        <v/>
      </c>
      <c r="AH687" s="8" t="str">
        <f>IF(ISBLANK(AF687),  "", _xlfn.CONCAT(LOWER(C687), "/", E687))</f>
        <v/>
      </c>
      <c r="AK687" s="37"/>
      <c r="AU687" s="8"/>
      <c r="AV687" s="8"/>
      <c r="AX687" s="8" t="str">
        <f>IF(AND(ISBLANK(AT687), ISBLANK(AU687)), "", _xlfn.CONCAT("[", IF(ISBLANK(AT687), "", _xlfn.CONCAT("[""mac"", """, AT687, """]")), IF(ISBLANK(AU687), "", _xlfn.CONCAT(", [""ip"", """, AU687, """]")), "]"))</f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>IF(ISBLANK(AF688),  "", _xlfn.CONCAT("haas/entity/sensor/", LOWER(C688), "/", E688, "/config"))</f>
        <v/>
      </c>
      <c r="AH688" s="8" t="str">
        <f>IF(ISBLANK(AF688),  "", _xlfn.CONCAT(LOWER(C688), "/", E688))</f>
        <v/>
      </c>
      <c r="AK688" s="37"/>
      <c r="AU688" s="8"/>
      <c r="AV688" s="8"/>
      <c r="AX688" s="8" t="str">
        <f>IF(AND(ISBLANK(AT688), ISBLANK(AU688)), "", _xlfn.CONCAT("[", IF(ISBLANK(AT688), "", _xlfn.CONCAT("[""mac"", """, AT688, """]")), IF(ISBLANK(AU688), "", _xlfn.CONCAT(", [""ip"", """, AU688, """]")), "]"))</f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>IF(ISBLANK(AF689),  "", _xlfn.CONCAT("haas/entity/sensor/", LOWER(C689), "/", E689, "/config"))</f>
        <v/>
      </c>
      <c r="AH689" s="8" t="str">
        <f>IF(ISBLANK(AF689),  "", _xlfn.CONCAT(LOWER(C689), "/", E689))</f>
        <v/>
      </c>
      <c r="AK689" s="37"/>
      <c r="AU689" s="8"/>
      <c r="AV689" s="8"/>
      <c r="AX689" s="8" t="str">
        <f>IF(AND(ISBLANK(AT689), ISBLANK(AU689)), "", _xlfn.CONCAT("[", IF(ISBLANK(AT689), "", _xlfn.CONCAT("[""mac"", """, AT689, """]")), IF(ISBLANK(AU689), "", _xlfn.CONCAT(", [""ip"", """, AU689, """]")), "]"))</f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>IF(ISBLANK(AF690),  "", _xlfn.CONCAT("haas/entity/sensor/", LOWER(C690), "/", E690, "/config"))</f>
        <v/>
      </c>
      <c r="AH690" s="8" t="str">
        <f>IF(ISBLANK(AF690),  "", _xlfn.CONCAT(LOWER(C690), "/", E690))</f>
        <v/>
      </c>
      <c r="AK690" s="37"/>
      <c r="AU690" s="8"/>
      <c r="AV690" s="8"/>
      <c r="AX690" s="8" t="str">
        <f>IF(AND(ISBLANK(AT690), ISBLANK(AU690)), "", _xlfn.CONCAT("[", IF(ISBLANK(AT690), "", _xlfn.CONCAT("[""mac"", """, AT690, """]")), IF(ISBLANK(AU690), "", _xlfn.CONCAT(", [""ip"", """, AU690, """]")), "]"))</f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>IF(ISBLANK(AF691),  "", _xlfn.CONCAT("haas/entity/sensor/", LOWER(C691), "/", E691, "/config"))</f>
        <v/>
      </c>
      <c r="AH691" s="8" t="str">
        <f>IF(ISBLANK(AF691),  "", _xlfn.CONCAT(LOWER(C691), "/", E691))</f>
        <v/>
      </c>
      <c r="AK691" s="37"/>
      <c r="AU691" s="8"/>
      <c r="AV691" s="8"/>
      <c r="AX691" s="8" t="str">
        <f>IF(AND(ISBLANK(AT691), ISBLANK(AU691)), "", _xlfn.CONCAT("[", IF(ISBLANK(AT691), "", _xlfn.CONCAT("[""mac"", """, AT691, """]")), IF(ISBLANK(AU691), "", _xlfn.CONCAT(", [""ip"", """, AU691, """]")), "]"))</f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>IF(ISBLANK(AF692),  "", _xlfn.CONCAT("haas/entity/sensor/", LOWER(C692), "/", E692, "/config"))</f>
        <v/>
      </c>
      <c r="AH692" s="8" t="str">
        <f>IF(ISBLANK(AF692),  "", _xlfn.CONCAT(LOWER(C692), "/", E692))</f>
        <v/>
      </c>
      <c r="AK692" s="37"/>
      <c r="AU692" s="8"/>
      <c r="AV692" s="8"/>
      <c r="AX692" s="8" t="str">
        <f>IF(AND(ISBLANK(AT692), ISBLANK(AU692)), "", _xlfn.CONCAT("[", IF(ISBLANK(AT692), "", _xlfn.CONCAT("[""mac"", """, AT692, """]")), IF(ISBLANK(AU692), "", _xlfn.CONCAT(", [""ip"", """, AU692, """]")), "]"))</f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>IF(ISBLANK(AF693),  "", _xlfn.CONCAT("haas/entity/sensor/", LOWER(C693), "/", E693, "/config"))</f>
        <v/>
      </c>
      <c r="AH693" s="8" t="str">
        <f>IF(ISBLANK(AF693),  "", _xlfn.CONCAT(LOWER(C693), "/", E693))</f>
        <v/>
      </c>
      <c r="AK693" s="37"/>
      <c r="AU693" s="8"/>
      <c r="AV693" s="8"/>
      <c r="AX693" s="8" t="str">
        <f>IF(AND(ISBLANK(AT693), ISBLANK(AU693)), "", _xlfn.CONCAT("[", IF(ISBLANK(AT693), "", _xlfn.CONCAT("[""mac"", """, AT693, """]")), IF(ISBLANK(AU693), "", _xlfn.CONCAT(", [""ip"", """, AU693, """]")), "]"))</f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>IF(ISBLANK(AF694),  "", _xlfn.CONCAT("haas/entity/sensor/", LOWER(C694), "/", E694, "/config"))</f>
        <v/>
      </c>
      <c r="AH694" s="8" t="str">
        <f>IF(ISBLANK(AF694),  "", _xlfn.CONCAT(LOWER(C694), "/", E694))</f>
        <v/>
      </c>
      <c r="AK694" s="37"/>
      <c r="AU694" s="8"/>
      <c r="AV694" s="8"/>
      <c r="AX694" s="8" t="str">
        <f>IF(AND(ISBLANK(AT694), ISBLANK(AU694)), "", _xlfn.CONCAT("[", IF(ISBLANK(AT694), "", _xlfn.CONCAT("[""mac"", """, AT694, """]")), IF(ISBLANK(AU694), "", _xlfn.CONCAT(", [""ip"", """, AU694, """]")), "]"))</f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>IF(ISBLANK(AF695),  "", _xlfn.CONCAT("haas/entity/sensor/", LOWER(C695), "/", E695, "/config"))</f>
        <v/>
      </c>
      <c r="AH695" s="8" t="str">
        <f>IF(ISBLANK(AF695),  "", _xlfn.CONCAT(LOWER(C695), "/", E695))</f>
        <v/>
      </c>
      <c r="AK695" s="37"/>
      <c r="AU695" s="8"/>
      <c r="AV695" s="8"/>
      <c r="AX695" s="8" t="str">
        <f>IF(AND(ISBLANK(AT695), ISBLANK(AU695)), "", _xlfn.CONCAT("[", IF(ISBLANK(AT695), "", _xlfn.CONCAT("[""mac"", """, AT695, """]")), IF(ISBLANK(AU695), "", _xlfn.CONCAT(", [""ip"", """, AU695, """]")), "]"))</f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>IF(ISBLANK(AF696),  "", _xlfn.CONCAT("haas/entity/sensor/", LOWER(C696), "/", E696, "/config"))</f>
        <v/>
      </c>
      <c r="AH696" s="8" t="str">
        <f>IF(ISBLANK(AF696),  "", _xlfn.CONCAT(LOWER(C696), "/", E696))</f>
        <v/>
      </c>
      <c r="AK696" s="37"/>
      <c r="AU696" s="8"/>
      <c r="AV696" s="8"/>
      <c r="AX696" s="8" t="str">
        <f>IF(AND(ISBLANK(AT696), ISBLANK(AU696)), "", _xlfn.CONCAT("[", IF(ISBLANK(AT696), "", _xlfn.CONCAT("[""mac"", """, AT696, """]")), IF(ISBLANK(AU696), "", _xlfn.CONCAT(", [""ip"", """, AU696, """]")), "]"))</f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>IF(ISBLANK(AF697),  "", _xlfn.CONCAT("haas/entity/sensor/", LOWER(C697), "/", E697, "/config"))</f>
        <v/>
      </c>
      <c r="AH697" s="8" t="str">
        <f>IF(ISBLANK(AF697),  "", _xlfn.CONCAT(LOWER(C697), "/", E697))</f>
        <v/>
      </c>
      <c r="AK697" s="37"/>
      <c r="AU697" s="8"/>
      <c r="AV697" s="8"/>
      <c r="AX697" s="8" t="str">
        <f>IF(AND(ISBLANK(AT697), ISBLANK(AU697)), "", _xlfn.CONCAT("[", IF(ISBLANK(AT697), "", _xlfn.CONCAT("[""mac"", """, AT697, """]")), IF(ISBLANK(AU697), "", _xlfn.CONCAT(", [""ip"", """, AU697, """]")), "]"))</f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>IF(ISBLANK(AF698),  "", _xlfn.CONCAT("haas/entity/sensor/", LOWER(C698), "/", E698, "/config"))</f>
        <v/>
      </c>
      <c r="AH698" s="8" t="str">
        <f>IF(ISBLANK(AF698),  "", _xlfn.CONCAT(LOWER(C698), "/", E698))</f>
        <v/>
      </c>
      <c r="AK698" s="37"/>
      <c r="AU698" s="8"/>
      <c r="AV698" s="8"/>
      <c r="AX698" s="8" t="str">
        <f>IF(AND(ISBLANK(AT698), ISBLANK(AU698)), "", _xlfn.CONCAT("[", IF(ISBLANK(AT698), "", _xlfn.CONCAT("[""mac"", """, AT698, """]")), IF(ISBLANK(AU698), "", _xlfn.CONCAT(", [""ip"", """, AU698, """]")), "]"))</f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>IF(ISBLANK(AF699),  "", _xlfn.CONCAT("haas/entity/sensor/", LOWER(C699), "/", E699, "/config"))</f>
        <v/>
      </c>
      <c r="AH699" s="8" t="str">
        <f>IF(ISBLANK(AF699),  "", _xlfn.CONCAT(LOWER(C699), "/", E699))</f>
        <v/>
      </c>
      <c r="AK699" s="37"/>
      <c r="AU699" s="8"/>
      <c r="AV699" s="8"/>
      <c r="AX699" s="8" t="str">
        <f>IF(AND(ISBLANK(AT699), ISBLANK(AU699)), "", _xlfn.CONCAT("[", IF(ISBLANK(AT699), "", _xlfn.CONCAT("[""mac"", """, AT699, """]")), IF(ISBLANK(AU699), "", _xlfn.CONCAT(", [""ip"", """, AU699, """]")), "]"))</f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>IF(ISBLANK(AF700),  "", _xlfn.CONCAT("haas/entity/sensor/", LOWER(C700), "/", E700, "/config"))</f>
        <v/>
      </c>
      <c r="AH700" s="8" t="str">
        <f>IF(ISBLANK(AF700),  "", _xlfn.CONCAT(LOWER(C700), "/", E700))</f>
        <v/>
      </c>
      <c r="AK700" s="37"/>
      <c r="AU700" s="8"/>
      <c r="AV700" s="8"/>
      <c r="AX700" s="8" t="str">
        <f>IF(AND(ISBLANK(AT700), ISBLANK(AU700)), "", _xlfn.CONCAT("[", IF(ISBLANK(AT700), "", _xlfn.CONCAT("[""mac"", """, AT700, """]")), IF(ISBLANK(AU700), "", _xlfn.CONCAT(", [""ip"", """, AU700, """]")), "]"))</f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>IF(ISBLANK(AF701),  "", _xlfn.CONCAT("haas/entity/sensor/", LOWER(C701), "/", E701, "/config"))</f>
        <v/>
      </c>
      <c r="AH701" s="8" t="str">
        <f>IF(ISBLANK(AF701),  "", _xlfn.CONCAT(LOWER(C701), "/", E701))</f>
        <v/>
      </c>
      <c r="AK701" s="37"/>
      <c r="AU701" s="8"/>
      <c r="AV701" s="8"/>
      <c r="AX701" s="8" t="str">
        <f>IF(AND(ISBLANK(AT701), ISBLANK(AU701)), "", _xlfn.CONCAT("[", IF(ISBLANK(AT701), "", _xlfn.CONCAT("[""mac"", """, AT701, """]")), IF(ISBLANK(AU701), "", _xlfn.CONCAT(", [""ip"", """, AU701, """]")), "]"))</f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>IF(ISBLANK(AF702),  "", _xlfn.CONCAT("haas/entity/sensor/", LOWER(C702), "/", E702, "/config"))</f>
        <v/>
      </c>
      <c r="AH702" s="8" t="str">
        <f>IF(ISBLANK(AF702),  "", _xlfn.CONCAT(LOWER(C702), "/", E702))</f>
        <v/>
      </c>
      <c r="AK702" s="37"/>
      <c r="AU702" s="8"/>
      <c r="AV702" s="8"/>
      <c r="AX702" s="8" t="str">
        <f>IF(AND(ISBLANK(AT702), ISBLANK(AU702)), "", _xlfn.CONCAT("[", IF(ISBLANK(AT702), "", _xlfn.CONCAT("[""mac"", """, AT702, """]")), IF(ISBLANK(AU702), "", _xlfn.CONCAT(", [""ip"", """, AU702, """]")), "]"))</f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>IF(ISBLANK(AF703),  "", _xlfn.CONCAT("haas/entity/sensor/", LOWER(C703), "/", E703, "/config"))</f>
        <v/>
      </c>
      <c r="AH703" s="8" t="str">
        <f>IF(ISBLANK(AF703),  "", _xlfn.CONCAT(LOWER(C703), "/", E703))</f>
        <v/>
      </c>
      <c r="AK703" s="37"/>
      <c r="AU703" s="8"/>
      <c r="AV703" s="8"/>
      <c r="AX703" s="8" t="str">
        <f>IF(AND(ISBLANK(AT703), ISBLANK(AU703)), "", _xlfn.CONCAT("[", IF(ISBLANK(AT703), "", _xlfn.CONCAT("[""mac"", """, AT703, """]")), IF(ISBLANK(AU703), "", _xlfn.CONCAT(", [""ip"", """, AU703, """]")), "]"))</f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>IF(ISBLANK(AF704),  "", _xlfn.CONCAT("haas/entity/sensor/", LOWER(C704), "/", E704, "/config"))</f>
        <v/>
      </c>
      <c r="AH704" s="8" t="str">
        <f>IF(ISBLANK(AF704),  "", _xlfn.CONCAT(LOWER(C704), "/", E704))</f>
        <v/>
      </c>
      <c r="AK704" s="37"/>
      <c r="AU704" s="8"/>
      <c r="AV704" s="8"/>
      <c r="AX704" s="8" t="str">
        <f>IF(AND(ISBLANK(AT704), ISBLANK(AU704)), "", _xlfn.CONCAT("[", IF(ISBLANK(AT704), "", _xlfn.CONCAT("[""mac"", """, AT704, """]")), IF(ISBLANK(AU704), "", _xlfn.CONCAT(", [""ip"", """, AU704, """]")), "]"))</f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>IF(ISBLANK(AF705),  "", _xlfn.CONCAT("haas/entity/sensor/", LOWER(C705), "/", E705, "/config"))</f>
        <v/>
      </c>
      <c r="AH705" s="8" t="str">
        <f>IF(ISBLANK(AF705),  "", _xlfn.CONCAT(LOWER(C705), "/", E705))</f>
        <v/>
      </c>
      <c r="AK705" s="37"/>
      <c r="AU705" s="8"/>
      <c r="AV705" s="8"/>
      <c r="AX705" s="8" t="str">
        <f>IF(AND(ISBLANK(AT705), ISBLANK(AU705)), "", _xlfn.CONCAT("[", IF(ISBLANK(AT705), "", _xlfn.CONCAT("[""mac"", """, AT705, """]")), IF(ISBLANK(AU705), "", _xlfn.CONCAT(", [""ip"", """, AU705, """]")), "]"))</f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>IF(ISBLANK(AF706),  "", _xlfn.CONCAT("haas/entity/sensor/", LOWER(C706), "/", E706, "/config"))</f>
        <v/>
      </c>
      <c r="AH706" s="8" t="str">
        <f>IF(ISBLANK(AF706),  "", _xlfn.CONCAT(LOWER(C706), "/", E706))</f>
        <v/>
      </c>
      <c r="AK706" s="37"/>
      <c r="AU706" s="8"/>
      <c r="AV706" s="8"/>
      <c r="AX706" s="8" t="str">
        <f>IF(AND(ISBLANK(AT706), ISBLANK(AU706)), "", _xlfn.CONCAT("[", IF(ISBLANK(AT706), "", _xlfn.CONCAT("[""mac"", """, AT706, """]")), IF(ISBLANK(AU706), "", _xlfn.CONCAT(", [""ip"", """, AU706, """]")), "]"))</f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>IF(ISBLANK(AF707),  "", _xlfn.CONCAT("haas/entity/sensor/", LOWER(C707), "/", E707, "/config"))</f>
        <v/>
      </c>
      <c r="AH707" s="8" t="str">
        <f>IF(ISBLANK(AF707),  "", _xlfn.CONCAT(LOWER(C707), "/", E707))</f>
        <v/>
      </c>
      <c r="AK707" s="37"/>
      <c r="AU707" s="8"/>
      <c r="AV707" s="8"/>
      <c r="AX707" s="8" t="str">
        <f>IF(AND(ISBLANK(AT707), ISBLANK(AU707)), "", _xlfn.CONCAT("[", IF(ISBLANK(AT707), "", _xlfn.CONCAT("[""mac"", """, AT707, """]")), IF(ISBLANK(AU707), "", _xlfn.CONCAT(", [""ip"", """, AU707, """]")), "]"))</f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>IF(ISBLANK(AF708),  "", _xlfn.CONCAT("haas/entity/sensor/", LOWER(C708), "/", E708, "/config"))</f>
        <v/>
      </c>
      <c r="AH708" s="8" t="str">
        <f>IF(ISBLANK(AF708),  "", _xlfn.CONCAT(LOWER(C708), "/", E708))</f>
        <v/>
      </c>
      <c r="AK708" s="37"/>
      <c r="AU708" s="8"/>
      <c r="AV708" s="8"/>
      <c r="AX708" s="8" t="str">
        <f>IF(AND(ISBLANK(AT708), ISBLANK(AU708)), "", _xlfn.CONCAT("[", IF(ISBLANK(AT708), "", _xlfn.CONCAT("[""mac"", """, AT708, """]")), IF(ISBLANK(AU708), "", _xlfn.CONCAT(", [""ip"", """, AU708, """]")), "]"))</f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>IF(ISBLANK(AF709),  "", _xlfn.CONCAT("haas/entity/sensor/", LOWER(C709), "/", E709, "/config"))</f>
        <v/>
      </c>
      <c r="AH709" s="8" t="str">
        <f>IF(ISBLANK(AF709),  "", _xlfn.CONCAT(LOWER(C709), "/", E709))</f>
        <v/>
      </c>
      <c r="AK709" s="37"/>
      <c r="AU709" s="8"/>
      <c r="AV709" s="8"/>
      <c r="AX709" s="8" t="str">
        <f>IF(AND(ISBLANK(AT709), ISBLANK(AU709)), "", _xlfn.CONCAT("[", IF(ISBLANK(AT709), "", _xlfn.CONCAT("[""mac"", """, AT709, """]")), IF(ISBLANK(AU709), "", _xlfn.CONCAT(", [""ip"", """, AU709, """]")), "]"))</f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>IF(ISBLANK(AF710),  "", _xlfn.CONCAT("haas/entity/sensor/", LOWER(C710), "/", E710, "/config"))</f>
        <v/>
      </c>
      <c r="AH710" s="8" t="str">
        <f>IF(ISBLANK(AF710),  "", _xlfn.CONCAT(LOWER(C710), "/", E710))</f>
        <v/>
      </c>
      <c r="AK710" s="37"/>
      <c r="AU710" s="8"/>
      <c r="AV710" s="8"/>
      <c r="AX710" s="8" t="str">
        <f>IF(AND(ISBLANK(AT710), ISBLANK(AU710)), "", _xlfn.CONCAT("[", IF(ISBLANK(AT710), "", _xlfn.CONCAT("[""mac"", """, AT710, """]")), IF(ISBLANK(AU710), "", _xlfn.CONCAT(", [""ip"", """, AU710, """]")), "]"))</f>
        <v/>
      </c>
    </row>
    <row r="711" spans="6:50" ht="16" customHeight="1" x14ac:dyDescent="0.2">
      <c r="F711" s="8" t="str">
        <f>IF(ISBLANK(E711), "", Table2[[#This Row],[unique_id]])</f>
        <v/>
      </c>
      <c r="T711" s="8"/>
      <c r="U711" s="10"/>
      <c r="V711" s="10"/>
      <c r="W711" s="10"/>
      <c r="X711" s="10"/>
      <c r="Y711" s="10"/>
      <c r="Z711" s="8"/>
      <c r="AG711" s="8" t="str">
        <f>IF(ISBLANK(AF711),  "", _xlfn.CONCAT("haas/entity/sensor/", LOWER(C711), "/", E711, "/config"))</f>
        <v/>
      </c>
      <c r="AH711" s="8" t="str">
        <f>IF(ISBLANK(AF711),  "", _xlfn.CONCAT(LOWER(C711), "/", E711))</f>
        <v/>
      </c>
      <c r="AK711" s="37"/>
      <c r="AU711" s="8"/>
      <c r="AV711" s="8"/>
      <c r="AX711" s="8" t="str">
        <f>IF(AND(ISBLANK(AT711), ISBLANK(AU711)), "", _xlfn.CONCAT("[", IF(ISBLANK(AT711), "", _xlfn.CONCAT("[""mac"", """, AT711, """]")), IF(ISBLANK(AU711), "", _xlfn.CONCAT(", [""ip"", """, AU711, """]")), "]"))</f>
        <v/>
      </c>
    </row>
    <row r="712" spans="6:50" ht="16" customHeight="1" x14ac:dyDescent="0.2">
      <c r="F712" s="8" t="str">
        <f>IF(ISBLANK(E712), "", Table2[[#This Row],[unique_id]])</f>
        <v/>
      </c>
      <c r="T712" s="8"/>
      <c r="U712" s="10"/>
      <c r="V712" s="10"/>
      <c r="W712" s="10"/>
      <c r="X712" s="10"/>
      <c r="Y712" s="10"/>
      <c r="Z712" s="8"/>
      <c r="AG712" s="8" t="str">
        <f>IF(ISBLANK(AF712),  "", _xlfn.CONCAT("haas/entity/sensor/", LOWER(C712), "/", E712, "/config"))</f>
        <v/>
      </c>
      <c r="AH712" s="8" t="str">
        <f>IF(ISBLANK(AF712),  "", _xlfn.CONCAT(LOWER(C712), "/", E712))</f>
        <v/>
      </c>
      <c r="AK712" s="37"/>
      <c r="AU712" s="8"/>
      <c r="AV712" s="8"/>
      <c r="AX712" s="8" t="str">
        <f>IF(AND(ISBLANK(AT712), ISBLANK(AU712)), "", _xlfn.CONCAT("[", IF(ISBLANK(AT712), "", _xlfn.CONCAT("[""mac"", """, AT712, """]")), IF(ISBLANK(AU712), "", _xlfn.CONCAT(", [""ip"", """, AU712, """]")), "]"))</f>
        <v/>
      </c>
    </row>
    <row r="713" spans="6:50" ht="16" customHeight="1" x14ac:dyDescent="0.2">
      <c r="F713" s="8" t="str">
        <f>IF(ISBLANK(E713), "", Table2[[#This Row],[unique_id]])</f>
        <v/>
      </c>
      <c r="T713" s="8"/>
      <c r="U713" s="10"/>
      <c r="V713" s="10"/>
      <c r="W713" s="10"/>
      <c r="X713" s="10"/>
      <c r="Y713" s="10"/>
      <c r="Z713" s="8"/>
      <c r="AG713" s="8" t="str">
        <f>IF(ISBLANK(AF713),  "", _xlfn.CONCAT("haas/entity/sensor/", LOWER(C713), "/", E713, "/config"))</f>
        <v/>
      </c>
      <c r="AH713" s="8" t="str">
        <f>IF(ISBLANK(AF713),  "", _xlfn.CONCAT(LOWER(C713), "/", E713))</f>
        <v/>
      </c>
      <c r="AK713" s="37"/>
      <c r="AU713" s="8"/>
      <c r="AV713" s="8"/>
      <c r="AX713" s="8" t="str">
        <f>IF(AND(ISBLANK(AT713), ISBLANK(AU713)), "", _xlfn.CONCAT("[", IF(ISBLANK(AT713), "", _xlfn.CONCAT("[""mac"", """, AT713, """]")), IF(ISBLANK(AU713), "", _xlfn.CONCAT(", [""ip"", """, AU713, """]")), "]"))</f>
        <v/>
      </c>
    </row>
    <row r="714" spans="6:50" ht="16" customHeight="1" x14ac:dyDescent="0.2">
      <c r="F714" s="8" t="str">
        <f>IF(ISBLANK(E714), "", Table2[[#This Row],[unique_id]])</f>
        <v/>
      </c>
      <c r="T714" s="8"/>
      <c r="U714" s="10"/>
      <c r="V714" s="10"/>
      <c r="W714" s="10"/>
      <c r="X714" s="10"/>
      <c r="Y714" s="10"/>
      <c r="Z714" s="8"/>
      <c r="AG714" s="8" t="str">
        <f>IF(ISBLANK(AF714),  "", _xlfn.CONCAT("haas/entity/sensor/", LOWER(C714), "/", E714, "/config"))</f>
        <v/>
      </c>
      <c r="AH714" s="8" t="str">
        <f>IF(ISBLANK(AF714),  "", _xlfn.CONCAT(LOWER(C714), "/", E714))</f>
        <v/>
      </c>
      <c r="AK714" s="37"/>
      <c r="AU714" s="8"/>
      <c r="AV714" s="8"/>
      <c r="AX714" s="8" t="str">
        <f>IF(AND(ISBLANK(AT714), ISBLANK(AU714)), "", _xlfn.CONCAT("[", IF(ISBLANK(AT714), "", _xlfn.CONCAT("[""mac"", """, AT714, """]")), IF(ISBLANK(AU714), "", _xlfn.CONCAT(", [""ip"", """, AU714, """]")), "]"))</f>
        <v/>
      </c>
    </row>
    <row r="715" spans="6:50" ht="16" customHeight="1" x14ac:dyDescent="0.2">
      <c r="F715" s="8" t="str">
        <f>IF(ISBLANK(E715), "", Table2[[#This Row],[unique_id]])</f>
        <v/>
      </c>
      <c r="T715" s="8"/>
      <c r="U715" s="10"/>
      <c r="V715" s="10"/>
      <c r="W715" s="10"/>
      <c r="X715" s="10"/>
      <c r="Y715" s="10"/>
      <c r="Z715" s="8"/>
      <c r="AG715" s="8" t="str">
        <f>IF(ISBLANK(AF715),  "", _xlfn.CONCAT("haas/entity/sensor/", LOWER(C715), "/", E715, "/config"))</f>
        <v/>
      </c>
      <c r="AH715" s="8" t="str">
        <f>IF(ISBLANK(AF715),  "", _xlfn.CONCAT(LOWER(C715), "/", E715))</f>
        <v/>
      </c>
      <c r="AK715" s="37"/>
      <c r="AU715" s="8"/>
      <c r="AV715" s="8"/>
      <c r="AX715" s="8" t="str">
        <f>IF(AND(ISBLANK(AT715), ISBLANK(AU715)), "", _xlfn.CONCAT("[", IF(ISBLANK(AT715), "", _xlfn.CONCAT("[""mac"", """, AT715, """]")), IF(ISBLANK(AU715), "", _xlfn.CONCAT(", [""ip"", """, AU715, """]")), "]"))</f>
        <v/>
      </c>
    </row>
    <row r="716" spans="6:50" ht="16" customHeight="1" x14ac:dyDescent="0.2">
      <c r="F716" s="8" t="str">
        <f>IF(ISBLANK(E716), "", Table2[[#This Row],[unique_id]])</f>
        <v/>
      </c>
      <c r="T716" s="8"/>
      <c r="U716" s="10"/>
      <c r="V716" s="10"/>
      <c r="W716" s="10"/>
      <c r="X716" s="10"/>
      <c r="Y716" s="10"/>
      <c r="Z716" s="8"/>
      <c r="AG716" s="8" t="str">
        <f>IF(ISBLANK(AF716),  "", _xlfn.CONCAT("haas/entity/sensor/", LOWER(C716), "/", E716, "/config"))</f>
        <v/>
      </c>
      <c r="AH716" s="8" t="str">
        <f>IF(ISBLANK(AF716),  "", _xlfn.CONCAT(LOWER(C716), "/", E716))</f>
        <v/>
      </c>
      <c r="AK716" s="37"/>
      <c r="AU716" s="8"/>
      <c r="AV716" s="8"/>
      <c r="AX716" s="8" t="str">
        <f>IF(AND(ISBLANK(AT716), ISBLANK(AU716)), "", _xlfn.CONCAT("[", IF(ISBLANK(AT716), "", _xlfn.CONCAT("[""mac"", """, AT716, """]")), IF(ISBLANK(AU716), "", _xlfn.CONCAT(", [""ip"", """, AU716, """]")), "]"))</f>
        <v/>
      </c>
    </row>
    <row r="717" spans="6:50" ht="16" customHeight="1" x14ac:dyDescent="0.2">
      <c r="F717" s="8" t="str">
        <f>IF(ISBLANK(E717), "", Table2[[#This Row],[unique_id]])</f>
        <v/>
      </c>
      <c r="T717" s="8"/>
      <c r="U717" s="10"/>
      <c r="V717" s="10"/>
      <c r="W717" s="10"/>
      <c r="X717" s="10"/>
      <c r="Y717" s="10"/>
      <c r="Z717" s="8"/>
      <c r="AG717" s="8" t="str">
        <f>IF(ISBLANK(AF717),  "", _xlfn.CONCAT("haas/entity/sensor/", LOWER(C717), "/", E717, "/config"))</f>
        <v/>
      </c>
      <c r="AH717" s="8" t="str">
        <f>IF(ISBLANK(AF717),  "", _xlfn.CONCAT(LOWER(C717), "/", E717))</f>
        <v/>
      </c>
      <c r="AK717" s="37"/>
      <c r="AU717" s="8"/>
      <c r="AV717" s="8"/>
      <c r="AX717" s="8" t="str">
        <f>IF(AND(ISBLANK(AT717), ISBLANK(AU717)), "", _xlfn.CONCAT("[", IF(ISBLANK(AT717), "", _xlfn.CONCAT("[""mac"", """, AT717, """]")), IF(ISBLANK(AU717), "", _xlfn.CONCAT(", [""ip"", """, AU717, """]")), "]"))</f>
        <v/>
      </c>
    </row>
    <row r="718" spans="6:50" ht="16" customHeight="1" x14ac:dyDescent="0.2">
      <c r="F718" s="8" t="str">
        <f>IF(ISBLANK(E718), "", Table2[[#This Row],[unique_id]])</f>
        <v/>
      </c>
      <c r="T718" s="8"/>
      <c r="U718" s="10"/>
      <c r="V718" s="10"/>
      <c r="W718" s="10"/>
      <c r="X718" s="10"/>
      <c r="Y718" s="10"/>
      <c r="Z718" s="8"/>
      <c r="AG718" s="8" t="str">
        <f>IF(ISBLANK(AF718),  "", _xlfn.CONCAT("haas/entity/sensor/", LOWER(C718), "/", E718, "/config"))</f>
        <v/>
      </c>
      <c r="AH718" s="8" t="str">
        <f>IF(ISBLANK(AF718),  "", _xlfn.CONCAT(LOWER(C718), "/", E718))</f>
        <v/>
      </c>
      <c r="AK718" s="37"/>
      <c r="AU718" s="8"/>
      <c r="AV718" s="8"/>
      <c r="AX718" s="8" t="str">
        <f>IF(AND(ISBLANK(AT718), ISBLANK(AU718)), "", _xlfn.CONCAT("[", IF(ISBLANK(AT718), "", _xlfn.CONCAT("[""mac"", """, AT718, """]")), IF(ISBLANK(AU718), "", _xlfn.CONCAT(", [""ip"", """, AU718, """]")), "]"))</f>
        <v/>
      </c>
    </row>
    <row r="719" spans="6:50" ht="16" customHeight="1" x14ac:dyDescent="0.2">
      <c r="F719" s="8" t="str">
        <f>IF(ISBLANK(E719), "", Table2[[#This Row],[unique_id]])</f>
        <v/>
      </c>
      <c r="T719" s="8"/>
      <c r="U719" s="10"/>
      <c r="V719" s="10"/>
      <c r="W719" s="10"/>
      <c r="X719" s="10"/>
      <c r="Y719" s="10"/>
      <c r="Z719" s="8"/>
      <c r="AG719" s="8" t="str">
        <f>IF(ISBLANK(AF719),  "", _xlfn.CONCAT("haas/entity/sensor/", LOWER(C719), "/", E719, "/config"))</f>
        <v/>
      </c>
      <c r="AH719" s="8" t="str">
        <f>IF(ISBLANK(AF719),  "", _xlfn.CONCAT(LOWER(C719), "/", E719))</f>
        <v/>
      </c>
      <c r="AK719" s="37"/>
      <c r="AU719" s="8"/>
      <c r="AV719" s="8"/>
      <c r="AX719" s="8" t="str">
        <f>IF(AND(ISBLANK(AT719), ISBLANK(AU719)), "", _xlfn.CONCAT("[", IF(ISBLANK(AT719), "", _xlfn.CONCAT("[""mac"", """, AT719, """]")), IF(ISBLANK(AU719), "", _xlfn.CONCAT(", [""ip"", """, AU719, """]")), "]"))</f>
        <v/>
      </c>
    </row>
    <row r="720" spans="6:50" ht="16" customHeight="1" x14ac:dyDescent="0.2">
      <c r="F720" s="8" t="str">
        <f>IF(ISBLANK(E720), "", Table2[[#This Row],[unique_id]])</f>
        <v/>
      </c>
      <c r="T720" s="8"/>
      <c r="U720" s="10"/>
      <c r="V720" s="10"/>
      <c r="W720" s="10"/>
      <c r="X720" s="10"/>
      <c r="Y720" s="10"/>
      <c r="Z720" s="8"/>
      <c r="AG720" s="8" t="str">
        <f>IF(ISBLANK(AF720),  "", _xlfn.CONCAT("haas/entity/sensor/", LOWER(C720), "/", E720, "/config"))</f>
        <v/>
      </c>
      <c r="AH720" s="8" t="str">
        <f>IF(ISBLANK(AF720),  "", _xlfn.CONCAT(LOWER(C720), "/", E720))</f>
        <v/>
      </c>
      <c r="AK720" s="37"/>
      <c r="AU720" s="8"/>
      <c r="AV720" s="8"/>
      <c r="AX720" s="8" t="str">
        <f>IF(AND(ISBLANK(AT720), ISBLANK(AU720)), "", _xlfn.CONCAT("[", IF(ISBLANK(AT720), "", _xlfn.CONCAT("[""mac"", """, AT720, """]")), IF(ISBLANK(AU720), "", _xlfn.CONCAT(", [""ip"", """, AU720, """]")), "]"))</f>
        <v/>
      </c>
    </row>
    <row r="721" spans="6:50" ht="16" customHeight="1" x14ac:dyDescent="0.2">
      <c r="F721" s="8" t="str">
        <f>IF(ISBLANK(E721), "", Table2[[#This Row],[unique_id]])</f>
        <v/>
      </c>
      <c r="T721" s="8"/>
      <c r="U721" s="10"/>
      <c r="V721" s="10"/>
      <c r="W721" s="10"/>
      <c r="X721" s="10"/>
      <c r="Y721" s="10"/>
      <c r="Z721" s="8"/>
      <c r="AG721" s="8" t="str">
        <f>IF(ISBLANK(AF721),  "", _xlfn.CONCAT("haas/entity/sensor/", LOWER(C721), "/", E721, "/config"))</f>
        <v/>
      </c>
      <c r="AH721" s="8" t="str">
        <f>IF(ISBLANK(AF721),  "", _xlfn.CONCAT(LOWER(C721), "/", E721))</f>
        <v/>
      </c>
      <c r="AK721" s="37"/>
      <c r="AU721" s="8"/>
      <c r="AV721" s="8"/>
      <c r="AX721" s="8" t="str">
        <f>IF(AND(ISBLANK(AT721), ISBLANK(AU721)), "", _xlfn.CONCAT("[", IF(ISBLANK(AT721), "", _xlfn.CONCAT("[""mac"", """, AT721, """]")), IF(ISBLANK(AU721), "", _xlfn.CONCAT(", [""ip"", """, AU721, """]")), "]"))</f>
        <v/>
      </c>
    </row>
    <row r="722" spans="6:50" ht="16" customHeight="1" x14ac:dyDescent="0.2">
      <c r="F722" s="8" t="str">
        <f>IF(ISBLANK(E722), "", Table2[[#This Row],[unique_id]])</f>
        <v/>
      </c>
      <c r="T722" s="8"/>
      <c r="U722" s="10"/>
      <c r="V722" s="10"/>
      <c r="W722" s="10"/>
      <c r="X722" s="10"/>
      <c r="Y722" s="10"/>
      <c r="Z722" s="8"/>
      <c r="AG722" s="8" t="str">
        <f>IF(ISBLANK(AF722),  "", _xlfn.CONCAT("haas/entity/sensor/", LOWER(C722), "/", E722, "/config"))</f>
        <v/>
      </c>
      <c r="AH722" s="8" t="str">
        <f>IF(ISBLANK(AF722),  "", _xlfn.CONCAT(LOWER(C722), "/", E722))</f>
        <v/>
      </c>
      <c r="AK722" s="37"/>
      <c r="AU722" s="8"/>
      <c r="AV722" s="8"/>
      <c r="AX722" s="8" t="str">
        <f>IF(AND(ISBLANK(AT722), ISBLANK(AU722)), "", _xlfn.CONCAT("[", IF(ISBLANK(AT722), "", _xlfn.CONCAT("[""mac"", """, AT722, """]")), IF(ISBLANK(AU722), "", _xlfn.CONCAT(", [""ip"", """, AU722, """]")), "]"))</f>
        <v/>
      </c>
    </row>
    <row r="723" spans="6:50" ht="16" customHeight="1" x14ac:dyDescent="0.2">
      <c r="F723" s="8" t="str">
        <f>IF(ISBLANK(E723), "", Table2[[#This Row],[unique_id]])</f>
        <v/>
      </c>
      <c r="T723" s="8"/>
      <c r="U723" s="10"/>
      <c r="V723" s="10"/>
      <c r="W723" s="10"/>
      <c r="X723" s="10"/>
      <c r="Y723" s="10"/>
      <c r="Z723" s="8"/>
      <c r="AG723" s="8" t="str">
        <f>IF(ISBLANK(AF723),  "", _xlfn.CONCAT("haas/entity/sensor/", LOWER(C723), "/", E723, "/config"))</f>
        <v/>
      </c>
      <c r="AH723" s="8" t="str">
        <f>IF(ISBLANK(AF723),  "", _xlfn.CONCAT(LOWER(C723), "/", E723))</f>
        <v/>
      </c>
      <c r="AK723" s="37"/>
      <c r="AU723" s="8"/>
      <c r="AV723" s="8"/>
      <c r="AX723" s="8" t="str">
        <f>IF(AND(ISBLANK(AT723), ISBLANK(AU723)), "", _xlfn.CONCAT("[", IF(ISBLANK(AT723), "", _xlfn.CONCAT("[""mac"", """, AT723, """]")), IF(ISBLANK(AU723), "", _xlfn.CONCAT(", [""ip"", """, AU723, """]")), "]"))</f>
        <v/>
      </c>
    </row>
    <row r="724" spans="6:50" ht="16" customHeight="1" x14ac:dyDescent="0.2">
      <c r="F724" s="8" t="str">
        <f>IF(ISBLANK(E724), "", Table2[[#This Row],[unique_id]])</f>
        <v/>
      </c>
      <c r="T724" s="8"/>
      <c r="U724" s="10"/>
      <c r="V724" s="10"/>
      <c r="W724" s="10"/>
      <c r="X724" s="10"/>
      <c r="Y724" s="10"/>
      <c r="Z724" s="8"/>
      <c r="AG724" s="8" t="str">
        <f>IF(ISBLANK(AF724),  "", _xlfn.CONCAT("haas/entity/sensor/", LOWER(C724), "/", E724, "/config"))</f>
        <v/>
      </c>
      <c r="AH724" s="8" t="str">
        <f>IF(ISBLANK(AF724),  "", _xlfn.CONCAT(LOWER(C724), "/", E724))</f>
        <v/>
      </c>
      <c r="AK724" s="37"/>
      <c r="AU724" s="8"/>
      <c r="AV724" s="8"/>
      <c r="AX724" s="8" t="str">
        <f>IF(AND(ISBLANK(AT724), ISBLANK(AU724)), "", _xlfn.CONCAT("[", IF(ISBLANK(AT724), "", _xlfn.CONCAT("[""mac"", """, AT724, """]")), IF(ISBLANK(AU724), "", _xlfn.CONCAT(", [""ip"", """, AU724, """]")), "]"))</f>
        <v/>
      </c>
    </row>
    <row r="725" spans="6:50" ht="16" customHeight="1" x14ac:dyDescent="0.2">
      <c r="F725" s="8" t="str">
        <f>IF(ISBLANK(E725), "", Table2[[#This Row],[unique_id]])</f>
        <v/>
      </c>
      <c r="T725" s="8"/>
      <c r="U725" s="10"/>
      <c r="V725" s="10"/>
      <c r="W725" s="10"/>
      <c r="X725" s="10"/>
      <c r="Y725" s="10"/>
      <c r="Z725" s="8"/>
      <c r="AG725" s="8" t="str">
        <f>IF(ISBLANK(AF725),  "", _xlfn.CONCAT("haas/entity/sensor/", LOWER(C725), "/", E725, "/config"))</f>
        <v/>
      </c>
      <c r="AH725" s="8" t="str">
        <f>IF(ISBLANK(AF725),  "", _xlfn.CONCAT(LOWER(C725), "/", E725))</f>
        <v/>
      </c>
      <c r="AK725" s="37"/>
      <c r="AU725" s="8"/>
      <c r="AV725" s="8"/>
      <c r="AX725" s="8" t="str">
        <f>IF(AND(ISBLANK(AT725), ISBLANK(AU725)), "", _xlfn.CONCAT("[", IF(ISBLANK(AT725), "", _xlfn.CONCAT("[""mac"", """, AT725, """]")), IF(ISBLANK(AU725), "", _xlfn.CONCAT(", [""ip"", """, AU725, """]")), "]"))</f>
        <v/>
      </c>
    </row>
    <row r="726" spans="6:50" ht="16" customHeight="1" x14ac:dyDescent="0.2">
      <c r="F726" s="8" t="str">
        <f>IF(ISBLANK(E726), "", Table2[[#This Row],[unique_id]])</f>
        <v/>
      </c>
      <c r="T726" s="8"/>
      <c r="U726" s="10"/>
      <c r="V726" s="10"/>
      <c r="W726" s="10"/>
      <c r="X726" s="10"/>
      <c r="Y726" s="10"/>
      <c r="Z726" s="8"/>
      <c r="AG726" s="8" t="str">
        <f>IF(ISBLANK(AF726),  "", _xlfn.CONCAT("haas/entity/sensor/", LOWER(C726), "/", E726, "/config"))</f>
        <v/>
      </c>
      <c r="AH726" s="8" t="str">
        <f>IF(ISBLANK(AF726),  "", _xlfn.CONCAT(LOWER(C726), "/", E726))</f>
        <v/>
      </c>
      <c r="AK726" s="37"/>
      <c r="AU726" s="8"/>
      <c r="AV726" s="8"/>
      <c r="AX726" s="8" t="str">
        <f>IF(AND(ISBLANK(AT726), ISBLANK(AU726)), "", _xlfn.CONCAT("[", IF(ISBLANK(AT726), "", _xlfn.CONCAT("[""mac"", """, AT726, """]")), IF(ISBLANK(AU726), "", _xlfn.CONCAT(", [""ip"", """, AU726, """]")), "]"))</f>
        <v/>
      </c>
    </row>
    <row r="727" spans="6:50" ht="16" customHeight="1" x14ac:dyDescent="0.2">
      <c r="F727" s="8" t="str">
        <f>IF(ISBLANK(E727), "", Table2[[#This Row],[unique_id]])</f>
        <v/>
      </c>
      <c r="T727" s="8"/>
      <c r="U727" s="10"/>
      <c r="V727" s="10"/>
      <c r="W727" s="10"/>
      <c r="X727" s="10"/>
      <c r="Y727" s="10"/>
      <c r="Z727" s="8"/>
      <c r="AG727" s="8" t="str">
        <f>IF(ISBLANK(AF727),  "", _xlfn.CONCAT("haas/entity/sensor/", LOWER(C727), "/", E727, "/config"))</f>
        <v/>
      </c>
      <c r="AH727" s="8" t="str">
        <f>IF(ISBLANK(AF727),  "", _xlfn.CONCAT(LOWER(C727), "/", E727))</f>
        <v/>
      </c>
      <c r="AK727" s="37"/>
      <c r="AU727" s="8"/>
      <c r="AV727" s="8"/>
      <c r="AX727" s="8" t="str">
        <f>IF(AND(ISBLANK(AT727), ISBLANK(AU727)), "", _xlfn.CONCAT("[", IF(ISBLANK(AT727), "", _xlfn.CONCAT("[""mac"", """, AT727, """]")), IF(ISBLANK(AU727), "", _xlfn.CONCAT(", [""ip"", """, AU727, """]")), "]"))</f>
        <v/>
      </c>
    </row>
    <row r="728" spans="6:50" ht="16" customHeight="1" x14ac:dyDescent="0.2">
      <c r="F728" s="8" t="str">
        <f>IF(ISBLANK(E728), "", Table2[[#This Row],[unique_id]])</f>
        <v/>
      </c>
      <c r="T728" s="8"/>
      <c r="U728" s="10"/>
      <c r="V728" s="10"/>
      <c r="W728" s="10"/>
      <c r="X728" s="10"/>
      <c r="Y728" s="10"/>
      <c r="Z728" s="8"/>
      <c r="AG728" s="8" t="str">
        <f>IF(ISBLANK(AF728),  "", _xlfn.CONCAT("haas/entity/sensor/", LOWER(C728), "/", E728, "/config"))</f>
        <v/>
      </c>
      <c r="AH728" s="8" t="str">
        <f>IF(ISBLANK(AF728),  "", _xlfn.CONCAT(LOWER(C728), "/", E728))</f>
        <v/>
      </c>
      <c r="AK728" s="37"/>
      <c r="AU728" s="8"/>
      <c r="AV728" s="8"/>
      <c r="AX728" s="8" t="str">
        <f>IF(AND(ISBLANK(AT728), ISBLANK(AU728)), "", _xlfn.CONCAT("[", IF(ISBLANK(AT728), "", _xlfn.CONCAT("[""mac"", """, AT728, """]")), IF(ISBLANK(AU728), "", _xlfn.CONCAT(", [""ip"", """, AU728, """]")), "]"))</f>
        <v/>
      </c>
    </row>
    <row r="729" spans="6:50" ht="16" customHeight="1" x14ac:dyDescent="0.2">
      <c r="F729" s="8" t="str">
        <f>IF(ISBLANK(E729), "", Table2[[#This Row],[unique_id]])</f>
        <v/>
      </c>
      <c r="T729" s="8"/>
      <c r="U729" s="10"/>
      <c r="V729" s="10"/>
      <c r="W729" s="10"/>
      <c r="X729" s="10"/>
      <c r="Y729" s="10"/>
      <c r="Z729" s="8"/>
      <c r="AG729" s="8" t="str">
        <f>IF(ISBLANK(AF729),  "", _xlfn.CONCAT("haas/entity/sensor/", LOWER(C729), "/", E729, "/config"))</f>
        <v/>
      </c>
      <c r="AH729" s="8" t="str">
        <f>IF(ISBLANK(AF729),  "", _xlfn.CONCAT(LOWER(C729), "/", E729))</f>
        <v/>
      </c>
      <c r="AK729" s="37"/>
      <c r="AU729" s="8"/>
      <c r="AV729" s="8"/>
      <c r="AX729" s="8" t="str">
        <f>IF(AND(ISBLANK(AT729), ISBLANK(AU729)), "", _xlfn.CONCAT("[", IF(ISBLANK(AT729), "", _xlfn.CONCAT("[""mac"", """, AT729, """]")), IF(ISBLANK(AU729), "", _xlfn.CONCAT(", [""ip"", """, AU729, """]")), "]"))</f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73" r:id="rId16" display="http://raspbpi-lia:8092" xr:uid="{4190FF35-D7F2-1F4C-9886-0DAB50833142}"/>
    <hyperlink ref="AK264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2023-06-19T13:11:17Z</dcterms:modified>
</cp:coreProperties>
</file>