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C35296C8-26A9-564F-B413-3DCCED05668D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0" i="1" l="1"/>
  <c r="V80" i="1"/>
  <c r="W80" i="1"/>
  <c r="AI80" i="1"/>
  <c r="AI88" i="1"/>
  <c r="W88" i="1"/>
  <c r="V88" i="1"/>
  <c r="F88" i="1"/>
  <c r="AI87" i="1"/>
  <c r="W87" i="1"/>
  <c r="V87" i="1"/>
  <c r="F87" i="1"/>
  <c r="F266" i="1"/>
  <c r="V266" i="1"/>
  <c r="W266" i="1"/>
  <c r="AI266" i="1"/>
  <c r="F267" i="1"/>
  <c r="V267" i="1"/>
  <c r="W267" i="1"/>
  <c r="AI267" i="1"/>
  <c r="F268" i="1"/>
  <c r="V268" i="1"/>
  <c r="W268" i="1"/>
  <c r="AI268" i="1"/>
  <c r="F269" i="1"/>
  <c r="V269" i="1"/>
  <c r="W269" i="1"/>
  <c r="AI269" i="1"/>
  <c r="Z252" i="1"/>
  <c r="Z253" i="1"/>
  <c r="AI275" i="1"/>
  <c r="W275" i="1"/>
  <c r="V275" i="1"/>
  <c r="F275" i="1"/>
  <c r="Z242" i="1"/>
  <c r="Z244" i="1"/>
  <c r="Z245" i="1"/>
  <c r="Z251" i="1"/>
  <c r="Z24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7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AI270" i="1"/>
  <c r="W270" i="1"/>
  <c r="V270" i="1"/>
  <c r="AD225" i="1"/>
  <c r="Z225" i="1" s="1"/>
  <c r="AD224" i="1"/>
  <c r="Z224" i="1" s="1"/>
  <c r="AI212" i="1"/>
  <c r="AD219" i="1"/>
  <c r="Z219" i="1" s="1"/>
  <c r="AD218" i="1"/>
  <c r="Z218" i="1" s="1"/>
  <c r="AD217" i="1"/>
  <c r="Z217" i="1" s="1"/>
  <c r="AI216" i="1"/>
  <c r="AI215" i="1"/>
  <c r="AI153" i="1"/>
  <c r="AI271" i="1"/>
  <c r="V274" i="1"/>
  <c r="W274" i="1"/>
  <c r="AI274" i="1"/>
  <c r="AD81" i="1"/>
  <c r="Z81" i="1" s="1"/>
  <c r="AD82" i="1"/>
  <c r="Z82" i="1" s="1"/>
  <c r="AD79" i="1"/>
  <c r="Z79" i="1" s="1"/>
  <c r="AD77" i="1"/>
  <c r="Z77" i="1" s="1"/>
  <c r="AD76" i="1"/>
  <c r="Z76" i="1" s="1"/>
  <c r="AD75" i="1"/>
  <c r="Z75" i="1" s="1"/>
  <c r="AI75" i="1"/>
  <c r="AD249" i="1"/>
  <c r="Z249" i="1" s="1"/>
  <c r="AD248" i="1"/>
  <c r="Z248" i="1" s="1"/>
  <c r="AD246" i="1"/>
  <c r="Z246" i="1" s="1"/>
  <c r="V192" i="1"/>
  <c r="W192" i="1"/>
  <c r="AI192" i="1"/>
  <c r="V193" i="1"/>
  <c r="W193" i="1"/>
  <c r="AI193" i="1"/>
  <c r="V195" i="1"/>
  <c r="W195" i="1"/>
  <c r="AI195" i="1"/>
  <c r="V196" i="1"/>
  <c r="W196" i="1"/>
  <c r="AI196" i="1"/>
  <c r="AD78" i="1"/>
  <c r="Z78" i="1" s="1"/>
  <c r="V169" i="1"/>
  <c r="W169" i="1"/>
  <c r="AI78" i="1"/>
  <c r="AD227" i="1"/>
  <c r="Z227" i="1" s="1"/>
  <c r="AD229" i="1"/>
  <c r="Z229" i="1" s="1"/>
  <c r="AD228" i="1"/>
  <c r="Z228" i="1" s="1"/>
  <c r="AD214" i="1"/>
  <c r="Z214" i="1" s="1"/>
  <c r="AD213" i="1"/>
  <c r="Z213" i="1" s="1"/>
  <c r="AD223" i="1"/>
  <c r="Z223" i="1" s="1"/>
  <c r="AD226" i="1"/>
  <c r="Z226" i="1" s="1"/>
  <c r="AD130" i="1"/>
  <c r="Z130" i="1" s="1"/>
  <c r="AD220" i="1"/>
  <c r="Z220" i="1" s="1"/>
  <c r="AD212" i="1"/>
  <c r="Z212" i="1" s="1"/>
  <c r="V170" i="1"/>
  <c r="W170" i="1"/>
  <c r="AI228" i="1"/>
  <c r="V167" i="1"/>
  <c r="W167" i="1"/>
  <c r="AI229" i="1"/>
  <c r="V168" i="1"/>
  <c r="W168" i="1"/>
  <c r="AI227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6" i="1"/>
  <c r="AI77" i="1"/>
  <c r="AI79" i="1"/>
  <c r="AI81" i="1"/>
  <c r="AI82" i="1"/>
  <c r="AI83" i="1"/>
  <c r="AI84" i="1"/>
  <c r="AI85" i="1"/>
  <c r="AI86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50" i="1"/>
  <c r="AI151" i="1"/>
  <c r="AI152" i="1"/>
  <c r="AI220" i="1"/>
  <c r="AI130" i="1"/>
  <c r="AI226" i="1"/>
  <c r="AI223" i="1"/>
  <c r="AI213" i="1"/>
  <c r="AI214" i="1"/>
  <c r="AI165" i="1"/>
  <c r="AI166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4" i="1"/>
  <c r="AI197" i="1"/>
  <c r="AI27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21" i="1"/>
  <c r="AI222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72" i="1"/>
  <c r="AI273" i="1"/>
  <c r="AI276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W221" i="1"/>
  <c r="V221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8" i="1"/>
  <c r="V258" i="1"/>
  <c r="W255" i="1"/>
  <c r="V255" i="1"/>
  <c r="W246" i="1"/>
  <c r="V246" i="1"/>
  <c r="V83" i="1"/>
  <c r="W83" i="1"/>
  <c r="V279" i="1"/>
  <c r="W279" i="1"/>
  <c r="V278" i="1"/>
  <c r="W278" i="1"/>
  <c r="V276" i="1"/>
  <c r="W276" i="1"/>
  <c r="V273" i="1"/>
  <c r="W273" i="1"/>
  <c r="V272" i="1"/>
  <c r="W272" i="1"/>
  <c r="V271" i="1"/>
  <c r="W271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1" i="1"/>
  <c r="W281" i="1"/>
  <c r="V283" i="1"/>
  <c r="W283" i="1"/>
  <c r="V284" i="1"/>
  <c r="W284" i="1"/>
  <c r="V285" i="1"/>
  <c r="W285" i="1"/>
  <c r="V282" i="1"/>
  <c r="W282" i="1"/>
  <c r="V280" i="1"/>
  <c r="W280" i="1"/>
  <c r="W152" i="1"/>
  <c r="V152" i="1"/>
  <c r="W153" i="1"/>
  <c r="V153" i="1"/>
  <c r="W214" i="1"/>
  <c r="V214" i="1"/>
  <c r="W213" i="1"/>
  <c r="V213" i="1"/>
  <c r="W212" i="1"/>
  <c r="V212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W210" i="1"/>
  <c r="V210" i="1"/>
  <c r="W209" i="1"/>
  <c r="V209" i="1"/>
  <c r="W208" i="1"/>
  <c r="V208" i="1"/>
  <c r="W207" i="1"/>
  <c r="V207" i="1"/>
  <c r="V318" i="1"/>
  <c r="W318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06" i="1"/>
  <c r="W306" i="1"/>
  <c r="V136" i="1"/>
  <c r="W136" i="1"/>
  <c r="V137" i="1"/>
  <c r="W137" i="1"/>
  <c r="V138" i="1"/>
  <c r="W138" i="1"/>
  <c r="V139" i="1"/>
  <c r="W139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7" i="1"/>
  <c r="V257" i="1"/>
  <c r="W254" i="1"/>
  <c r="V254" i="1"/>
  <c r="W253" i="1"/>
  <c r="V253" i="1"/>
  <c r="W252" i="1"/>
  <c r="V252" i="1"/>
  <c r="W251" i="1"/>
  <c r="V251" i="1"/>
  <c r="W249" i="1"/>
  <c r="V249" i="1"/>
  <c r="W248" i="1"/>
  <c r="V248" i="1"/>
  <c r="W245" i="1"/>
  <c r="V245" i="1"/>
  <c r="W244" i="1"/>
  <c r="V244" i="1"/>
  <c r="W242" i="1"/>
  <c r="V242" i="1"/>
  <c r="W241" i="1"/>
  <c r="V241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277" i="1"/>
  <c r="V277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30" i="1"/>
  <c r="V130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82" i="1"/>
  <c r="V82" i="1"/>
  <c r="W81" i="1"/>
  <c r="V81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224" i="1" l="1"/>
  <c r="AI225" i="1"/>
  <c r="AI219" i="1"/>
  <c r="AI218" i="1"/>
  <c r="AD215" i="1"/>
  <c r="Z215" i="1" s="1"/>
  <c r="AI217" i="1"/>
  <c r="AD216" i="1"/>
  <c r="Z216" i="1" s="1"/>
</calcChain>
</file>

<file path=xl/sharedStrings.xml><?xml version="1.0" encoding="utf-8"?>
<sst xmlns="http://schemas.openxmlformats.org/spreadsheetml/2006/main" count="3227" uniqueCount="806">
  <si>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</si>
  <si>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</si>
  <si>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</si>
  <si>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</si>
  <si>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</si>
  <si>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</si>
  <si>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</si>
  <si>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</si>
  <si>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</si>
  <si>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</si>
  <si>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</si>
  <si>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</si>
  <si>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</si>
  <si>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</si>
  <si>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</si>
  <si>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</si>
  <si>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</si>
  <si>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</si>
  <si>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</si>
  <si>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</si>
  <si>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</si>
  <si>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</si>
  <si>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</si>
  <si>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</si>
  <si>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</si>
  <si>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</si>
  <si>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</si>
  <si>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</si>
  <si>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</si>
  <si>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</si>
  <si>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</si>
  <si>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</si>
  <si>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</si>
  <si>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</si>
  <si>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</si>
  <si>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</si>
  <si>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</si>
  <si>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</si>
  <si>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</si>
  <si>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</si>
  <si>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</si>
  <si>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</si>
  <si>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</si>
  <si>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</si>
  <si>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</si>
  <si>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</si>
  <si>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</si>
  <si>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</si>
  <si>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</si>
  <si>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</si>
  <si>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</si>
  <si>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</si>
  <si>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</si>
  <si>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</si>
  <si>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</si>
  <si>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</si>
  <si>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</si>
  <si>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</si>
  <si>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</si>
  <si>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</si>
  <si>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</si>
  <si>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</si>
  <si>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</si>
  <si>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</si>
  <si>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</si>
  <si>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</si>
  <si>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</si>
  <si>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</si>
  <si>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</si>
  <si>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</si>
  <si>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</si>
  <si>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</si>
  <si>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</si>
  <si>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</si>
  <si>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</si>
  <si>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</si>
  <si>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</si>
  <si>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</si>
  <si>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</si>
  <si>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</si>
  <si>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</si>
  <si>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</si>
  <si>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</si>
  <si>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</si>
  <si>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</si>
  <si>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</si>
  <si>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</si>
  <si>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</si>
  <si>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</si>
  <si>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</si>
  <si>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</si>
  <si>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</si>
  <si>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</si>
  <si>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</si>
  <si>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</si>
  <si>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</si>
  <si>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</si>
  <si>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</si>
  <si>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</si>
  <si>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</si>
  <si>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</si>
  <si>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</si>
  <si>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</si>
  <si>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</si>
  <si>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</si>
  <si>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</si>
  <si>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</si>
  <si>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</si>
  <si>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</si>
  <si>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</si>
  <si>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</si>
  <si>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</si>
  <si>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</si>
  <si>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</si>
  <si>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</si>
  <si>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</si>
  <si>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</si>
  <si>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</si>
  <si>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</si>
  <si>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</si>
  <si>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</si>
  <si>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</si>
  <si>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</si>
  <si>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</si>
  <si>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</si>
  <si>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</si>
  <si>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</si>
  <si>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</si>
  <si>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</si>
  <si>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</si>
  <si>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</si>
  <si>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</si>
  <si>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</si>
  <si>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</si>
  <si>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</si>
  <si>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</si>
  <si>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</si>
  <si>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</si>
  <si>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</si>
  <si>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</si>
  <si>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</si>
  <si>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</si>
  <si>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</si>
  <si>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</si>
  <si>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</si>
  <si>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</si>
  <si>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</si>
  <si>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</si>
  <si>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</si>
  <si>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</si>
  <si>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</si>
  <si>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</si>
  <si>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</si>
  <si>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</si>
  <si>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</si>
  <si>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</si>
  <si>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</si>
  <si>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</si>
  <si>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</si>
  <si>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</si>
  <si>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</si>
  <si>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</si>
  <si>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</si>
  <si>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</si>
  <si>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</si>
  <si>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</si>
  <si>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</si>
  <si>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</si>
  <si>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</si>
  <si>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</si>
  <si>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</si>
  <si>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</si>
  <si>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</si>
  <si>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</si>
  <si>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</si>
  <si>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</si>
  <si>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</si>
  <si>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</si>
  <si>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</si>
  <si>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</si>
  <si>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</si>
  <si>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</si>
  <si>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</si>
  <si>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</si>
  <si>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</si>
  <si>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</si>
  <si>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</si>
  <si>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</si>
  <si>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</si>
  <si>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</si>
  <si>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</si>
  <si>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</si>
  <si>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</si>
  <si>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</si>
  <si>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</si>
  <si>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</si>
  <si>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</si>
  <si>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</si>
  <si>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</si>
  <si>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</si>
  <si>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</si>
  <si>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</si>
  <si>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</si>
  <si>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</si>
  <si>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</si>
  <si>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</si>
  <si>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</si>
  <si>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</si>
  <si>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</si>
  <si>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</si>
  <si>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</si>
  <si>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</si>
  <si>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</si>
  <si>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</si>
  <si>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</si>
  <si>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</si>
  <si>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</si>
  <si>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</si>
  <si>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</si>
  <si>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</si>
  <si>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</si>
  <si>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</si>
  <si>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</si>
  <si>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</si>
  <si>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</si>
  <si>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</si>
  <si>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</si>
  <si>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</si>
  <si>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</si>
  <si>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</si>
  <si>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</si>
  <si>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</si>
  <si>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</si>
  <si>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</si>
  <si>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</si>
  <si>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</si>
  <si>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</si>
  <si>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</si>
  <si>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</si>
  <si>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</si>
  <si>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</si>
  <si>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</si>
  <si>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</si>
  <si>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</si>
  <si>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</si>
  <si>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</si>
  <si>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</si>
  <si>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</si>
  <si>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</si>
  <si>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</si>
  <si>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</si>
  <si>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</si>
  <si>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</si>
  <si>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</si>
  <si>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</si>
  <si>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</si>
  <si>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</si>
  <si>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</si>
  <si>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</si>
  <si>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</si>
  <si>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</si>
  <si>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</si>
  <si>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</si>
  <si>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</si>
  <si>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</si>
  <si>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</si>
  <si>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</si>
  <si>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</si>
  <si>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</si>
  <si>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</si>
  <si>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</si>
  <si>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</si>
  <si>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</si>
  <si>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</si>
  <si>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</si>
  <si>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</si>
  <si>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</si>
  <si>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</si>
  <si>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</si>
  <si>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</si>
  <si>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</si>
  <si>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</si>
  <si>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</si>
  <si>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</si>
  <si>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</si>
  <si>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</si>
  <si>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</si>
  <si>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</si>
  <si>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</si>
  <si>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</si>
  <si>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</si>
  <si>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</si>
  <si>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</si>
  <si>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</si>
  <si>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</si>
  <si>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</si>
  <si>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</si>
  <si>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</si>
  <si>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</si>
  <si>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</si>
  <si>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</si>
  <si>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</si>
  <si>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</si>
  <si>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</si>
  <si>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</si>
  <si>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</si>
  <si>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</si>
  <si>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</si>
  <si>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</si>
  <si>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</si>
  <si>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</si>
  <si>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</si>
  <si>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</si>
  <si>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</si>
  <si>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</si>
  <si>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</si>
  <si>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</si>
  <si>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</si>
  <si>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</si>
  <si>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</si>
  <si>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</si>
  <si>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</si>
  <si>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</si>
  <si>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</si>
  <si>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</si>
  <si>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</si>
  <si>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</si>
  <si>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</si>
  <si>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</si>
  <si>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</si>
  <si>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</si>
  <si>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</si>
  <si>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</si>
  <si>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</si>
  <si>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</si>
  <si>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</si>
  <si>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</si>
  <si>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</si>
  <si>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</si>
  <si>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</si>
  <si>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</si>
  <si>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</si>
  <si>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</si>
  <si>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</si>
  <si>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</si>
  <si>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</si>
  <si>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</si>
  <si>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</si>
  <si>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</si>
  <si>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</si>
  <si>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</si>
  <si>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</si>
  <si>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</si>
  <si>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</si>
  <si>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</si>
  <si>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</si>
  <si>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</si>
  <si>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</si>
  <si>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</si>
  <si>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</si>
  <si>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</si>
  <si>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</si>
  <si>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</si>
  <si>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</si>
  <si>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</si>
  <si>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</si>
  <si>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</si>
  <si>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</si>
  <si>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</si>
  <si>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</si>
  <si>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</si>
  <si>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</si>
  <si>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</si>
  <si>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</si>
  <si>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</si>
  <si>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</si>
  <si>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</si>
  <si>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</si>
  <si>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</si>
  <si>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</si>
  <si>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</si>
  <si>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</si>
  <si>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</si>
  <si>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</si>
  <si>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</si>
  <si>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</si>
  <si>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</si>
  <si>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</si>
  <si>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</si>
  <si>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</si>
  <si>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</si>
  <si>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</si>
  <si>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</si>
  <si>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</si>
  <si>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</si>
  <si>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</si>
  <si>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</si>
  <si>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</si>
  <si>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</si>
  <si>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</si>
  <si>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</si>
  <si>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</si>
  <si>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</si>
  <si>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</si>
  <si>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</si>
  <si>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</si>
  <si>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</si>
  <si>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</si>
  <si>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</si>
  <si>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</si>
  <si>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</si>
  <si>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</si>
  <si>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</si>
  <si>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</si>
  <si>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</si>
  <si>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</si>
  <si>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</si>
  <si>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</si>
  <si>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</si>
  <si>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</si>
  <si>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</si>
  <si>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</si>
  <si>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</si>
  <si>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</si>
  <si>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</si>
  <si>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</si>
  <si>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</si>
  <si>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</si>
  <si>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</si>
  <si>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</si>
  <si>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</si>
  <si>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</si>
  <si>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</si>
  <si>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</si>
  <si>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</si>
  <si>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</si>
  <si>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</si>
  <si>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</si>
  <si>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</si>
  <si>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</si>
  <si>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</si>
  <si>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</si>
  <si>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</si>
  <si>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</si>
  <si>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</si>
  <si>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</si>
  <si>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</si>
  <si>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</si>
  <si>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</si>
  <si>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</si>
  <si>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</si>
  <si>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</si>
  <si>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</si>
  <si>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</si>
  <si>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</si>
  <si>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</si>
  <si>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</si>
  <si>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</si>
  <si>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</si>
  <si>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</si>
  <si>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</si>
  <si>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</si>
  <si>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</si>
  <si>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</si>
  <si>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</si>
  <si>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</si>
  <si>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</si>
  <si>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</si>
  <si>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</si>
  <si>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</si>
  <si>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</si>
  <si>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</si>
  <si>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</si>
  <si>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</si>
  <si>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</si>
  <si>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</si>
  <si>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</si>
  <si>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</si>
  <si>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</si>
  <si>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</si>
  <si>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</si>
  <si>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</si>
  <si>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</si>
  <si>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</si>
  <si>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</si>
  <si>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</si>
  <si>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</si>
  <si>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</si>
  <si>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</si>
  <si>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</si>
  <si>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</si>
  <si>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</si>
  <si>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</si>
  <si>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</si>
  <si>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</si>
  <si>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</si>
  <si>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</si>
  <si>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</si>
  <si>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</si>
  <si>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</si>
  <si>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</si>
  <si>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</si>
  <si>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</si>
  <si>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</si>
  <si>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</si>
  <si>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</si>
  <si>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</si>
  <si>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</si>
  <si>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</si>
  <si>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</si>
  <si>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</si>
  <si>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</si>
  <si>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</si>
  <si>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</si>
  <si>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</si>
  <si>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</si>
  <si>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</si>
  <si>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</si>
  <si>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</si>
  <si>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</si>
  <si>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</si>
  <si>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</si>
  <si>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</si>
  <si>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</si>
  <si>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</si>
  <si>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</si>
  <si>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</si>
  <si>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</si>
  <si>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</si>
  <si>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</si>
  <si>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</si>
  <si>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</si>
  <si>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</si>
  <si>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</si>
  <si>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</si>
  <si>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</si>
  <si>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</si>
  <si>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</si>
  <si>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</si>
  <si>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</si>
  <si>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</si>
  <si>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</si>
  <si>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</si>
  <si>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</si>
  <si>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</si>
  <si>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</si>
  <si>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</si>
  <si>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</si>
  <si>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</si>
  <si>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</si>
  <si>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</si>
  <si>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</si>
  <si>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</si>
  <si>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</si>
  <si>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</si>
  <si>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</si>
  <si>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</si>
  <si>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</si>
  <si>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</si>
  <si>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</si>
  <si>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</si>
  <si>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</si>
  <si>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</si>
  <si>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</si>
  <si>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</si>
  <si>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</si>
  <si>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</si>
  <si>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</si>
  <si>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</si>
  <si>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</si>
  <si>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</si>
  <si>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</si>
  <si>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</si>
  <si>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</si>
  <si>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</si>
  <si>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</si>
  <si>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</si>
  <si>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</si>
  <si>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</si>
  <si>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</si>
  <si>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</si>
  <si>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</si>
  <si>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</si>
  <si>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</si>
  <si>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</si>
  <si>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</si>
  <si>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</si>
  <si>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</si>
  <si>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</si>
  <si>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</si>
  <si>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</si>
  <si>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</si>
  <si>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</si>
  <si>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</si>
  <si>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</si>
  <si>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</si>
  <si>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</si>
  <si>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</si>
  <si>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</si>
  <si>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</si>
  <si>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</si>
  <si>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</si>
  <si>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</si>
  <si>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</si>
  <si>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</si>
  <si>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</si>
  <si>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</si>
  <si>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</si>
  <si>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</si>
  <si>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</si>
  <si>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</si>
  <si>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</si>
  <si>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</si>
  <si>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</si>
  <si>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</si>
  <si>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</si>
  <si>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</si>
  <si>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</si>
  <si>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</si>
  <si>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</si>
  <si>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</si>
  <si>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</si>
  <si>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</si>
  <si>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</si>
  <si>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</si>
  <si>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</si>
  <si>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</si>
  <si>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</si>
  <si>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</si>
  <si>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</si>
  <si>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</si>
  <si>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</si>
  <si>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</si>
  <si>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</si>
  <si>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</si>
  <si>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</si>
  <si>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</si>
  <si>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</si>
  <si>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</si>
  <si>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</si>
  <si>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</si>
  <si>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</si>
  <si>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</si>
  <si>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</si>
  <si>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</si>
  <si>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</si>
  <si>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</si>
  <si>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</si>
  <si>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</si>
  <si>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</si>
  <si>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</si>
  <si>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</si>
  <si>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</si>
  <si>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</si>
  <si>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</si>
  <si>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</si>
  <si>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</si>
  <si>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</si>
  <si>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</si>
  <si>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</si>
  <si>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</si>
  <si>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</si>
  <si>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</si>
  <si>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</si>
  <si>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</si>
  <si>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</si>
  <si>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</si>
  <si>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</si>
  <si>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</si>
  <si>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</si>
  <si>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</si>
  <si>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</si>
  <si>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</si>
  <si>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</si>
  <si>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</si>
  <si>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</si>
  <si>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</si>
  <si>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</si>
  <si>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</si>
  <si>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</si>
  <si>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</si>
  <si>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</si>
  <si>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</si>
  <si>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</si>
  <si>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</si>
  <si>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</si>
  <si>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</si>
  <si>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</si>
  <si>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</si>
  <si>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</si>
  <si>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</si>
  <si>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</si>
  <si>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</si>
  <si>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</si>
  <si>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</si>
  <si>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</si>
  <si>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</si>
  <si>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</si>
  <si>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</si>
  <si>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</si>
  <si>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</si>
  <si>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</si>
  <si>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</si>
  <si>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</si>
  <si>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</si>
  <si>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Scales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</si>
  <si>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</si>
  <si>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</si>
  <si>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</si>
  <si>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</si>
  <si>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</si>
  <si>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</si>
  <si>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</si>
  <si>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</si>
  <si>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</si>
  <si>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</si>
  <si>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</si>
  <si>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</si>
  <si>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</si>
  <si>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</si>
  <si>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</si>
  <si>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10.0.2.21</t>
  </si>
  <si>
    <t>10.0.2.40</t>
  </si>
  <si>
    <t>10.0.2.41</t>
  </si>
  <si>
    <t>10.0.2.42</t>
  </si>
  <si>
    <t>10.0.2.47</t>
  </si>
  <si>
    <t>10.0.2.48</t>
  </si>
  <si>
    <t>10.0.2.50</t>
  </si>
  <si>
    <t>10.0.2.51</t>
  </si>
  <si>
    <t>10.0.2.52</t>
  </si>
  <si>
    <t>10.0.2.53</t>
  </si>
  <si>
    <t>10.0.2.54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</si>
  <si>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</si>
  <si>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</si>
  <si>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</si>
  <si>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</si>
  <si>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</si>
  <si>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</si>
  <si>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</si>
  <si>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</si>
  <si>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</si>
  <si>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</si>
  <si>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</si>
  <si>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</si>
  <si>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</si>
  <si>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</si>
  <si>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</si>
  <si>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</si>
  <si>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</si>
  <si>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</si>
  <si>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</si>
  <si>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</si>
  <si>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</si>
  <si>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</si>
  <si>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</si>
  <si>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</si>
  <si>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</si>
  <si>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</si>
  <si>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</si>
  <si>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</si>
  <si>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</si>
  <si>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</si>
  <si>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</si>
  <si>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</si>
  <si>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</si>
  <si>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</si>
  <si>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</si>
  <si>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</si>
  <si>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</si>
  <si>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</si>
  <si>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</si>
  <si>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</si>
  <si>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</si>
  <si>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</si>
  <si>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</si>
  <si>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</si>
  <si>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</si>
  <si>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</si>
  <si>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</si>
  <si>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</si>
  <si>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</si>
  <si>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</si>
  <si>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</si>
  <si>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</si>
  <si>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</si>
  <si>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</si>
  <si>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</si>
  <si>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</si>
  <si>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</si>
  <si>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</si>
  <si>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</si>
  <si>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</si>
  <si>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</si>
  <si>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</si>
  <si>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</si>
  <si>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</t>
  </si>
  <si>
    <t xml:space="preserve"> </t>
  </si>
  <si>
    <t>deck_festoons</t>
  </si>
  <si>
    <t>rack_modem</t>
  </si>
  <si>
    <t>network-switch</t>
  </si>
  <si>
    <t>lounge_2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</si>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</sst>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4" totalsRowShown="0" headerRowDxfId="38" dataDxfId="36" headerRowBorderDxfId="37">
  <autoFilter ref="A3:AJ604" xr:uid="{00000000-0009-0000-0100-000002000000}"/>
  <sortState xmlns:xlrd2="http://schemas.microsoft.com/office/spreadsheetml/2017/richdata2" ref="A78:AJ229">
    <sortCondition ref="A3:A604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4"/>
  <sheetViews>
    <sheetView tabSelected="1" topLeftCell="A163" zoomScale="122" zoomScaleNormal="122" workbookViewId="0">
      <selection activeCell="E193" sqref="E193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390</v>
      </c>
      <c r="B1" s="13" t="s">
        <v>390</v>
      </c>
      <c r="C1" s="13" t="s">
        <v>390</v>
      </c>
      <c r="D1" s="13" t="s">
        <v>390</v>
      </c>
      <c r="E1" s="13" t="s">
        <v>390</v>
      </c>
      <c r="F1" s="13" t="s">
        <v>589</v>
      </c>
      <c r="G1" s="13" t="s">
        <v>390</v>
      </c>
      <c r="H1" s="13" t="s">
        <v>390</v>
      </c>
      <c r="I1" s="13" t="s">
        <v>390</v>
      </c>
      <c r="J1" s="13" t="s">
        <v>391</v>
      </c>
      <c r="K1" s="13" t="s">
        <v>391</v>
      </c>
      <c r="L1" s="13" t="s">
        <v>392</v>
      </c>
      <c r="M1" s="14" t="s">
        <v>391</v>
      </c>
      <c r="N1" s="15" t="s">
        <v>391</v>
      </c>
      <c r="O1" s="19" t="s">
        <v>207</v>
      </c>
      <c r="P1" s="19" t="s">
        <v>208</v>
      </c>
      <c r="Q1" s="36" t="s">
        <v>209</v>
      </c>
      <c r="R1" s="36"/>
      <c r="S1" s="19" t="s">
        <v>207</v>
      </c>
      <c r="T1" s="19" t="s">
        <v>207</v>
      </c>
      <c r="U1" s="19" t="s">
        <v>207</v>
      </c>
      <c r="V1" s="19" t="s">
        <v>207</v>
      </c>
      <c r="W1" s="19" t="s">
        <v>207</v>
      </c>
      <c r="X1" s="19" t="s">
        <v>207</v>
      </c>
      <c r="Y1" s="19" t="s">
        <v>207</v>
      </c>
      <c r="Z1" s="19" t="s">
        <v>207</v>
      </c>
      <c r="AA1" s="21" t="s">
        <v>207</v>
      </c>
      <c r="AB1" s="19" t="s">
        <v>207</v>
      </c>
      <c r="AC1" s="19" t="s">
        <v>207</v>
      </c>
      <c r="AD1" s="19" t="s">
        <v>207</v>
      </c>
      <c r="AE1" s="19" t="s">
        <v>207</v>
      </c>
      <c r="AF1" s="29" t="s">
        <v>207</v>
      </c>
      <c r="AG1" s="20" t="s">
        <v>735</v>
      </c>
      <c r="AH1" s="29" t="s">
        <v>735</v>
      </c>
      <c r="AI1" s="21" t="s">
        <v>736</v>
      </c>
      <c r="AJ1" s="19" t="s">
        <v>207</v>
      </c>
    </row>
    <row r="2" spans="1:36" s="6" customFormat="1" ht="33" customHeight="1" x14ac:dyDescent="0.2">
      <c r="A2" s="16" t="s">
        <v>181</v>
      </c>
      <c r="B2" s="16" t="s">
        <v>272</v>
      </c>
      <c r="C2" s="16" t="s">
        <v>179</v>
      </c>
      <c r="D2" s="16" t="s">
        <v>159</v>
      </c>
      <c r="E2" s="16" t="s">
        <v>160</v>
      </c>
      <c r="F2" s="16" t="s">
        <v>203</v>
      </c>
      <c r="G2" s="16" t="s">
        <v>201</v>
      </c>
      <c r="H2" s="16" t="s">
        <v>161</v>
      </c>
      <c r="I2" s="16" t="s">
        <v>162</v>
      </c>
      <c r="J2" s="16" t="s">
        <v>468</v>
      </c>
      <c r="K2" s="16" t="s">
        <v>372</v>
      </c>
      <c r="L2" s="16" t="s">
        <v>393</v>
      </c>
      <c r="M2" s="17" t="s">
        <v>167</v>
      </c>
      <c r="N2" s="18" t="s">
        <v>501</v>
      </c>
      <c r="O2" s="22" t="s">
        <v>163</v>
      </c>
      <c r="P2" s="22" t="s">
        <v>164</v>
      </c>
      <c r="Q2" s="22" t="s">
        <v>192</v>
      </c>
      <c r="R2" s="23" t="s">
        <v>165</v>
      </c>
      <c r="S2" s="23" t="s">
        <v>166</v>
      </c>
      <c r="T2" s="23" t="s">
        <v>168</v>
      </c>
      <c r="U2" s="23" t="s">
        <v>169</v>
      </c>
      <c r="V2" s="24" t="s">
        <v>170</v>
      </c>
      <c r="W2" s="23" t="s">
        <v>171</v>
      </c>
      <c r="X2" s="22" t="s">
        <v>172</v>
      </c>
      <c r="Y2" s="23">
        <v>1</v>
      </c>
      <c r="Z2" s="23" t="s">
        <v>595</v>
      </c>
      <c r="AA2" s="25" t="s">
        <v>173</v>
      </c>
      <c r="AB2" s="23" t="s">
        <v>174</v>
      </c>
      <c r="AC2" s="23" t="s">
        <v>175</v>
      </c>
      <c r="AD2" s="23" t="s">
        <v>176</v>
      </c>
      <c r="AE2" s="23" t="s">
        <v>177</v>
      </c>
      <c r="AF2" s="23" t="s">
        <v>715</v>
      </c>
      <c r="AG2" s="23" t="s">
        <v>593</v>
      </c>
      <c r="AH2" s="23" t="s">
        <v>594</v>
      </c>
      <c r="AI2" s="25" t="s">
        <v>592</v>
      </c>
      <c r="AJ2" s="25" t="s">
        <v>178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202</v>
      </c>
      <c r="H3" s="9" t="s">
        <v>5</v>
      </c>
      <c r="I3" s="9" t="s">
        <v>6</v>
      </c>
      <c r="J3" s="9" t="s">
        <v>467</v>
      </c>
      <c r="K3" s="9" t="s">
        <v>12</v>
      </c>
      <c r="L3" s="9" t="s">
        <v>389</v>
      </c>
      <c r="M3" s="10" t="s">
        <v>13</v>
      </c>
      <c r="N3" s="11" t="s">
        <v>499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714</v>
      </c>
      <c r="AG3" s="26" t="s">
        <v>590</v>
      </c>
      <c r="AH3" s="26" t="s">
        <v>591</v>
      </c>
      <c r="AI3" s="27" t="s">
        <v>636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502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546</v>
      </c>
      <c r="O4" s="1" t="s">
        <v>33</v>
      </c>
      <c r="P4" s="1" t="s">
        <v>90</v>
      </c>
      <c r="Q4" s="1" t="s">
        <v>91</v>
      </c>
      <c r="R4" s="1" t="s">
        <v>547</v>
      </c>
      <c r="S4" s="1">
        <v>300</v>
      </c>
      <c r="T4" s="2" t="s">
        <v>36</v>
      </c>
      <c r="U4" s="1" t="s">
        <v>93</v>
      </c>
      <c r="V4" s="1" t="str">
        <f>IF(ISBLANK(U4),  "", _xlfn.CONCAT("haas/entity/sensor/", LOWER(C4), "/", E4, "/config"))</f>
        <v>haas/entity/sensor/weewx/compensation_sensor_roof_temperature/config</v>
      </c>
      <c r="W4" s="1" t="str">
        <f>IF(ISBLANK(U4),  "", _xlfn.CONCAT("haas/entity/sensor/", LOWER(C4), "/", E4))</f>
        <v>haas/entity/sensor/weewx/compensation_sensor_roof_temperature</v>
      </c>
      <c r="X4" s="1" t="s">
        <v>462</v>
      </c>
      <c r="Y4" s="1">
        <v>1</v>
      </c>
      <c r="Z4" s="1" t="s">
        <v>653</v>
      </c>
      <c r="AA4" s="2">
        <v>3.15</v>
      </c>
      <c r="AB4" s="1" t="s">
        <v>627</v>
      </c>
      <c r="AC4" s="1" t="s">
        <v>38</v>
      </c>
      <c r="AD4" s="1" t="s">
        <v>39</v>
      </c>
      <c r="AE4" s="1" t="s">
        <v>40</v>
      </c>
      <c r="AI4" s="1" t="str">
        <f>IF(OR(ISBLANK(AG4), ISBLANK(AH4)), "", _xlfn.CONCAT("[[""mac"", """, AG4, """], [""ip"", """, AH4, """]]"))</f>
        <v/>
      </c>
      <c r="AJ4" s="5" t="s">
        <v>200</v>
      </c>
    </row>
    <row r="5" spans="1:36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503</v>
      </c>
      <c r="F5" s="1" t="str">
        <f>IF(ISBLANK(E5), "", Table2[[#This Row],[unique_id]])</f>
        <v>compensation_sensor_netatmo_ada_temperature</v>
      </c>
      <c r="G5" s="1" t="s">
        <v>133</v>
      </c>
      <c r="H5" s="1" t="s">
        <v>89</v>
      </c>
      <c r="I5" s="1" t="s">
        <v>32</v>
      </c>
      <c r="K5" s="1" t="s">
        <v>92</v>
      </c>
      <c r="N5" s="2" t="s">
        <v>546</v>
      </c>
      <c r="R5" s="1" t="s">
        <v>547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AI5" s="28" t="str">
        <f>IF(OR(ISBLANK(AG5), ISBLANK(AH5)), "", _xlfn.CONCAT("[[""mac"", """, AG5, """], [""ip"", """, AH5, """]]"))</f>
        <v/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504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546</v>
      </c>
      <c r="R6" s="1" t="s">
        <v>547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AI6" s="28" t="str">
        <f>IF(OR(ISBLANK(AG6), ISBLANK(AH6)), "", _xlfn.CONCAT("[[""mac"", """, AG6, """], [""ip"", """, AH6, """]]"))</f>
        <v/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505</v>
      </c>
      <c r="F7" s="1" t="str">
        <f>IF(ISBLANK(E7), "", Table2[[#This Row],[unique_id]])</f>
        <v>compensation_sensor_netatmo_parents_temperature</v>
      </c>
      <c r="G7" s="1" t="s">
        <v>241</v>
      </c>
      <c r="H7" s="1" t="s">
        <v>89</v>
      </c>
      <c r="I7" s="1" t="s">
        <v>32</v>
      </c>
      <c r="K7" s="1" t="s">
        <v>92</v>
      </c>
      <c r="N7" s="2" t="s">
        <v>546</v>
      </c>
      <c r="R7" s="1" t="s">
        <v>547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AI7" s="28" t="str">
        <f>IF(OR(ISBLANK(AG7), ISBLANK(AH7)), "", _xlfn.CONCAT("[[""mac"", """, AG7, """], [""ip"", """, AH7, """]]"))</f>
        <v/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506</v>
      </c>
      <c r="F8" s="1" t="str">
        <f>IF(ISBLANK(E8), "", Table2[[#This Row],[unique_id]])</f>
        <v>compensation_sensor_netatmo_bertram_2_office_temperature</v>
      </c>
      <c r="G8" s="1" t="s">
        <v>267</v>
      </c>
      <c r="H8" s="1" t="s">
        <v>89</v>
      </c>
      <c r="I8" s="1" t="s">
        <v>32</v>
      </c>
      <c r="K8" s="1" t="s">
        <v>139</v>
      </c>
      <c r="N8" s="2" t="s">
        <v>546</v>
      </c>
      <c r="R8" s="1" t="s">
        <v>547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AI8" s="28" t="str">
        <f>IF(OR(ISBLANK(AG8), ISBLANK(AH8)), "", _xlfn.CONCAT("[[""mac"", """, AG8, """], [""ip"", """, AH8, """]]"))</f>
        <v/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507</v>
      </c>
      <c r="F9" s="1" t="str">
        <f>IF(ISBLANK(E9), "", Table2[[#This Row],[unique_id]])</f>
        <v>compensation_sensor_netatmo_bertram_2_kitchen_temperature</v>
      </c>
      <c r="G9" s="1" t="s">
        <v>257</v>
      </c>
      <c r="H9" s="1" t="s">
        <v>89</v>
      </c>
      <c r="I9" s="1" t="s">
        <v>32</v>
      </c>
      <c r="K9" s="1" t="s">
        <v>139</v>
      </c>
      <c r="N9" s="2" t="s">
        <v>546</v>
      </c>
      <c r="R9" s="1" t="s">
        <v>547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AI9" s="28" t="str">
        <f>IF(OR(ISBLANK(AG9), ISBLANK(AH9)), "", _xlfn.CONCAT("[[""mac"", """, AG9, """], [""ip"", """, AH9, """]]"))</f>
        <v/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508</v>
      </c>
      <c r="F10" s="1" t="str">
        <f>IF(ISBLANK(E10), "", Table2[[#This Row],[unique_id]])</f>
        <v>compensation_sensor_netatmo_bertram_2_office_pantry_temperature</v>
      </c>
      <c r="G10" s="1" t="s">
        <v>266</v>
      </c>
      <c r="H10" s="1" t="s">
        <v>89</v>
      </c>
      <c r="I10" s="1" t="s">
        <v>32</v>
      </c>
      <c r="K10" s="1" t="s">
        <v>139</v>
      </c>
      <c r="N10" s="2" t="s">
        <v>546</v>
      </c>
      <c r="R10" s="1" t="s">
        <v>547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AI10" s="28" t="str">
        <f>IF(OR(ISBLANK(AG10), ISBLANK(AH10)), "", _xlfn.CONCAT("[[""mac"", """, AG10, """], [""ip"", """, AH10, """]]"))</f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509</v>
      </c>
      <c r="F11" s="1" t="str">
        <f>IF(ISBLANK(E11), "", Table2[[#This Row],[unique_id]])</f>
        <v>compensation_sensor_netatmo_bertram_2_office_lounge_temperature</v>
      </c>
      <c r="G11" s="1" t="s">
        <v>243</v>
      </c>
      <c r="H11" s="1" t="s">
        <v>89</v>
      </c>
      <c r="I11" s="1" t="s">
        <v>32</v>
      </c>
      <c r="K11" s="1" t="s">
        <v>139</v>
      </c>
      <c r="N11" s="2" t="s">
        <v>546</v>
      </c>
      <c r="R11" s="1" t="s">
        <v>547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I11" s="28" t="str">
        <f>IF(OR(ISBLANK(AG11), ISBLANK(AH11)), "", _xlfn.CONCAT("[[""mac"", """, AG11, """], [""ip"", """, AH11, """]]"))</f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510</v>
      </c>
      <c r="F12" s="1" t="str">
        <f>IF(ISBLANK(E12), "", Table2[[#This Row],[unique_id]])</f>
        <v>compensation_sensor_netatmo_bertram_2_office_dining_temperature</v>
      </c>
      <c r="G12" s="1" t="s">
        <v>242</v>
      </c>
      <c r="H12" s="1" t="s">
        <v>89</v>
      </c>
      <c r="I12" s="1" t="s">
        <v>32</v>
      </c>
      <c r="K12" s="1" t="s">
        <v>139</v>
      </c>
      <c r="N12" s="2" t="s">
        <v>546</v>
      </c>
      <c r="R12" s="1" t="s">
        <v>547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I12" s="28" t="str">
        <f>IF(OR(ISBLANK(AG12), ISBLANK(AH12)), "", _xlfn.CONCAT("[[""mac"", """, AG12, """], [""ip"", """, AH12, """]]"))</f>
        <v/>
      </c>
      <c r="AJ12" s="5"/>
    </row>
    <row r="13" spans="1:36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511</v>
      </c>
      <c r="F13" s="1" t="str">
        <f>IF(ISBLANK(E13), "", Table2[[#This Row],[unique_id]])</f>
        <v>compensation_sensor_netatmo_laundry_temperature</v>
      </c>
      <c r="G13" s="1" t="s">
        <v>268</v>
      </c>
      <c r="H13" s="1" t="s">
        <v>89</v>
      </c>
      <c r="I13" s="1" t="s">
        <v>32</v>
      </c>
      <c r="K13" s="1" t="s">
        <v>139</v>
      </c>
      <c r="N13" s="2" t="s">
        <v>546</v>
      </c>
      <c r="R13" s="1" t="s">
        <v>547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AI13" s="28" t="str">
        <f>IF(OR(ISBLANK(AG13), ISBLANK(AH13)), "", _xlfn.CONCAT("[[""mac"", """, AG13, """], [""ip"", """, AH13, """]]"))</f>
        <v/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512</v>
      </c>
      <c r="F14" s="1" t="str">
        <f>IF(ISBLANK(E14), "", Table2[[#This Row],[unique_id]])</f>
        <v>compensation_sensor_netatmo_bertram_2_office_basement_temperature</v>
      </c>
      <c r="G14" s="1" t="s">
        <v>265</v>
      </c>
      <c r="H14" s="1" t="s">
        <v>89</v>
      </c>
      <c r="I14" s="1" t="s">
        <v>32</v>
      </c>
      <c r="K14" s="1" t="s">
        <v>139</v>
      </c>
      <c r="N14" s="2" t="s">
        <v>546</v>
      </c>
      <c r="R14" s="1" t="s">
        <v>547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I14" s="28" t="str">
        <f>IF(OR(ISBLANK(AG14), ISBLANK(AH14)), "", _xlfn.CONCAT("[[""mac"", """, AG14, """], [""ip"", """, AH14, """]]"))</f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513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139</v>
      </c>
      <c r="N15" s="2" t="s">
        <v>546</v>
      </c>
      <c r="O15" s="1" t="s">
        <v>33</v>
      </c>
      <c r="P15" s="1" t="s">
        <v>90</v>
      </c>
      <c r="Q15" s="1" t="s">
        <v>91</v>
      </c>
      <c r="R15" s="1" t="s">
        <v>547</v>
      </c>
      <c r="S15" s="1">
        <v>300</v>
      </c>
      <c r="T15" s="2" t="s">
        <v>36</v>
      </c>
      <c r="U15" s="1" t="s">
        <v>184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462</v>
      </c>
      <c r="Y15" s="1">
        <v>1</v>
      </c>
      <c r="Z15" s="1" t="s">
        <v>653</v>
      </c>
      <c r="AA15" s="2">
        <v>3.15</v>
      </c>
      <c r="AB15" s="1" t="s">
        <v>627</v>
      </c>
      <c r="AC15" s="1" t="s">
        <v>38</v>
      </c>
      <c r="AD15" s="1" t="s">
        <v>39</v>
      </c>
      <c r="AE15" s="1" t="s">
        <v>40</v>
      </c>
      <c r="AI15" s="28" t="str">
        <f>IF(OR(ISBLANK(AG15), ISBLANK(AH15)), "", _xlfn.CONCAT("[[""mac"", """, AG15, """], [""ip"", """, AH15, """]]"))</f>
        <v/>
      </c>
      <c r="AJ15" s="5" t="s">
        <v>200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514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546</v>
      </c>
      <c r="O16" s="1" t="s">
        <v>33</v>
      </c>
      <c r="P16" s="1" t="s">
        <v>90</v>
      </c>
      <c r="Q16" s="1" t="s">
        <v>91</v>
      </c>
      <c r="R16" s="1" t="s">
        <v>547</v>
      </c>
      <c r="S16" s="1">
        <v>300</v>
      </c>
      <c r="T16" s="2" t="s">
        <v>36</v>
      </c>
      <c r="U16" s="1" t="s">
        <v>95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462</v>
      </c>
      <c r="Y16" s="1">
        <v>1</v>
      </c>
      <c r="Z16" s="1" t="s">
        <v>653</v>
      </c>
      <c r="AA16" s="2">
        <v>3.15</v>
      </c>
      <c r="AB16" s="1" t="s">
        <v>627</v>
      </c>
      <c r="AC16" s="1" t="s">
        <v>38</v>
      </c>
      <c r="AD16" s="1" t="s">
        <v>39</v>
      </c>
      <c r="AE16" s="1" t="s">
        <v>40</v>
      </c>
      <c r="AI16" s="28" t="str">
        <f>IF(OR(ISBLANK(AG16), ISBLANK(AH16)), "", _xlfn.CONCAT("[[""mac"", """, AG16, """], [""ip"", """, AH16, """]]"))</f>
        <v/>
      </c>
      <c r="AJ16" s="5" t="s">
        <v>200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515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546</v>
      </c>
      <c r="O17" s="1" t="s">
        <v>33</v>
      </c>
      <c r="P17" s="1" t="s">
        <v>90</v>
      </c>
      <c r="Q17" s="1" t="s">
        <v>91</v>
      </c>
      <c r="R17" s="1" t="s">
        <v>547</v>
      </c>
      <c r="S17" s="1">
        <v>300</v>
      </c>
      <c r="T17" s="2" t="s">
        <v>36</v>
      </c>
      <c r="U17" s="1" t="s">
        <v>97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462</v>
      </c>
      <c r="Y17" s="1">
        <v>1</v>
      </c>
      <c r="Z17" s="1" t="s">
        <v>653</v>
      </c>
      <c r="AA17" s="2">
        <v>3.15</v>
      </c>
      <c r="AB17" s="1" t="s">
        <v>627</v>
      </c>
      <c r="AC17" s="1" t="s">
        <v>38</v>
      </c>
      <c r="AD17" s="1" t="s">
        <v>39</v>
      </c>
      <c r="AE17" s="1" t="s">
        <v>40</v>
      </c>
      <c r="AI17" s="28" t="str">
        <f>IF(OR(ISBLANK(AG17), ISBLANK(AH17)), "", _xlfn.CONCAT("[[""mac"", """, AG17, """], [""ip"", """, AH17, """]]"))</f>
        <v/>
      </c>
      <c r="AJ17" s="5" t="s">
        <v>200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516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546</v>
      </c>
      <c r="O18" s="1" t="s">
        <v>33</v>
      </c>
      <c r="P18" s="1" t="s">
        <v>90</v>
      </c>
      <c r="Q18" s="1" t="s">
        <v>91</v>
      </c>
      <c r="R18" s="1" t="s">
        <v>547</v>
      </c>
      <c r="S18" s="1">
        <v>300</v>
      </c>
      <c r="T18" s="2" t="s">
        <v>36</v>
      </c>
      <c r="U18" s="1" t="s">
        <v>99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462</v>
      </c>
      <c r="Y18" s="1">
        <v>1</v>
      </c>
      <c r="Z18" s="1" t="s">
        <v>653</v>
      </c>
      <c r="AA18" s="2">
        <v>3.15</v>
      </c>
      <c r="AB18" s="1" t="s">
        <v>627</v>
      </c>
      <c r="AC18" s="1" t="s">
        <v>38</v>
      </c>
      <c r="AD18" s="1" t="s">
        <v>39</v>
      </c>
      <c r="AE18" s="1" t="s">
        <v>40</v>
      </c>
      <c r="AI18" s="28" t="str">
        <f>IF(OR(ISBLANK(AG18), ISBLANK(AH18)), "", _xlfn.CONCAT("[[""mac"", """, AG18, """], [""ip"", """, AH18, """]]"))</f>
        <v/>
      </c>
      <c r="AJ18" s="5" t="s">
        <v>200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517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546</v>
      </c>
      <c r="O19" s="1" t="s">
        <v>33</v>
      </c>
      <c r="P19" s="1" t="s">
        <v>90</v>
      </c>
      <c r="Q19" s="1" t="s">
        <v>91</v>
      </c>
      <c r="R19" s="1" t="s">
        <v>547</v>
      </c>
      <c r="S19" s="1">
        <v>300</v>
      </c>
      <c r="T19" s="2" t="s">
        <v>36</v>
      </c>
      <c r="U19" s="1" t="s">
        <v>101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462</v>
      </c>
      <c r="Y19" s="1">
        <v>1</v>
      </c>
      <c r="Z19" s="1" t="s">
        <v>653</v>
      </c>
      <c r="AA19" s="2">
        <v>3.15</v>
      </c>
      <c r="AB19" s="1" t="s">
        <v>627</v>
      </c>
      <c r="AC19" s="1" t="s">
        <v>38</v>
      </c>
      <c r="AD19" s="1" t="s">
        <v>39</v>
      </c>
      <c r="AE19" s="1" t="s">
        <v>40</v>
      </c>
      <c r="AI19" s="28" t="str">
        <f>IF(OR(ISBLANK(AG19), ISBLANK(AH19)), "", _xlfn.CONCAT("[[""mac"", """, AG19, """], [""ip"", """, AH19, """]]"))</f>
        <v/>
      </c>
      <c r="AJ19" s="5" t="s">
        <v>200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518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546</v>
      </c>
      <c r="O20" s="1" t="s">
        <v>33</v>
      </c>
      <c r="P20" s="1" t="s">
        <v>90</v>
      </c>
      <c r="Q20" s="1" t="s">
        <v>91</v>
      </c>
      <c r="R20" s="1" t="s">
        <v>547</v>
      </c>
      <c r="S20" s="1">
        <v>300</v>
      </c>
      <c r="T20" s="2" t="s">
        <v>36</v>
      </c>
      <c r="U20" s="1" t="s">
        <v>103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462</v>
      </c>
      <c r="Y20" s="1">
        <v>1</v>
      </c>
      <c r="Z20" s="1" t="s">
        <v>653</v>
      </c>
      <c r="AA20" s="2">
        <v>3.15</v>
      </c>
      <c r="AB20" s="1" t="s">
        <v>627</v>
      </c>
      <c r="AC20" s="1" t="s">
        <v>38</v>
      </c>
      <c r="AD20" s="1" t="s">
        <v>39</v>
      </c>
      <c r="AE20" s="1" t="s">
        <v>30</v>
      </c>
      <c r="AI20" s="28" t="str">
        <f>IF(OR(ISBLANK(AG20), ISBLANK(AH20)), "", _xlfn.CONCAT("[[""mac"", """, AG20, """], [""ip"", """, AH20, """]]"))</f>
        <v/>
      </c>
      <c r="AJ20" s="5" t="s">
        <v>200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519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546</v>
      </c>
      <c r="O21" s="1" t="s">
        <v>33</v>
      </c>
      <c r="P21" s="1" t="s">
        <v>90</v>
      </c>
      <c r="Q21" s="1" t="s">
        <v>91</v>
      </c>
      <c r="R21" s="1" t="s">
        <v>547</v>
      </c>
      <c r="S21" s="1">
        <v>300</v>
      </c>
      <c r="T21" s="2" t="s">
        <v>36</v>
      </c>
      <c r="U21" s="1" t="s">
        <v>105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462</v>
      </c>
      <c r="Y21" s="1">
        <v>1</v>
      </c>
      <c r="Z21" s="1" t="s">
        <v>653</v>
      </c>
      <c r="AA21" s="2">
        <v>3.15</v>
      </c>
      <c r="AB21" s="1" t="s">
        <v>627</v>
      </c>
      <c r="AC21" s="1" t="s">
        <v>38</v>
      </c>
      <c r="AD21" s="1" t="s">
        <v>39</v>
      </c>
      <c r="AE21" s="1" t="s">
        <v>40</v>
      </c>
      <c r="AI21" s="28" t="str">
        <f>IF(OR(ISBLANK(AG21), ISBLANK(AH21)), "", _xlfn.CONCAT("[[""mac"", """, AG21, """], [""ip"", """, AH21, """]]"))</f>
        <v/>
      </c>
      <c r="AJ21" s="5" t="s">
        <v>200</v>
      </c>
    </row>
    <row r="22" spans="1:36" x14ac:dyDescent="0.2">
      <c r="A22" s="1">
        <v>1019</v>
      </c>
      <c r="B22" s="1" t="s">
        <v>28</v>
      </c>
      <c r="C22" s="1" t="s">
        <v>572</v>
      </c>
      <c r="D22" s="1" t="s">
        <v>577</v>
      </c>
      <c r="E22" s="1" t="s">
        <v>576</v>
      </c>
      <c r="F22" s="1" t="str">
        <f>IF(ISBLANK(E22), "", Table2[[#This Row],[unique_id]])</f>
        <v>column_break</v>
      </c>
      <c r="G22" s="1" t="s">
        <v>573</v>
      </c>
      <c r="H22" s="1" t="s">
        <v>89</v>
      </c>
      <c r="I22" s="1" t="s">
        <v>32</v>
      </c>
      <c r="K22" s="1" t="s">
        <v>574</v>
      </c>
      <c r="L22" s="1" t="s">
        <v>575</v>
      </c>
      <c r="T22" s="2"/>
      <c r="AI22" s="28" t="str">
        <f>IF(OR(ISBLANK(AG22), ISBLANK(AH22)), "", _xlfn.CONCAT("[[""mac"", """, AG22, """], [""ip"", """, AH22, """]]"))</f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528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546</v>
      </c>
      <c r="O23" s="1" t="s">
        <v>33</v>
      </c>
      <c r="P23" s="1" t="s">
        <v>34</v>
      </c>
      <c r="Q23" s="1" t="s">
        <v>35</v>
      </c>
      <c r="R23" s="1" t="s">
        <v>549</v>
      </c>
      <c r="S23" s="1">
        <v>300</v>
      </c>
      <c r="T23" s="2" t="s">
        <v>36</v>
      </c>
      <c r="U23" s="1" t="s">
        <v>42</v>
      </c>
      <c r="V23" s="1" t="str">
        <f>IF(ISBLANK(U23),  "", _xlfn.CONCAT("haas/entity/sensor/", LOWER(C23), "/", E23, "/config"))</f>
        <v>haas/entity/sensor/weewx/compensation_sensor_roof_humidity/config</v>
      </c>
      <c r="W23" s="1" t="str">
        <f>IF(ISBLANK(U23),  "", _xlfn.CONCAT("haas/entity/sensor/", LOWER(C23), "/", E23))</f>
        <v>haas/entity/sensor/weewx/compensation_sensor_roof_humidity</v>
      </c>
      <c r="X23" s="1" t="s">
        <v>463</v>
      </c>
      <c r="Y23" s="1">
        <v>1</v>
      </c>
      <c r="Z23" s="1" t="s">
        <v>653</v>
      </c>
      <c r="AA23" s="2">
        <v>3.15</v>
      </c>
      <c r="AB23" s="1" t="s">
        <v>627</v>
      </c>
      <c r="AC23" s="1" t="s">
        <v>38</v>
      </c>
      <c r="AD23" s="1" t="s">
        <v>39</v>
      </c>
      <c r="AE23" s="1" t="s">
        <v>40</v>
      </c>
      <c r="AI23" s="28" t="str">
        <f>IF(OR(ISBLANK(AG23), ISBLANK(AH23)), "", _xlfn.CONCAT("[[""mac"", """, AG23, """], [""ip"", """, AH23, """]]"))</f>
        <v/>
      </c>
      <c r="AJ23" s="5" t="s">
        <v>200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529</v>
      </c>
      <c r="F24" s="1" t="str">
        <f>IF(ISBLANK(E24), "", Table2[[#This Row],[unique_id]])</f>
        <v>compensation_sensor_netatmo_ada_humidity</v>
      </c>
      <c r="G24" s="1" t="s">
        <v>133</v>
      </c>
      <c r="H24" s="1" t="s">
        <v>31</v>
      </c>
      <c r="I24" s="1" t="s">
        <v>32</v>
      </c>
      <c r="K24" s="1" t="s">
        <v>92</v>
      </c>
      <c r="N24" s="2" t="s">
        <v>546</v>
      </c>
      <c r="R24" s="1" t="s">
        <v>549</v>
      </c>
      <c r="T24" s="2"/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  <c r="AI24" s="28" t="str">
        <f>IF(OR(ISBLANK(AG24), ISBLANK(AH24)), "", _xlfn.CONCAT("[[""mac"", """, AG24, """], [""ip"", """, AH24, """]]"))</f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530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546</v>
      </c>
      <c r="R25" s="1" t="s">
        <v>549</v>
      </c>
      <c r="T25" s="2"/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  <c r="AI25" s="28" t="str">
        <f>IF(OR(ISBLANK(AG25), ISBLANK(AH25)), "", _xlfn.CONCAT("[[""mac"", """, AG25, """], [""ip"", """, AH25, """]]"))</f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531</v>
      </c>
      <c r="F26" s="1" t="str">
        <f>IF(ISBLANK(E26), "", Table2[[#This Row],[unique_id]])</f>
        <v>compensation_sensor_netatmo_parents_humidity</v>
      </c>
      <c r="G26" s="1" t="s">
        <v>241</v>
      </c>
      <c r="H26" s="1" t="s">
        <v>31</v>
      </c>
      <c r="I26" s="1" t="s">
        <v>32</v>
      </c>
      <c r="K26" s="1" t="s">
        <v>92</v>
      </c>
      <c r="N26" s="2" t="s">
        <v>546</v>
      </c>
      <c r="R26" s="1" t="s">
        <v>549</v>
      </c>
      <c r="T26" s="2"/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  <c r="AI26" s="28" t="str">
        <f>IF(OR(ISBLANK(AG26), ISBLANK(AH26)), "", _xlfn.CONCAT("[[""mac"", """, AG26, """], [""ip"", """, AH26, """]]"))</f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532</v>
      </c>
      <c r="F27" s="1" t="str">
        <f>IF(ISBLANK(E27), "", Table2[[#This Row],[unique_id]])</f>
        <v>compensation_sensor_netatmo_bertram_2_office_humidity</v>
      </c>
      <c r="G27" s="1" t="s">
        <v>267</v>
      </c>
      <c r="H27" s="1" t="s">
        <v>31</v>
      </c>
      <c r="I27" s="1" t="s">
        <v>32</v>
      </c>
      <c r="K27" s="1" t="s">
        <v>139</v>
      </c>
      <c r="N27" s="2" t="s">
        <v>546</v>
      </c>
      <c r="R27" s="1" t="s">
        <v>549</v>
      </c>
      <c r="T27" s="2"/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  <c r="AI27" s="28" t="str">
        <f>IF(OR(ISBLANK(AG27), ISBLANK(AH27)), "", _xlfn.CONCAT("[[""mac"", """, AG27, """], [""ip"", """, AH27, """]]"))</f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533</v>
      </c>
      <c r="F28" s="1" t="str">
        <f>IF(ISBLANK(E28), "", Table2[[#This Row],[unique_id]])</f>
        <v>compensation_sensor_netatmo_bertram_2_kitchen_humidity</v>
      </c>
      <c r="G28" s="1" t="s">
        <v>257</v>
      </c>
      <c r="H28" s="1" t="s">
        <v>31</v>
      </c>
      <c r="I28" s="1" t="s">
        <v>32</v>
      </c>
      <c r="K28" s="1" t="s">
        <v>139</v>
      </c>
      <c r="N28" s="2" t="s">
        <v>546</v>
      </c>
      <c r="R28" s="1" t="s">
        <v>549</v>
      </c>
      <c r="T28" s="2"/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  <c r="AI28" s="28" t="str">
        <f>IF(OR(ISBLANK(AG28), ISBLANK(AH28)), "", _xlfn.CONCAT("[[""mac"", """, AG28, """], [""ip"", """, AH28, """]]"))</f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534</v>
      </c>
      <c r="F29" s="1" t="str">
        <f>IF(ISBLANK(E29), "", Table2[[#This Row],[unique_id]])</f>
        <v>compensation_sensor_netatmo_bertram_2_office_pantry_humidity</v>
      </c>
      <c r="G29" s="1" t="s">
        <v>266</v>
      </c>
      <c r="H29" s="1" t="s">
        <v>31</v>
      </c>
      <c r="I29" s="1" t="s">
        <v>32</v>
      </c>
      <c r="K29" s="1" t="s">
        <v>139</v>
      </c>
      <c r="N29" s="2" t="s">
        <v>546</v>
      </c>
      <c r="R29" s="1" t="s">
        <v>549</v>
      </c>
      <c r="T29" s="2"/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  <c r="AI29" s="28" t="str">
        <f>IF(OR(ISBLANK(AG29), ISBLANK(AH29)), "", _xlfn.CONCAT("[[""mac"", """, AG29, """], [""ip"", """, AH29, """]]"))</f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535</v>
      </c>
      <c r="F30" s="1" t="str">
        <f>IF(ISBLANK(E30), "", Table2[[#This Row],[unique_id]])</f>
        <v>compensation_sensor_netatmo_bertram_2_office_lounge_humidity</v>
      </c>
      <c r="G30" s="1" t="s">
        <v>243</v>
      </c>
      <c r="H30" s="1" t="s">
        <v>31</v>
      </c>
      <c r="I30" s="1" t="s">
        <v>32</v>
      </c>
      <c r="K30" s="1" t="s">
        <v>139</v>
      </c>
      <c r="N30" s="2" t="s">
        <v>546</v>
      </c>
      <c r="R30" s="1" t="s">
        <v>549</v>
      </c>
      <c r="T30" s="2"/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  <c r="AI30" s="28" t="str">
        <f>IF(OR(ISBLANK(AG30), ISBLANK(AH30)), "", _xlfn.CONCAT("[[""mac"", """, AG30, """], [""ip"", """, AH30, """]]"))</f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536</v>
      </c>
      <c r="F31" s="1" t="str">
        <f>IF(ISBLANK(E31), "", Table2[[#This Row],[unique_id]])</f>
        <v>compensation_sensor_netatmo_bertram_2_office_dining_humidity</v>
      </c>
      <c r="G31" s="1" t="s">
        <v>242</v>
      </c>
      <c r="H31" s="1" t="s">
        <v>31</v>
      </c>
      <c r="I31" s="1" t="s">
        <v>32</v>
      </c>
      <c r="K31" s="1" t="s">
        <v>139</v>
      </c>
      <c r="N31" s="2" t="s">
        <v>546</v>
      </c>
      <c r="R31" s="1" t="s">
        <v>549</v>
      </c>
      <c r="T31" s="2"/>
      <c r="V31" s="1" t="str">
        <f>IF(ISBLANK(U31),  "", _xlfn.CONCAT("haas/entity/sensor/", LOWER(C31), "/", E31, "/config"))</f>
        <v/>
      </c>
      <c r="W31" s="1" t="str">
        <f>IF(ISBLANK(U31),  "", _xlfn.CONCAT("haas/entity/sensor/", LOWER(C31), "/", E31))</f>
        <v/>
      </c>
      <c r="AI31" s="28" t="str">
        <f>IF(OR(ISBLANK(AG31), ISBLANK(AH31)), "", _xlfn.CONCAT("[[""mac"", """, AG31, """], [""ip"", """, AH31, """]]"))</f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537</v>
      </c>
      <c r="F32" s="1" t="str">
        <f>IF(ISBLANK(E32), "", Table2[[#This Row],[unique_id]])</f>
        <v>compensation_sensor_netatmo_laundry_humidity</v>
      </c>
      <c r="G32" s="1" t="s">
        <v>268</v>
      </c>
      <c r="H32" s="1" t="s">
        <v>31</v>
      </c>
      <c r="I32" s="1" t="s">
        <v>32</v>
      </c>
      <c r="K32" s="1" t="s">
        <v>139</v>
      </c>
      <c r="N32" s="2" t="s">
        <v>546</v>
      </c>
      <c r="R32" s="1" t="s">
        <v>549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I32" s="28" t="str">
        <f>IF(OR(ISBLANK(AG32), ISBLANK(AH32)), "", _xlfn.CONCAT("[[""mac"", """, AG32, """], [""ip"", """, AH32, """]]"))</f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538</v>
      </c>
      <c r="F33" s="1" t="str">
        <f>IF(ISBLANK(E33), "", Table2[[#This Row],[unique_id]])</f>
        <v>compensation_sensor_netatmo_bertram_2_office_basement_humidity</v>
      </c>
      <c r="G33" s="1" t="s">
        <v>265</v>
      </c>
      <c r="H33" s="1" t="s">
        <v>31</v>
      </c>
      <c r="I33" s="1" t="s">
        <v>32</v>
      </c>
      <c r="K33" s="1" t="s">
        <v>139</v>
      </c>
      <c r="N33" s="2" t="s">
        <v>546</v>
      </c>
      <c r="R33" s="1" t="s">
        <v>549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I33" s="28" t="str">
        <f>IF(OR(ISBLANK(AG33), ISBLANK(AH33)), "", _xlfn.CONCAT("[[""mac"", """, AG33, """], [""ip"", """, AH33, """]]"))</f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539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139</v>
      </c>
      <c r="N34" s="2" t="s">
        <v>546</v>
      </c>
      <c r="O34" s="1" t="s">
        <v>33</v>
      </c>
      <c r="P34" s="1" t="s">
        <v>34</v>
      </c>
      <c r="Q34" s="1" t="s">
        <v>35</v>
      </c>
      <c r="R34" s="1" t="s">
        <v>549</v>
      </c>
      <c r="S34" s="1">
        <v>300</v>
      </c>
      <c r="T34" s="2" t="s">
        <v>36</v>
      </c>
      <c r="U34" s="1" t="s">
        <v>37</v>
      </c>
      <c r="V34" s="1" t="str">
        <f>IF(ISBLANK(U34),  "", _xlfn.CONCAT("haas/entity/sensor/", LOWER(C34), "/", E34, "/config"))</f>
        <v>haas/entity/sensor/weewx/compensation_sensor_rack_humidity/config</v>
      </c>
      <c r="W34" s="1" t="str">
        <f>IF(ISBLANK(U34),  "", _xlfn.CONCAT("haas/entity/sensor/", LOWER(C34), "/", E34))</f>
        <v>haas/entity/sensor/weewx/compensation_sensor_rack_humidity</v>
      </c>
      <c r="X34" s="1" t="s">
        <v>463</v>
      </c>
      <c r="Y34" s="1">
        <v>1</v>
      </c>
      <c r="Z34" s="1" t="s">
        <v>653</v>
      </c>
      <c r="AA34" s="2">
        <v>3.15</v>
      </c>
      <c r="AB34" s="1" t="s">
        <v>627</v>
      </c>
      <c r="AC34" s="1" t="s">
        <v>38</v>
      </c>
      <c r="AD34" s="1" t="s">
        <v>39</v>
      </c>
      <c r="AE34" s="1" t="s">
        <v>30</v>
      </c>
      <c r="AI34" s="28" t="str">
        <f>IF(OR(ISBLANK(AG34), ISBLANK(AH34)), "", _xlfn.CONCAT("[[""mac"", """, AG34, """], [""ip"", """, AH34, """]]"))</f>
        <v/>
      </c>
      <c r="AJ34" s="5" t="s">
        <v>200</v>
      </c>
    </row>
    <row r="35" spans="1:36" x14ac:dyDescent="0.2">
      <c r="A35" s="1">
        <v>1062</v>
      </c>
      <c r="B35" s="1" t="s">
        <v>28</v>
      </c>
      <c r="C35" s="1" t="s">
        <v>572</v>
      </c>
      <c r="D35" s="1" t="s">
        <v>577</v>
      </c>
      <c r="E35" s="1" t="s">
        <v>576</v>
      </c>
      <c r="F35" s="1" t="str">
        <f>IF(ISBLANK(E35), "", Table2[[#This Row],[unique_id]])</f>
        <v>column_break</v>
      </c>
      <c r="G35" s="1" t="s">
        <v>573</v>
      </c>
      <c r="H35" s="1" t="s">
        <v>31</v>
      </c>
      <c r="I35" s="1" t="s">
        <v>32</v>
      </c>
      <c r="K35" s="1" t="s">
        <v>574</v>
      </c>
      <c r="L35" s="1" t="s">
        <v>575</v>
      </c>
      <c r="T35" s="2"/>
      <c r="AI35" s="28" t="str">
        <f>IF(OR(ISBLANK(AG35), ISBLANK(AH35)), "", _xlfn.CONCAT("[[""mac"", """, AG35, """], [""ip"", """, AH35, """]]"))</f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520</v>
      </c>
      <c r="F36" s="1" t="str">
        <f>IF(ISBLANK(E36), "", Table2[[#This Row],[unique_id]])</f>
        <v>compensation_sensor_netatmo_ada_co2</v>
      </c>
      <c r="G36" s="1" t="s">
        <v>133</v>
      </c>
      <c r="H36" s="1" t="s">
        <v>193</v>
      </c>
      <c r="I36" s="1" t="s">
        <v>32</v>
      </c>
      <c r="N36" s="2" t="s">
        <v>546</v>
      </c>
      <c r="R36" s="1" t="s">
        <v>339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I36" s="28" t="str">
        <f>IF(OR(ISBLANK(AG36), ISBLANK(AH36)), "", _xlfn.CONCAT("[[""mac"", """, AG36, """], [""ip"", """, AH36, """]]"))</f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521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193</v>
      </c>
      <c r="I37" s="1" t="s">
        <v>32</v>
      </c>
      <c r="K37" s="1" t="s">
        <v>92</v>
      </c>
      <c r="N37" s="2" t="s">
        <v>546</v>
      </c>
      <c r="R37" s="1" t="s">
        <v>339</v>
      </c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I37" s="28" t="str">
        <f>IF(OR(ISBLANK(AG37), ISBLANK(AH37)), "", _xlfn.CONCAT("[[""mac"", """, AG37, """], [""ip"", """, AH37, """]]"))</f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498</v>
      </c>
      <c r="F38" s="1" t="str">
        <f>IF(ISBLANK(E38), "", Table2[[#This Row],[unique_id]])</f>
        <v>compensation_sensor_netatmo_parents_co2</v>
      </c>
      <c r="G38" s="1" t="s">
        <v>241</v>
      </c>
      <c r="H38" s="1" t="s">
        <v>193</v>
      </c>
      <c r="I38" s="1" t="s">
        <v>32</v>
      </c>
      <c r="K38" s="1" t="s">
        <v>92</v>
      </c>
      <c r="N38" s="2" t="s">
        <v>500</v>
      </c>
      <c r="R38" s="1" t="s">
        <v>339</v>
      </c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I38" s="28" t="str">
        <f>IF(OR(ISBLANK(AG38), ISBLANK(AH38)), "", _xlfn.CONCAT("[[""mac"", """, AG38, """], [""ip"", """, AH38, """]]"))</f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522</v>
      </c>
      <c r="F39" s="1" t="str">
        <f>IF(ISBLANK(E39), "", Table2[[#This Row],[unique_id]])</f>
        <v>compensation_sensor_netatmo_bertram_2_office_co2</v>
      </c>
      <c r="G39" s="1" t="s">
        <v>267</v>
      </c>
      <c r="H39" s="1" t="s">
        <v>193</v>
      </c>
      <c r="I39" s="1" t="s">
        <v>32</v>
      </c>
      <c r="K39" s="1" t="s">
        <v>92</v>
      </c>
      <c r="N39" s="2" t="s">
        <v>546</v>
      </c>
      <c r="R39" s="1" t="s">
        <v>339</v>
      </c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I39" s="28" t="str">
        <f>IF(OR(ISBLANK(AG39), ISBLANK(AH39)), "", _xlfn.CONCAT("[[""mac"", """, AG39, """], [""ip"", """, AH39, """]]"))</f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523</v>
      </c>
      <c r="F40" s="1" t="str">
        <f>IF(ISBLANK(E40), "", Table2[[#This Row],[unique_id]])</f>
        <v>compensation_sensor_netatmo_bertram_2_kitchen_co2</v>
      </c>
      <c r="G40" s="1" t="s">
        <v>257</v>
      </c>
      <c r="H40" s="1" t="s">
        <v>193</v>
      </c>
      <c r="I40" s="1" t="s">
        <v>32</v>
      </c>
      <c r="K40" s="1" t="s">
        <v>92</v>
      </c>
      <c r="N40" s="2" t="s">
        <v>546</v>
      </c>
      <c r="R40" s="1" t="s">
        <v>339</v>
      </c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I40" s="28" t="str">
        <f>IF(OR(ISBLANK(AG40), ISBLANK(AH40)), "", _xlfn.CONCAT("[[""mac"", """, AG40, """], [""ip"", """, AH40, """]]"))</f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524</v>
      </c>
      <c r="F41" s="1" t="str">
        <f>IF(ISBLANK(E41), "", Table2[[#This Row],[unique_id]])</f>
        <v>compensation_sensor_netatmo_bertram_2_office_pantry_co2</v>
      </c>
      <c r="G41" s="1" t="s">
        <v>266</v>
      </c>
      <c r="H41" s="1" t="s">
        <v>193</v>
      </c>
      <c r="I41" s="1" t="s">
        <v>32</v>
      </c>
      <c r="K41" s="1" t="s">
        <v>139</v>
      </c>
      <c r="N41" s="2" t="s">
        <v>546</v>
      </c>
      <c r="R41" s="1" t="s">
        <v>339</v>
      </c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I41" s="28" t="str">
        <f>IF(OR(ISBLANK(AG41), ISBLANK(AH41)), "", _xlfn.CONCAT("[[""mac"", """, AG41, """], [""ip"", """, AH41, """]]"))</f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525</v>
      </c>
      <c r="F42" s="1" t="str">
        <f>IF(ISBLANK(E42), "", Table2[[#This Row],[unique_id]])</f>
        <v>compensation_sensor_netatmo_bertram_2_office_lounge_co2</v>
      </c>
      <c r="G42" s="1" t="s">
        <v>243</v>
      </c>
      <c r="H42" s="1" t="s">
        <v>193</v>
      </c>
      <c r="I42" s="1" t="s">
        <v>32</v>
      </c>
      <c r="K42" s="1" t="s">
        <v>139</v>
      </c>
      <c r="N42" s="2" t="s">
        <v>546</v>
      </c>
      <c r="R42" s="1" t="s">
        <v>339</v>
      </c>
      <c r="V42" s="1" t="str">
        <f>IF(ISBLANK(U42),  "", _xlfn.CONCAT("haas/entity/sensor/", LOWER(C42), "/", E42, "/config"))</f>
        <v/>
      </c>
      <c r="W42" s="1" t="str">
        <f>IF(ISBLANK(U42),  "", _xlfn.CONCAT("haas/entity/sensor/", LOWER(C42), "/", E42))</f>
        <v/>
      </c>
      <c r="AI42" s="28" t="str">
        <f>IF(OR(ISBLANK(AG42), ISBLANK(AH42)), "", _xlfn.CONCAT("[[""mac"", """, AG42, """], [""ip"", """, AH42, """]]"))</f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526</v>
      </c>
      <c r="F43" s="1" t="str">
        <f>IF(ISBLANK(E43), "", Table2[[#This Row],[unique_id]])</f>
        <v>compensation_sensor_netatmo_bertram_2_office_dining_co2</v>
      </c>
      <c r="G43" s="1" t="s">
        <v>242</v>
      </c>
      <c r="H43" s="1" t="s">
        <v>193</v>
      </c>
      <c r="I43" s="1" t="s">
        <v>32</v>
      </c>
      <c r="K43" s="1" t="s">
        <v>139</v>
      </c>
      <c r="N43" s="2" t="s">
        <v>546</v>
      </c>
      <c r="R43" s="1" t="s">
        <v>339</v>
      </c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  <c r="AI43" s="28" t="str">
        <f>IF(OR(ISBLANK(AG43), ISBLANK(AH43)), "", _xlfn.CONCAT("[[""mac"", """, AG43, """], [""ip"", """, AH43, """]]"))</f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527</v>
      </c>
      <c r="F44" s="1" t="str">
        <f>IF(ISBLANK(E44), "", Table2[[#This Row],[unique_id]])</f>
        <v>compensation_sensor_netatmo_laundry_co2</v>
      </c>
      <c r="G44" s="1" t="s">
        <v>268</v>
      </c>
      <c r="H44" s="1" t="s">
        <v>193</v>
      </c>
      <c r="I44" s="1" t="s">
        <v>32</v>
      </c>
      <c r="N44" s="2" t="s">
        <v>546</v>
      </c>
      <c r="R44" s="1" t="s">
        <v>339</v>
      </c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  <c r="AI44" s="28" t="str">
        <f>IF(OR(ISBLANK(AG44), ISBLANK(AH44)), "", _xlfn.CONCAT("[[""mac"", """, AG44, """], [""ip"", """, AH44, """]]"))</f>
        <v/>
      </c>
    </row>
    <row r="45" spans="1:36" x14ac:dyDescent="0.2">
      <c r="A45" s="1">
        <v>1109</v>
      </c>
      <c r="B45" s="1" t="s">
        <v>28</v>
      </c>
      <c r="C45" s="1" t="s">
        <v>572</v>
      </c>
      <c r="D45" s="1" t="s">
        <v>577</v>
      </c>
      <c r="E45" s="1" t="s">
        <v>576</v>
      </c>
      <c r="F45" s="1" t="str">
        <f>IF(ISBLANK(E45), "", Table2[[#This Row],[unique_id]])</f>
        <v>column_break</v>
      </c>
      <c r="G45" s="1" t="s">
        <v>573</v>
      </c>
      <c r="H45" s="1" t="s">
        <v>193</v>
      </c>
      <c r="I45" s="1" t="s">
        <v>32</v>
      </c>
      <c r="K45" s="1" t="s">
        <v>574</v>
      </c>
      <c r="L45" s="1" t="s">
        <v>575</v>
      </c>
      <c r="AI45" s="28" t="str">
        <f>IF(OR(ISBLANK(AG45), ISBLANK(AH45)), "", _xlfn.CONCAT("[[""mac"", """, AG45, """], [""ip"", """, AH45, """]]"))</f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540</v>
      </c>
      <c r="F46" s="1" t="str">
        <f>IF(ISBLANK(E46), "", Table2[[#This Row],[unique_id]])</f>
        <v>compensation_sensor_netatmo_ada_noise</v>
      </c>
      <c r="G46" s="1" t="s">
        <v>133</v>
      </c>
      <c r="H46" s="1" t="s">
        <v>194</v>
      </c>
      <c r="I46" s="1" t="s">
        <v>32</v>
      </c>
      <c r="K46" s="1" t="s">
        <v>92</v>
      </c>
      <c r="N46" s="2" t="s">
        <v>546</v>
      </c>
      <c r="R46" s="1" t="s">
        <v>548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  <c r="AI46" s="28" t="str">
        <f>IF(OR(ISBLANK(AG46), ISBLANK(AH46)), "", _xlfn.CONCAT("[[""mac"", """, AG46, """], [""ip"", """, AH46, """]]"))</f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541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194</v>
      </c>
      <c r="I47" s="1" t="s">
        <v>32</v>
      </c>
      <c r="K47" s="1" t="s">
        <v>92</v>
      </c>
      <c r="N47" s="2" t="s">
        <v>546</v>
      </c>
      <c r="R47" s="1" t="s">
        <v>548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  <c r="AI47" s="28" t="str">
        <f>IF(OR(ISBLANK(AG47), ISBLANK(AH47)), "", _xlfn.CONCAT("[[""mac"", """, AG47, """], [""ip"", """, AH47, """]]"))</f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542</v>
      </c>
      <c r="F48" s="1" t="str">
        <f>IF(ISBLANK(E48), "", Table2[[#This Row],[unique_id]])</f>
        <v>compensation_sensor_netatmo_parents_noise</v>
      </c>
      <c r="G48" s="1" t="s">
        <v>241</v>
      </c>
      <c r="H48" s="1" t="s">
        <v>194</v>
      </c>
      <c r="I48" s="1" t="s">
        <v>32</v>
      </c>
      <c r="K48" s="1" t="s">
        <v>92</v>
      </c>
      <c r="N48" s="2" t="s">
        <v>546</v>
      </c>
      <c r="R48" s="1" t="s">
        <v>548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  <c r="AI48" s="28" t="str">
        <f>IF(OR(ISBLANK(AG48), ISBLANK(AH48)), "", _xlfn.CONCAT("[[""mac"", """, AG48, """], [""ip"", """, AH48, """]]"))</f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543</v>
      </c>
      <c r="F49" s="1" t="str">
        <f>IF(ISBLANK(E49), "", Table2[[#This Row],[unique_id]])</f>
        <v>compensation_sensor_netatmo_bertram_2_office_noise</v>
      </c>
      <c r="G49" s="1" t="s">
        <v>267</v>
      </c>
      <c r="H49" s="1" t="s">
        <v>194</v>
      </c>
      <c r="I49" s="1" t="s">
        <v>32</v>
      </c>
      <c r="K49" s="1" t="s">
        <v>92</v>
      </c>
      <c r="N49" s="2" t="s">
        <v>546</v>
      </c>
      <c r="R49" s="1" t="s">
        <v>548</v>
      </c>
      <c r="T49" s="2"/>
      <c r="V49" s="1" t="str">
        <f>IF(ISBLANK(U49),  "", _xlfn.CONCAT("haas/entity/sensor/", LOWER(C49), "/", E49, "/config"))</f>
        <v/>
      </c>
      <c r="W49" s="1" t="str">
        <f>IF(ISBLANK(U49),  "", _xlfn.CONCAT("haas/entity/sensor/", LOWER(C49), "/", E49))</f>
        <v/>
      </c>
      <c r="AI49" s="28" t="str">
        <f>IF(OR(ISBLANK(AG49), ISBLANK(AH49)), "", _xlfn.CONCAT("[[""mac"", """, AG49, """], [""ip"", """, AH49, """]]"))</f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544</v>
      </c>
      <c r="F50" s="1" t="str">
        <f>IF(ISBLANK(E50), "", Table2[[#This Row],[unique_id]])</f>
        <v>compensation_sensor_netatmo_bertram_2_kitchen_noise</v>
      </c>
      <c r="G50" s="1" t="s">
        <v>257</v>
      </c>
      <c r="H50" s="1" t="s">
        <v>194</v>
      </c>
      <c r="I50" s="1" t="s">
        <v>32</v>
      </c>
      <c r="K50" s="1" t="s">
        <v>139</v>
      </c>
      <c r="N50" s="2" t="s">
        <v>546</v>
      </c>
      <c r="R50" s="1" t="s">
        <v>548</v>
      </c>
      <c r="T50" s="2"/>
      <c r="V50" s="1" t="str">
        <f>IF(ISBLANK(U50),  "", _xlfn.CONCAT("haas/entity/sensor/", LOWER(C50), "/", E50, "/config"))</f>
        <v/>
      </c>
      <c r="W50" s="1" t="str">
        <f>IF(ISBLANK(U50),  "", _xlfn.CONCAT("haas/entity/sensor/", LOWER(C50), "/", E50))</f>
        <v/>
      </c>
      <c r="AI50" s="28" t="str">
        <f>IF(OR(ISBLANK(AG50), ISBLANK(AH50)), "", _xlfn.CONCAT("[[""mac"", """, AG50, """], [""ip"", """, AH50, """]]"))</f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545</v>
      </c>
      <c r="F51" s="1" t="str">
        <f>IF(ISBLANK(E51), "", Table2[[#This Row],[unique_id]])</f>
        <v>compensation_sensor_netatmo_laundry_noise</v>
      </c>
      <c r="G51" s="1" t="s">
        <v>268</v>
      </c>
      <c r="H51" s="1" t="s">
        <v>194</v>
      </c>
      <c r="I51" s="1" t="s">
        <v>32</v>
      </c>
      <c r="K51" s="1" t="s">
        <v>139</v>
      </c>
      <c r="N51" s="2" t="s">
        <v>546</v>
      </c>
      <c r="R51" s="1" t="s">
        <v>548</v>
      </c>
      <c r="T51" s="2"/>
      <c r="V51" s="1" t="str">
        <f>IF(ISBLANK(U51),  "", _xlfn.CONCAT("haas/entity/sensor/", LOWER(C51), "/", E51, "/config"))</f>
        <v/>
      </c>
      <c r="W51" s="1" t="str">
        <f>IF(ISBLANK(U51),  "", _xlfn.CONCAT("haas/entity/sensor/", LOWER(C51), "/", E51))</f>
        <v/>
      </c>
      <c r="AI51" s="28" t="str">
        <f>IF(OR(ISBLANK(AG51), ISBLANK(AH51)), "", _xlfn.CONCAT("[[""mac"", """, AG51, """], [""ip"", """, AH51, """]]"))</f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188</v>
      </c>
      <c r="S52" s="1">
        <v>300</v>
      </c>
      <c r="T52" s="2" t="s">
        <v>36</v>
      </c>
      <c r="U52" s="1" t="s">
        <v>47</v>
      </c>
      <c r="V52" s="1" t="str">
        <f>IF(ISBLANK(U52),  "", _xlfn.CONCAT("haas/entity/sensor/", LOWER(C52), "/", E52, "/config"))</f>
        <v>haas/entity/sensor/weewx/roof_cloud_base/config</v>
      </c>
      <c r="W52" s="1" t="str">
        <f>IF(ISBLANK(U52),  "", _xlfn.CONCAT("haas/entity/sensor/", LOWER(C52), "/", E52))</f>
        <v>haas/entity/sensor/weewx/roof_cloud_base</v>
      </c>
      <c r="X52" s="1" t="s">
        <v>463</v>
      </c>
      <c r="Y52" s="1">
        <v>1</v>
      </c>
      <c r="Z52" s="1" t="s">
        <v>653</v>
      </c>
      <c r="AA52" s="2">
        <v>3.15</v>
      </c>
      <c r="AB52" s="1" t="s">
        <v>627</v>
      </c>
      <c r="AC52" s="1" t="s">
        <v>38</v>
      </c>
      <c r="AD52" s="1" t="s">
        <v>39</v>
      </c>
      <c r="AE52" s="1" t="s">
        <v>40</v>
      </c>
      <c r="AI52" s="28" t="str">
        <f>IF(OR(ISBLANK(AG52), ISBLANK(AH52)), "", _xlfn.CONCAT("[[""mac"", """, AG52, """], [""ip"", """, AH52, """]]"))</f>
        <v/>
      </c>
      <c r="AJ52" s="5" t="s">
        <v>200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189</v>
      </c>
      <c r="S53" s="1">
        <v>300</v>
      </c>
      <c r="T53" s="2" t="s">
        <v>36</v>
      </c>
      <c r="U53" s="1" t="s">
        <v>51</v>
      </c>
      <c r="V53" s="1" t="str">
        <f>IF(ISBLANK(U53),  "", _xlfn.CONCAT("haas/entity/sensor/", LOWER(C53), "/", E53, "/config"))</f>
        <v>haas/entity/sensor/weewx/roof_max_solar_radiation/config</v>
      </c>
      <c r="W53" s="1" t="str">
        <f>IF(ISBLANK(U53),  "", _xlfn.CONCAT("haas/entity/sensor/", LOWER(C53), "/", E53))</f>
        <v>haas/entity/sensor/weewx/roof_max_solar_radiation</v>
      </c>
      <c r="X53" s="1" t="s">
        <v>463</v>
      </c>
      <c r="Y53" s="1">
        <v>1</v>
      </c>
      <c r="Z53" s="1" t="s">
        <v>653</v>
      </c>
      <c r="AA53" s="2">
        <v>3.15</v>
      </c>
      <c r="AB53" s="1" t="s">
        <v>627</v>
      </c>
      <c r="AC53" s="1" t="s">
        <v>38</v>
      </c>
      <c r="AD53" s="1" t="s">
        <v>39</v>
      </c>
      <c r="AE53" s="1" t="s">
        <v>40</v>
      </c>
      <c r="AI53" s="28" t="str">
        <f>IF(OR(ISBLANK(AG53), ISBLANK(AH53)), "", _xlfn.CONCAT("[[""mac"", """, AG53, """], [""ip"", """, AH53, """]]"))</f>
        <v/>
      </c>
      <c r="AJ53" s="5" t="s">
        <v>200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>IF(ISBLANK(U54),  "", _xlfn.CONCAT("haas/entity/sensor/", LOWER(C54), "/", E54, "/config"))</f>
        <v>haas/entity/sensor/weewx/roof_barometer_pressure/config</v>
      </c>
      <c r="W54" s="1" t="str">
        <f>IF(ISBLANK(U54),  "", _xlfn.CONCAT("haas/entity/sensor/", LOWER(C54), "/", E54))</f>
        <v>haas/entity/sensor/weewx/roof_barometer_pressure</v>
      </c>
      <c r="X54" s="1" t="s">
        <v>463</v>
      </c>
      <c r="Y54" s="1">
        <v>1</v>
      </c>
      <c r="Z54" s="1" t="s">
        <v>653</v>
      </c>
      <c r="AA54" s="2">
        <v>3.15</v>
      </c>
      <c r="AB54" s="1" t="s">
        <v>627</v>
      </c>
      <c r="AC54" s="1" t="s">
        <v>38</v>
      </c>
      <c r="AD54" s="1" t="s">
        <v>39</v>
      </c>
      <c r="AE54" s="1" t="s">
        <v>40</v>
      </c>
      <c r="AI54" s="28" t="str">
        <f>IF(OR(ISBLANK(AG54), ISBLANK(AH54)), "", _xlfn.CONCAT("[[""mac"", """, AG54, """], [""ip"", """, AH54, """]]"))</f>
        <v/>
      </c>
      <c r="AJ54" s="5" t="s">
        <v>200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>IF(ISBLANK(U55),  "", _xlfn.CONCAT("haas/entity/sensor/", LOWER(C55), "/", E55, "/config"))</f>
        <v>haas/entity/sensor/weewx/roof_pressure/config</v>
      </c>
      <c r="W55" s="1" t="str">
        <f>IF(ISBLANK(U55),  "", _xlfn.CONCAT("haas/entity/sensor/", LOWER(C55), "/", E55))</f>
        <v>haas/entity/sensor/weewx/roof_pressure</v>
      </c>
      <c r="X55" s="1" t="s">
        <v>463</v>
      </c>
      <c r="Y55" s="1">
        <v>1</v>
      </c>
      <c r="Z55" s="1" t="s">
        <v>653</v>
      </c>
      <c r="AA55" s="2">
        <v>3.15</v>
      </c>
      <c r="AB55" s="1" t="s">
        <v>627</v>
      </c>
      <c r="AC55" s="1" t="s">
        <v>38</v>
      </c>
      <c r="AD55" s="1" t="s">
        <v>39</v>
      </c>
      <c r="AE55" s="1" t="s">
        <v>40</v>
      </c>
      <c r="AI55" s="28" t="str">
        <f>IF(OR(ISBLANK(AG55), ISBLANK(AH55)), "", _xlfn.CONCAT("[[""mac"", """, AG55, """], [""ip"", """, AH55, """]]"))</f>
        <v/>
      </c>
      <c r="AJ55" s="5" t="s">
        <v>200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182</v>
      </c>
      <c r="R56" s="1" t="s">
        <v>191</v>
      </c>
      <c r="S56" s="1">
        <v>300</v>
      </c>
      <c r="T56" s="2" t="s">
        <v>36</v>
      </c>
      <c r="U56" s="1" t="s">
        <v>112</v>
      </c>
      <c r="V56" s="1" t="str">
        <f>IF(ISBLANK(U56),  "", _xlfn.CONCAT("haas/entity/sensor/", LOWER(C56), "/", E56, "/config"))</f>
        <v>haas/entity/sensor/weewx/roof_wind_direction/config</v>
      </c>
      <c r="W56" s="1" t="str">
        <f>IF(ISBLANK(U56),  "", _xlfn.CONCAT("haas/entity/sensor/", LOWER(C56), "/", E56))</f>
        <v>haas/entity/sensor/weewx/roof_wind_direction</v>
      </c>
      <c r="X56" s="1" t="s">
        <v>463</v>
      </c>
      <c r="Y56" s="1">
        <v>1</v>
      </c>
      <c r="Z56" s="1" t="s">
        <v>653</v>
      </c>
      <c r="AA56" s="2">
        <v>3.15</v>
      </c>
      <c r="AB56" s="1" t="s">
        <v>627</v>
      </c>
      <c r="AC56" s="1" t="s">
        <v>38</v>
      </c>
      <c r="AD56" s="1" t="s">
        <v>39</v>
      </c>
      <c r="AE56" s="1" t="s">
        <v>40</v>
      </c>
      <c r="AI56" s="28" t="str">
        <f>IF(OR(ISBLANK(AG56), ISBLANK(AH56)), "", _xlfn.CONCAT("[[""mac"", """, AG56, """], [""ip"", """, AH56, """]]"))</f>
        <v/>
      </c>
      <c r="AJ56" s="5" t="s">
        <v>200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182</v>
      </c>
      <c r="R57" s="1" t="s">
        <v>191</v>
      </c>
      <c r="S57" s="1">
        <v>300</v>
      </c>
      <c r="T57" s="2" t="s">
        <v>36</v>
      </c>
      <c r="U57" s="1" t="s">
        <v>115</v>
      </c>
      <c r="V57" s="1" t="str">
        <f>IF(ISBLANK(U57),  "", _xlfn.CONCAT("haas/entity/sensor/", LOWER(C57), "/", E57, "/config"))</f>
        <v>haas/entity/sensor/weewx/roof_wind_gust_direction/config</v>
      </c>
      <c r="W57" s="1" t="str">
        <f>IF(ISBLANK(U57),  "", _xlfn.CONCAT("haas/entity/sensor/", LOWER(C57), "/", E57))</f>
        <v>haas/entity/sensor/weewx/roof_wind_gust_direction</v>
      </c>
      <c r="X57" s="1" t="s">
        <v>463</v>
      </c>
      <c r="Y57" s="1">
        <v>1</v>
      </c>
      <c r="Z57" s="1" t="s">
        <v>653</v>
      </c>
      <c r="AA57" s="2">
        <v>3.15</v>
      </c>
      <c r="AB57" s="1" t="s">
        <v>627</v>
      </c>
      <c r="AC57" s="1" t="s">
        <v>38</v>
      </c>
      <c r="AD57" s="1" t="s">
        <v>39</v>
      </c>
      <c r="AE57" s="1" t="s">
        <v>40</v>
      </c>
      <c r="AI57" s="28" t="str">
        <f>IF(OR(ISBLANK(AG57), ISBLANK(AH57)), "", _xlfn.CONCAT("[[""mac"", """, AG57, """], [""ip"", """, AH57, """]]"))</f>
        <v/>
      </c>
      <c r="AJ57" s="5" t="s">
        <v>200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183</v>
      </c>
      <c r="R58" s="1" t="s">
        <v>191</v>
      </c>
      <c r="S58" s="1">
        <v>300</v>
      </c>
      <c r="T58" s="2" t="s">
        <v>36</v>
      </c>
      <c r="U58" s="1" t="s">
        <v>118</v>
      </c>
      <c r="V58" s="1" t="str">
        <f>IF(ISBLANK(U58),  "", _xlfn.CONCAT("haas/entity/sensor/", LOWER(C58), "/", E58, "/config"))</f>
        <v>haas/entity/sensor/weewx/roof_wind_gust_speed/config</v>
      </c>
      <c r="W58" s="1" t="str">
        <f>IF(ISBLANK(U58),  "", _xlfn.CONCAT("haas/entity/sensor/", LOWER(C58), "/", E58))</f>
        <v>haas/entity/sensor/weewx/roof_wind_gust_speed</v>
      </c>
      <c r="X58" s="1" t="s">
        <v>462</v>
      </c>
      <c r="Y58" s="1">
        <v>1</v>
      </c>
      <c r="Z58" s="1" t="s">
        <v>653</v>
      </c>
      <c r="AA58" s="2">
        <v>3.15</v>
      </c>
      <c r="AB58" s="1" t="s">
        <v>627</v>
      </c>
      <c r="AC58" s="1" t="s">
        <v>38</v>
      </c>
      <c r="AD58" s="1" t="s">
        <v>39</v>
      </c>
      <c r="AE58" s="1" t="s">
        <v>40</v>
      </c>
      <c r="AI58" s="28" t="str">
        <f>IF(OR(ISBLANK(AG58), ISBLANK(AH58)), "", _xlfn.CONCAT("[[""mac"", """, AG58, """], [""ip"", """, AH58, """]]"))</f>
        <v/>
      </c>
      <c r="AJ58" s="5" t="s">
        <v>200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183</v>
      </c>
      <c r="R59" s="1" t="s">
        <v>191</v>
      </c>
      <c r="S59" s="1">
        <v>300</v>
      </c>
      <c r="T59" s="2" t="s">
        <v>36</v>
      </c>
      <c r="U59" s="1" t="s">
        <v>121</v>
      </c>
      <c r="V59" s="1" t="str">
        <f>IF(ISBLANK(U59),  "", _xlfn.CONCAT("haas/entity/sensor/", LOWER(C59), "/", E59, "/config"))</f>
        <v>haas/entity/sensor/weewx/roof_wind_speed_10min/config</v>
      </c>
      <c r="W59" s="1" t="str">
        <f>IF(ISBLANK(U59),  "", _xlfn.CONCAT("haas/entity/sensor/", LOWER(C59), "/", E59))</f>
        <v>haas/entity/sensor/weewx/roof_wind_speed_10min</v>
      </c>
      <c r="X59" s="1" t="s">
        <v>462</v>
      </c>
      <c r="Y59" s="1">
        <v>1</v>
      </c>
      <c r="Z59" s="1" t="s">
        <v>653</v>
      </c>
      <c r="AA59" s="2">
        <v>3.15</v>
      </c>
      <c r="AB59" s="1" t="s">
        <v>627</v>
      </c>
      <c r="AC59" s="1" t="s">
        <v>38</v>
      </c>
      <c r="AD59" s="1" t="s">
        <v>39</v>
      </c>
      <c r="AE59" s="1" t="s">
        <v>40</v>
      </c>
      <c r="AI59" s="28" t="str">
        <f>IF(OR(ISBLANK(AG59), ISBLANK(AH59)), "", _xlfn.CONCAT("[[""mac"", """, AG59, """], [""ip"", """, AH59, """]]"))</f>
        <v/>
      </c>
      <c r="AJ59" s="5" t="s">
        <v>200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191</v>
      </c>
      <c r="S60" s="1">
        <v>300</v>
      </c>
      <c r="T60" s="2" t="s">
        <v>36</v>
      </c>
      <c r="U60" s="1" t="s">
        <v>124</v>
      </c>
      <c r="V60" s="1" t="str">
        <f>IF(ISBLANK(U60),  "", _xlfn.CONCAT("haas/entity/sensor/", LOWER(C60), "/", E60, "/config"))</f>
        <v>haas/entity/sensor/weewx/roof_wind_samples/config</v>
      </c>
      <c r="W60" s="1" t="str">
        <f>IF(ISBLANK(U60),  "", _xlfn.CONCAT("haas/entity/sensor/", LOWER(C60), "/", E60))</f>
        <v>haas/entity/sensor/weewx/roof_wind_samples</v>
      </c>
      <c r="X60" s="1" t="s">
        <v>464</v>
      </c>
      <c r="Y60" s="1">
        <v>1</v>
      </c>
      <c r="Z60" s="1" t="s">
        <v>653</v>
      </c>
      <c r="AA60" s="2">
        <v>3.15</v>
      </c>
      <c r="AB60" s="1" t="s">
        <v>627</v>
      </c>
      <c r="AC60" s="1" t="s">
        <v>38</v>
      </c>
      <c r="AD60" s="1" t="s">
        <v>39</v>
      </c>
      <c r="AE60" s="1" t="s">
        <v>40</v>
      </c>
      <c r="AI60" s="28" t="str">
        <f>IF(OR(ISBLANK(AG60), ISBLANK(AH60)), "", _xlfn.CONCAT("[[""mac"", """, AG60, """], [""ip"", """, AH60, """]]"))</f>
        <v/>
      </c>
      <c r="AJ60" s="5" t="s">
        <v>200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191</v>
      </c>
      <c r="S61" s="1">
        <v>300</v>
      </c>
      <c r="T61" s="2" t="s">
        <v>36</v>
      </c>
      <c r="U61" s="1" t="s">
        <v>128</v>
      </c>
      <c r="V61" s="1" t="str">
        <f>IF(ISBLANK(U61),  "", _xlfn.CONCAT("haas/entity/sensor/", LOWER(C61), "/", E61, "/config"))</f>
        <v>haas/entity/sensor/weewx/roof_wind_run/config</v>
      </c>
      <c r="W61" s="1" t="str">
        <f>IF(ISBLANK(U61),  "", _xlfn.CONCAT("haas/entity/sensor/", LOWER(C61), "/", E61))</f>
        <v>haas/entity/sensor/weewx/roof_wind_run</v>
      </c>
      <c r="X61" s="1" t="s">
        <v>462</v>
      </c>
      <c r="Y61" s="1">
        <v>1</v>
      </c>
      <c r="Z61" s="1" t="s">
        <v>653</v>
      </c>
      <c r="AA61" s="2">
        <v>3.15</v>
      </c>
      <c r="AB61" s="1" t="s">
        <v>627</v>
      </c>
      <c r="AC61" s="1" t="s">
        <v>38</v>
      </c>
      <c r="AD61" s="1" t="s">
        <v>39</v>
      </c>
      <c r="AE61" s="1" t="s">
        <v>40</v>
      </c>
      <c r="AI61" s="28" t="str">
        <f>IF(OR(ISBLANK(AG61), ISBLANK(AH61)), "", _xlfn.CONCAT("[[""mac"", """, AG61, """], [""ip"", """, AH61, """]]"))</f>
        <v/>
      </c>
      <c r="AJ61" s="5" t="s">
        <v>200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183</v>
      </c>
      <c r="R62" s="1" t="s">
        <v>191</v>
      </c>
      <c r="S62" s="1">
        <v>300</v>
      </c>
      <c r="T62" s="2" t="s">
        <v>36</v>
      </c>
      <c r="U62" s="1" t="s">
        <v>108</v>
      </c>
      <c r="V62" s="1" t="str">
        <f>IF(ISBLANK(U62),  "", _xlfn.CONCAT("haas/entity/sensor/", LOWER(C62), "/", E62, "/config"))</f>
        <v>haas/entity/sensor/weewx/roof_wind_speed/config</v>
      </c>
      <c r="W62" s="1" t="str">
        <f>IF(ISBLANK(U62),  "", _xlfn.CONCAT("haas/entity/sensor/", LOWER(C62), "/", E62))</f>
        <v>haas/entity/sensor/weewx/roof_wind_speed</v>
      </c>
      <c r="X62" s="1" t="s">
        <v>462</v>
      </c>
      <c r="Y62" s="1">
        <v>1</v>
      </c>
      <c r="Z62" s="1" t="s">
        <v>653</v>
      </c>
      <c r="AA62" s="2">
        <v>3.15</v>
      </c>
      <c r="AB62" s="1" t="s">
        <v>627</v>
      </c>
      <c r="AC62" s="1" t="s">
        <v>38</v>
      </c>
      <c r="AD62" s="1" t="s">
        <v>39</v>
      </c>
      <c r="AE62" s="1" t="s">
        <v>40</v>
      </c>
      <c r="AI62" s="28" t="str">
        <f>IF(OR(ISBLANK(AG62), ISBLANK(AH62)), "", _xlfn.CONCAT("[[""mac"", """, AG62, """], [""ip"", """, AH62, """]]"))</f>
        <v/>
      </c>
      <c r="AJ62" s="5" t="s">
        <v>200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199</v>
      </c>
      <c r="K63" s="1" t="s">
        <v>92</v>
      </c>
      <c r="O63" s="1" t="s">
        <v>33</v>
      </c>
      <c r="P63" s="1" t="s">
        <v>271</v>
      </c>
      <c r="R63" s="1" t="s">
        <v>190</v>
      </c>
      <c r="S63" s="1">
        <v>300</v>
      </c>
      <c r="T63" s="2" t="s">
        <v>36</v>
      </c>
      <c r="U63" s="1" t="s">
        <v>75</v>
      </c>
      <c r="V63" s="1" t="str">
        <f>IF(ISBLANK(U63),  "", _xlfn.CONCAT("haas/entity/sensor/", LOWER(C63), "/", E63, "/config"))</f>
        <v>haas/entity/sensor/weewx/roof_rain_rate/config</v>
      </c>
      <c r="W63" s="1" t="str">
        <f>IF(ISBLANK(U63),  "", _xlfn.CONCAT("haas/entity/sensor/", LOWER(C63), "/", E63))</f>
        <v>haas/entity/sensor/weewx/roof_rain_rate</v>
      </c>
      <c r="X63" s="1" t="s">
        <v>460</v>
      </c>
      <c r="Y63" s="1">
        <v>1</v>
      </c>
      <c r="Z63" s="1" t="s">
        <v>653</v>
      </c>
      <c r="AA63" s="2">
        <v>3.15</v>
      </c>
      <c r="AB63" s="1" t="s">
        <v>627</v>
      </c>
      <c r="AC63" s="1" t="s">
        <v>38</v>
      </c>
      <c r="AD63" s="1" t="s">
        <v>39</v>
      </c>
      <c r="AE63" s="1" t="s">
        <v>40</v>
      </c>
      <c r="AI63" s="28" t="str">
        <f>IF(OR(ISBLANK(AG63), ISBLANK(AH63)), "", _xlfn.CONCAT("[[""mac"", """, AG63, """], [""ip"", """, AH63, """]]"))</f>
        <v/>
      </c>
      <c r="AJ63" s="5" t="s">
        <v>200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199</v>
      </c>
      <c r="K64" s="1" t="s">
        <v>139</v>
      </c>
      <c r="O64" s="1" t="s">
        <v>62</v>
      </c>
      <c r="P64" s="1" t="s">
        <v>309</v>
      </c>
      <c r="R64" s="1" t="s">
        <v>190</v>
      </c>
      <c r="S64" s="1">
        <v>300</v>
      </c>
      <c r="T64" s="2" t="s">
        <v>36</v>
      </c>
      <c r="U64" s="1" t="s">
        <v>67</v>
      </c>
      <c r="V64" s="1" t="str">
        <f>IF(ISBLANK(U64),  "", _xlfn.CONCAT("haas/entity/sensor/", LOWER(C64), "/", E64, "/config"))</f>
        <v>haas/entity/sensor/weewx/roof_hourly_rain/config</v>
      </c>
      <c r="W64" s="1" t="str">
        <f>IF(ISBLANK(U64),  "", _xlfn.CONCAT("haas/entity/sensor/", LOWER(C64), "/", E64))</f>
        <v>haas/entity/sensor/weewx/roof_hourly_rain</v>
      </c>
      <c r="X64" s="1" t="s">
        <v>460</v>
      </c>
      <c r="Y64" s="1">
        <v>1</v>
      </c>
      <c r="Z64" s="1" t="s">
        <v>653</v>
      </c>
      <c r="AA64" s="2">
        <v>3.15</v>
      </c>
      <c r="AB64" s="1" t="s">
        <v>627</v>
      </c>
      <c r="AC64" s="1" t="s">
        <v>38</v>
      </c>
      <c r="AD64" s="1" t="s">
        <v>39</v>
      </c>
      <c r="AE64" s="1" t="s">
        <v>40</v>
      </c>
      <c r="AI64" s="28" t="str">
        <f>IF(OR(ISBLANK(AG64), ISBLANK(AH64)), "", _xlfn.CONCAT("[[""mac"", """, AG64, """], [""ip"", """, AH64, """]]"))</f>
        <v/>
      </c>
      <c r="AJ64" s="5" t="s">
        <v>200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199</v>
      </c>
      <c r="K65" s="1" t="s">
        <v>139</v>
      </c>
      <c r="O65" s="1" t="s">
        <v>62</v>
      </c>
      <c r="P65" s="1" t="s">
        <v>309</v>
      </c>
      <c r="R65" s="1" t="s">
        <v>190</v>
      </c>
      <c r="S65" s="1">
        <v>300</v>
      </c>
      <c r="T65" s="2" t="s">
        <v>36</v>
      </c>
      <c r="U65" s="1" t="s">
        <v>64</v>
      </c>
      <c r="V65" s="1" t="str">
        <f>IF(ISBLANK(U65),  "", _xlfn.CONCAT("haas/entity/sensor/", LOWER(C65), "/", E65, "/config"))</f>
        <v>haas/entity/sensor/weewx/roof_daily_rain/config</v>
      </c>
      <c r="W65" s="1" t="str">
        <f>IF(ISBLANK(U65),  "", _xlfn.CONCAT("haas/entity/sensor/", LOWER(C65), "/", E65))</f>
        <v>haas/entity/sensor/weewx/roof_daily_rain</v>
      </c>
      <c r="X65" s="1" t="s">
        <v>460</v>
      </c>
      <c r="Y65" s="1">
        <v>1</v>
      </c>
      <c r="Z65" s="1" t="s">
        <v>653</v>
      </c>
      <c r="AA65" s="2">
        <v>3.15</v>
      </c>
      <c r="AB65" s="1" t="s">
        <v>627</v>
      </c>
      <c r="AC65" s="1" t="s">
        <v>38</v>
      </c>
      <c r="AD65" s="1" t="s">
        <v>39</v>
      </c>
      <c r="AE65" s="1" t="s">
        <v>40</v>
      </c>
      <c r="AI65" s="28" t="str">
        <f>IF(OR(ISBLANK(AG65), ISBLANK(AH65)), "", _xlfn.CONCAT("[[""mac"", """, AG65, """], [""ip"", """, AH65, """]]"))</f>
        <v/>
      </c>
      <c r="AJ65" s="5" t="s">
        <v>200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187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199</v>
      </c>
      <c r="O66" s="1" t="s">
        <v>62</v>
      </c>
      <c r="P66" s="1" t="s">
        <v>309</v>
      </c>
      <c r="R66" s="1" t="s">
        <v>190</v>
      </c>
      <c r="S66" s="1">
        <v>300</v>
      </c>
      <c r="T66" s="2" t="s">
        <v>36</v>
      </c>
      <c r="U66" s="1" t="s">
        <v>72</v>
      </c>
      <c r="V66" s="1" t="str">
        <f>IF(ISBLANK(U66),  "", _xlfn.CONCAT("haas/entity/sensor/", LOWER(C66), "/", E66, "/config"))</f>
        <v>haas/entity/sensor/weewx/roof_24hour_rain/config</v>
      </c>
      <c r="W66" s="1" t="str">
        <f>IF(ISBLANK(U66),  "", _xlfn.CONCAT("haas/entity/sensor/", LOWER(C66), "/", E66))</f>
        <v>haas/entity/sensor/weewx/roof_24hour_rain</v>
      </c>
      <c r="X66" s="1" t="s">
        <v>460</v>
      </c>
      <c r="Y66" s="1">
        <v>1</v>
      </c>
      <c r="Z66" s="1" t="s">
        <v>653</v>
      </c>
      <c r="AA66" s="2">
        <v>3.15</v>
      </c>
      <c r="AB66" s="1" t="s">
        <v>627</v>
      </c>
      <c r="AC66" s="1" t="s">
        <v>38</v>
      </c>
      <c r="AD66" s="1" t="s">
        <v>39</v>
      </c>
      <c r="AE66" s="1" t="s">
        <v>40</v>
      </c>
      <c r="AI66" s="28" t="str">
        <f>IF(OR(ISBLANK(AG66), ISBLANK(AH66)), "", _xlfn.CONCAT("[[""mac"", """, AG66, """], [""ip"", """, AH66, """]]"))</f>
        <v/>
      </c>
      <c r="AJ66" s="5" t="s">
        <v>200</v>
      </c>
    </row>
    <row r="67" spans="1:36" x14ac:dyDescent="0.2">
      <c r="A67" s="1">
        <v>1354</v>
      </c>
      <c r="B67" s="1" t="s">
        <v>273</v>
      </c>
      <c r="C67" s="1" t="s">
        <v>158</v>
      </c>
      <c r="D67" s="1" t="s">
        <v>29</v>
      </c>
      <c r="E67" s="1" t="s">
        <v>326</v>
      </c>
      <c r="F67" s="1" t="str">
        <f>IF(ISBLANK(E67), "", Table2[[#This Row],[unique_id]])</f>
        <v>roof_weekly_rain</v>
      </c>
      <c r="G67" s="1" t="s">
        <v>327</v>
      </c>
      <c r="H67" s="1" t="s">
        <v>61</v>
      </c>
      <c r="I67" s="1" t="s">
        <v>199</v>
      </c>
      <c r="K67" s="1" t="s">
        <v>139</v>
      </c>
      <c r="T67" s="2"/>
      <c r="V67" s="1" t="str">
        <f>IF(ISBLANK(U67),  "", _xlfn.CONCAT("haas/entity/sensor/", LOWER(C67), "/", E67, "/config"))</f>
        <v/>
      </c>
      <c r="W67" s="1" t="str">
        <f>IF(ISBLANK(U67),  "", _xlfn.CONCAT("haas/entity/sensor/", LOWER(C67), "/", E67))</f>
        <v/>
      </c>
      <c r="AI67" s="28" t="str">
        <f>IF(OR(ISBLANK(AG67), ISBLANK(AH67)), "", _xlfn.CONCAT("[[""mac"", """, AG67, """], [""ip"", """, AH67, """]]"))</f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199</v>
      </c>
      <c r="K68" s="1" t="s">
        <v>139</v>
      </c>
      <c r="O68" s="1" t="s">
        <v>62</v>
      </c>
      <c r="P68" s="1" t="s">
        <v>63</v>
      </c>
      <c r="R68" s="1" t="s">
        <v>190</v>
      </c>
      <c r="S68" s="1">
        <v>300</v>
      </c>
      <c r="T68" s="2" t="s">
        <v>36</v>
      </c>
      <c r="U68" s="1" t="s">
        <v>70</v>
      </c>
      <c r="V68" s="1" t="str">
        <f>IF(ISBLANK(U68),  "", _xlfn.CONCAT("haas/entity/sensor/", LOWER(C68), "/", E68, "/config"))</f>
        <v>haas/entity/sensor/weewx/roof_monthly_rain/config</v>
      </c>
      <c r="W68" s="1" t="str">
        <f>IF(ISBLANK(U68),  "", _xlfn.CONCAT("haas/entity/sensor/", LOWER(C68), "/", E68))</f>
        <v>haas/entity/sensor/weewx/roof_monthly_rain</v>
      </c>
      <c r="X68" s="1" t="s">
        <v>465</v>
      </c>
      <c r="Y68" s="1">
        <v>1</v>
      </c>
      <c r="Z68" s="1" t="s">
        <v>653</v>
      </c>
      <c r="AA68" s="2">
        <v>3.15</v>
      </c>
      <c r="AB68" s="1" t="s">
        <v>627</v>
      </c>
      <c r="AC68" s="1" t="s">
        <v>38</v>
      </c>
      <c r="AD68" s="1" t="s">
        <v>39</v>
      </c>
      <c r="AE68" s="1" t="s">
        <v>40</v>
      </c>
      <c r="AI68" s="28" t="str">
        <f>IF(OR(ISBLANK(AG68), ISBLANK(AH68)), "", _xlfn.CONCAT("[[""mac"", """, AG68, """], [""ip"", """, AH68, """]]"))</f>
        <v/>
      </c>
      <c r="AJ68" s="5" t="s">
        <v>200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199</v>
      </c>
      <c r="K69" s="1" t="s">
        <v>139</v>
      </c>
      <c r="O69" s="1" t="s">
        <v>62</v>
      </c>
      <c r="P69" s="1" t="s">
        <v>63</v>
      </c>
      <c r="R69" s="1" t="s">
        <v>190</v>
      </c>
      <c r="S69" s="1">
        <v>300</v>
      </c>
      <c r="T69" s="2" t="s">
        <v>36</v>
      </c>
      <c r="U69" s="1" t="s">
        <v>210</v>
      </c>
      <c r="V69" s="1" t="str">
        <f>IF(ISBLANK(U69),  "", _xlfn.CONCAT("haas/entity/sensor/", LOWER(C69), "/", E69, "/config"))</f>
        <v>haas/entity/sensor/weewx/roof_yearly_rain/config</v>
      </c>
      <c r="W69" s="1" t="str">
        <f>IF(ISBLANK(U69),  "", _xlfn.CONCAT("haas/entity/sensor/", LOWER(C69), "/", E69))</f>
        <v>haas/entity/sensor/weewx/roof_yearly_rain</v>
      </c>
      <c r="X69" s="1" t="s">
        <v>465</v>
      </c>
      <c r="Y69" s="1">
        <v>1</v>
      </c>
      <c r="Z69" s="1" t="s">
        <v>653</v>
      </c>
      <c r="AA69" s="2">
        <v>3.15</v>
      </c>
      <c r="AB69" s="1" t="s">
        <v>627</v>
      </c>
      <c r="AC69" s="1" t="s">
        <v>38</v>
      </c>
      <c r="AD69" s="1" t="s">
        <v>39</v>
      </c>
      <c r="AE69" s="1" t="s">
        <v>40</v>
      </c>
      <c r="AI69" s="28" t="str">
        <f>IF(OR(ISBLANK(AG69), ISBLANK(AH69)), "", _xlfn.CONCAT("[[""mac"", """, AG69, """], [""ip"", """, AH69, """]]"))</f>
        <v/>
      </c>
      <c r="AJ69" s="5" t="s">
        <v>200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199</v>
      </c>
      <c r="O70" s="1" t="s">
        <v>78</v>
      </c>
      <c r="P70" s="1" t="s">
        <v>63</v>
      </c>
      <c r="R70" s="1" t="s">
        <v>190</v>
      </c>
      <c r="S70" s="1">
        <v>300</v>
      </c>
      <c r="T70" s="2" t="s">
        <v>36</v>
      </c>
      <c r="U70" s="1" t="s">
        <v>79</v>
      </c>
      <c r="V70" s="1" t="str">
        <f>IF(ISBLANK(U70),  "", _xlfn.CONCAT("haas/entity/sensor/", LOWER(C70), "/", E70, "/config"))</f>
        <v>haas/entity/sensor/weewx/roof_rain/config</v>
      </c>
      <c r="W70" s="1" t="str">
        <f>IF(ISBLANK(U70),  "", _xlfn.CONCAT("haas/entity/sensor/", LOWER(C70), "/", E70))</f>
        <v>haas/entity/sensor/weewx/roof_rain</v>
      </c>
      <c r="X70" s="1" t="s">
        <v>465</v>
      </c>
      <c r="Y70" s="1">
        <v>1</v>
      </c>
      <c r="Z70" s="1" t="s">
        <v>653</v>
      </c>
      <c r="AA70" s="2">
        <v>3.15</v>
      </c>
      <c r="AB70" s="1" t="s">
        <v>627</v>
      </c>
      <c r="AC70" s="1" t="s">
        <v>38</v>
      </c>
      <c r="AD70" s="1" t="s">
        <v>39</v>
      </c>
      <c r="AE70" s="1" t="s">
        <v>40</v>
      </c>
      <c r="AI70" s="28" t="str">
        <f>IF(OR(ISBLANK(AG70), ISBLANK(AH70)), "", _xlfn.CONCAT("[[""mac"", """, AG70, """], [""ip"", """, AH70, """]]"))</f>
        <v/>
      </c>
      <c r="AJ70" s="5" t="s">
        <v>200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199</v>
      </c>
      <c r="O71" s="1" t="s">
        <v>33</v>
      </c>
      <c r="P71" s="1" t="s">
        <v>63</v>
      </c>
      <c r="R71" s="1" t="s">
        <v>190</v>
      </c>
      <c r="S71" s="1">
        <v>300</v>
      </c>
      <c r="T71" s="2" t="s">
        <v>36</v>
      </c>
      <c r="U71" s="1" t="s">
        <v>82</v>
      </c>
      <c r="V71" s="1" t="str">
        <f>IF(ISBLANK(U71),  "", _xlfn.CONCAT("haas/entity/sensor/", LOWER(C71), "/", E71, "/config"))</f>
        <v>haas/entity/sensor/weewx/roof_storm_rain/config</v>
      </c>
      <c r="W71" s="1" t="str">
        <f>IF(ISBLANK(U71),  "", _xlfn.CONCAT("haas/entity/sensor/", LOWER(C71), "/", E71))</f>
        <v>haas/entity/sensor/weewx/roof_storm_rain</v>
      </c>
      <c r="X71" s="1" t="s">
        <v>465</v>
      </c>
      <c r="Y71" s="1">
        <v>1</v>
      </c>
      <c r="Z71" s="1" t="s">
        <v>653</v>
      </c>
      <c r="AA71" s="2">
        <v>3.15</v>
      </c>
      <c r="AB71" s="1" t="s">
        <v>627</v>
      </c>
      <c r="AC71" s="1" t="s">
        <v>38</v>
      </c>
      <c r="AD71" s="1" t="s">
        <v>39</v>
      </c>
      <c r="AE71" s="1" t="s">
        <v>40</v>
      </c>
      <c r="AI71" s="28" t="str">
        <f>IF(OR(ISBLANK(AG71), ISBLANK(AH71)), "", _xlfn.CONCAT("[[""mac"", """, AG71, """], [""ip"", """, AH71, """]]"))</f>
        <v/>
      </c>
      <c r="AJ71" s="5" t="s">
        <v>200</v>
      </c>
    </row>
    <row r="72" spans="1:36" x14ac:dyDescent="0.2">
      <c r="A72" s="1">
        <v>1400</v>
      </c>
      <c r="B72" s="1" t="s">
        <v>28</v>
      </c>
      <c r="C72" s="1" t="s">
        <v>158</v>
      </c>
      <c r="D72" s="1" t="s">
        <v>491</v>
      </c>
      <c r="E72" s="1" t="s">
        <v>490</v>
      </c>
      <c r="F72" s="1" t="str">
        <f>IF(ISBLANK(E72), "", Table2[[#This Row],[unique_id]])</f>
        <v>home_sleep</v>
      </c>
      <c r="G72" s="1" t="s">
        <v>439</v>
      </c>
      <c r="H72" s="1" t="s">
        <v>492</v>
      </c>
      <c r="I72" s="1" t="s">
        <v>135</v>
      </c>
      <c r="K72" s="1" t="s">
        <v>373</v>
      </c>
      <c r="R72" s="1" t="s">
        <v>493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  <c r="AI72" s="28" t="str">
        <f>IF(OR(ISBLANK(AG72), ISBLANK(AH72)), "", _xlfn.CONCAT("[[""mac"", """, AG72, """], [""ip"", """, AH72, """]]"))</f>
        <v/>
      </c>
      <c r="AJ72" s="5"/>
    </row>
    <row r="73" spans="1:36" x14ac:dyDescent="0.2">
      <c r="A73" s="1">
        <v>1401</v>
      </c>
      <c r="B73" s="1" t="s">
        <v>28</v>
      </c>
      <c r="C73" s="1" t="s">
        <v>158</v>
      </c>
      <c r="D73" s="1" t="s">
        <v>491</v>
      </c>
      <c r="E73" s="1" t="s">
        <v>495</v>
      </c>
      <c r="F73" s="1" t="str">
        <f>IF(ISBLANK(E73), "", Table2[[#This Row],[unique_id]])</f>
        <v>home_wakeup</v>
      </c>
      <c r="G73" s="1" t="s">
        <v>496</v>
      </c>
      <c r="H73" s="1" t="s">
        <v>492</v>
      </c>
      <c r="I73" s="1" t="s">
        <v>135</v>
      </c>
      <c r="K73" s="1" t="s">
        <v>373</v>
      </c>
      <c r="R73" s="1" t="s">
        <v>494</v>
      </c>
      <c r="T73" s="2"/>
      <c r="V73" s="1" t="str">
        <f>IF(ISBLANK(U73),  "", _xlfn.CONCAT("haas/entity/sensor/", LOWER(C73), "/", E73, "/config"))</f>
        <v/>
      </c>
      <c r="W73" s="1" t="str">
        <f>IF(ISBLANK(U73),  "", _xlfn.CONCAT("haas/entity/sensor/", LOWER(C73), "/", E73))</f>
        <v/>
      </c>
      <c r="AI73" s="28" t="str">
        <f>IF(OR(ISBLANK(AG73), ISBLANK(AH73)), "", _xlfn.CONCAT("[[""mac"", """, AG73, """], [""ip"", """, AH73, """]]"))</f>
        <v/>
      </c>
      <c r="AJ73" s="5"/>
    </row>
    <row r="74" spans="1:36" x14ac:dyDescent="0.2">
      <c r="A74" s="1">
        <v>1402</v>
      </c>
      <c r="B74" s="1" t="s">
        <v>28</v>
      </c>
      <c r="C74" s="1" t="s">
        <v>572</v>
      </c>
      <c r="D74" s="1" t="s">
        <v>577</v>
      </c>
      <c r="E74" s="1" t="s">
        <v>576</v>
      </c>
      <c r="F74" s="1" t="str">
        <f>IF(ISBLANK(E74), "", Table2[[#This Row],[unique_id]])</f>
        <v>column_break</v>
      </c>
      <c r="G74" s="1" t="s">
        <v>573</v>
      </c>
      <c r="H74" s="1" t="s">
        <v>492</v>
      </c>
      <c r="I74" s="1" t="s">
        <v>135</v>
      </c>
      <c r="K74" s="1" t="s">
        <v>574</v>
      </c>
      <c r="L74" s="1" t="s">
        <v>575</v>
      </c>
      <c r="T74" s="2"/>
      <c r="AI74" s="28" t="str">
        <f>IF(OR(ISBLANK(AG74), ISBLANK(AH74)), "", _xlfn.CONCAT("[[""mac"", """, AG74, """], [""ip"", """, AH74, """]]"))</f>
        <v/>
      </c>
      <c r="AJ74" s="5"/>
    </row>
    <row r="75" spans="1:36" x14ac:dyDescent="0.2">
      <c r="A75" s="1">
        <v>1450</v>
      </c>
      <c r="B75" s="1" t="s">
        <v>28</v>
      </c>
      <c r="C75" s="1" t="s">
        <v>136</v>
      </c>
      <c r="D75" s="1" t="s">
        <v>131</v>
      </c>
      <c r="E75" s="1" t="s">
        <v>132</v>
      </c>
      <c r="F75" s="1" t="str">
        <f>IF(ISBLANK(E75), "", Table2[[#This Row],[unique_id]])</f>
        <v>ada</v>
      </c>
      <c r="G75" s="1" t="s">
        <v>133</v>
      </c>
      <c r="H75" s="1" t="s">
        <v>134</v>
      </c>
      <c r="I75" s="1" t="s">
        <v>135</v>
      </c>
      <c r="K75" s="1" t="s">
        <v>139</v>
      </c>
      <c r="R75" s="1" t="s">
        <v>343</v>
      </c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tr">
        <f>IF(OR(ISBLANK(AG75), ISBLANK(AH75)), "", LOWER(_xlfn.CONCAT(Table2[[#This Row],[device_manufacturer]], "-",Table2[[#This Row],[device_suggested_area]], "-", Table2[[#This Row],[device_identifiers]])))</f>
        <v>senseme-ada-fan</v>
      </c>
      <c r="AA75" s="2" t="s">
        <v>645</v>
      </c>
      <c r="AB75" s="1" t="s">
        <v>131</v>
      </c>
      <c r="AC75" s="1" t="s">
        <v>646</v>
      </c>
      <c r="AD75" s="1" t="str">
        <f>IF(OR(ISBLANK(AG75), ISBLANK(AH75)), "", Table2[[#This Row],[device_via_device]])</f>
        <v>SenseMe</v>
      </c>
      <c r="AE75" s="1" t="s">
        <v>133</v>
      </c>
      <c r="AF75" s="1" t="s">
        <v>785</v>
      </c>
      <c r="AG75" s="1" t="s">
        <v>647</v>
      </c>
      <c r="AH75" s="1" t="s">
        <v>789</v>
      </c>
      <c r="AI75" s="28" t="str">
        <f>IF(OR(ISBLANK(AG75), ISBLANK(AH75)), "", _xlfn.CONCAT("[[""mac"", """, AG75, """], [""ip"", """, AH75, """]]"))</f>
        <v>[["mac", "20:f8:5e:d7:19:e0"], ["ip", "10.0.6.60"]]</v>
      </c>
    </row>
    <row r="76" spans="1:36" x14ac:dyDescent="0.2">
      <c r="A76" s="1">
        <v>1451</v>
      </c>
      <c r="B76" s="1" t="s">
        <v>28</v>
      </c>
      <c r="C76" s="1" t="s">
        <v>136</v>
      </c>
      <c r="D76" s="1" t="s">
        <v>131</v>
      </c>
      <c r="E76" s="1" t="s">
        <v>256</v>
      </c>
      <c r="F76" s="1" t="str">
        <f>IF(ISBLANK(E76), "", Table2[[#This Row],[unique_id]])</f>
        <v>edwin</v>
      </c>
      <c r="G76" s="1" t="s">
        <v>129</v>
      </c>
      <c r="H76" s="1" t="s">
        <v>134</v>
      </c>
      <c r="I76" s="1" t="s">
        <v>135</v>
      </c>
      <c r="K76" s="1" t="s">
        <v>139</v>
      </c>
      <c r="R76" s="1" t="s">
        <v>343</v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senseme-edwin-fan</v>
      </c>
      <c r="AA76" s="2" t="s">
        <v>645</v>
      </c>
      <c r="AB76" s="1" t="s">
        <v>131</v>
      </c>
      <c r="AC76" s="1" t="s">
        <v>646</v>
      </c>
      <c r="AD76" s="1" t="str">
        <f>IF(OR(ISBLANK(AG76), ISBLANK(AH76)), "", Table2[[#This Row],[device_via_device]])</f>
        <v>SenseMe</v>
      </c>
      <c r="AE76" s="1" t="s">
        <v>129</v>
      </c>
      <c r="AF76" s="1" t="s">
        <v>785</v>
      </c>
      <c r="AG76" s="1" t="s">
        <v>648</v>
      </c>
      <c r="AH76" s="1" t="s">
        <v>790</v>
      </c>
      <c r="AI76" s="28" t="str">
        <f>IF(OR(ISBLANK(AG76), ISBLANK(AH76)), "", _xlfn.CONCAT("[[""mac"", """, AG76, """], [""ip"", """, AH76, """]]"))</f>
        <v>[["mac", "20:f8:5e:d7:26:1c"], ["ip", "10.0.6.61"]]</v>
      </c>
    </row>
    <row r="77" spans="1:36" x14ac:dyDescent="0.2">
      <c r="A77" s="1">
        <v>1452</v>
      </c>
      <c r="B77" s="1" t="s">
        <v>28</v>
      </c>
      <c r="C77" s="1" t="s">
        <v>136</v>
      </c>
      <c r="D77" s="1" t="s">
        <v>131</v>
      </c>
      <c r="E77" s="1" t="s">
        <v>255</v>
      </c>
      <c r="F77" s="1" t="str">
        <f>IF(ISBLANK(E77), "", Table2[[#This Row],[unique_id]])</f>
        <v>parents</v>
      </c>
      <c r="G77" s="1" t="s">
        <v>241</v>
      </c>
      <c r="H77" s="1" t="s">
        <v>134</v>
      </c>
      <c r="I77" s="1" t="s">
        <v>135</v>
      </c>
      <c r="K77" s="1" t="s">
        <v>139</v>
      </c>
      <c r="R77" s="1" t="s">
        <v>343</v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senseme-parents-fan</v>
      </c>
      <c r="AA77" s="2" t="s">
        <v>645</v>
      </c>
      <c r="AB77" s="1" t="s">
        <v>131</v>
      </c>
      <c r="AC77" s="1" t="s">
        <v>646</v>
      </c>
      <c r="AD77" s="1" t="str">
        <f>IF(OR(ISBLANK(AG77), ISBLANK(AH77)), "", Table2[[#This Row],[device_via_device]])</f>
        <v>SenseMe</v>
      </c>
      <c r="AE77" s="1" t="s">
        <v>241</v>
      </c>
      <c r="AF77" s="1" t="s">
        <v>785</v>
      </c>
      <c r="AG77" s="1" t="s">
        <v>651</v>
      </c>
      <c r="AH77" s="1" t="s">
        <v>791</v>
      </c>
      <c r="AI77" s="28" t="str">
        <f>IF(OR(ISBLANK(AG77), ISBLANK(AH77)), "", _xlfn.CONCAT("[[""mac"", """, AG77, """], [""ip"", """, AH77, """]]"))</f>
        <v>[["mac", "20:f8:5e:d8:a5:6b"], ["ip", "10.0.6.62"]]</v>
      </c>
    </row>
    <row r="78" spans="1:36" x14ac:dyDescent="0.2">
      <c r="A78" s="1">
        <v>1453</v>
      </c>
      <c r="B78" s="1" t="s">
        <v>28</v>
      </c>
      <c r="C78" s="1" t="s">
        <v>298</v>
      </c>
      <c r="D78" s="1" t="s">
        <v>137</v>
      </c>
      <c r="E78" s="1" t="s">
        <v>342</v>
      </c>
      <c r="F78" s="1" t="str">
        <f>IF(ISBLANK(E78), "", Table2[[#This Row],[unique_id]])</f>
        <v>kitchen_fan</v>
      </c>
      <c r="G78" s="1" t="s">
        <v>257</v>
      </c>
      <c r="H78" s="1" t="s">
        <v>134</v>
      </c>
      <c r="I78" s="1" t="s">
        <v>135</v>
      </c>
      <c r="K78" s="1" t="s">
        <v>139</v>
      </c>
      <c r="R78" s="1" t="s">
        <v>343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tplink-kitchen-fan</v>
      </c>
      <c r="AA78" s="2" t="s">
        <v>624</v>
      </c>
      <c r="AB78" s="1" t="s">
        <v>131</v>
      </c>
      <c r="AC78" s="1" t="s">
        <v>621</v>
      </c>
      <c r="AD78" s="1" t="str">
        <f>IF(OR(ISBLANK(AG78), ISBLANK(AH78)), "", Table2[[#This Row],[device_via_device]])</f>
        <v>TPLink</v>
      </c>
      <c r="AE78" s="1" t="s">
        <v>257</v>
      </c>
      <c r="AF78" s="1" t="s">
        <v>785</v>
      </c>
      <c r="AG78" s="30" t="s">
        <v>625</v>
      </c>
      <c r="AH78" s="30" t="s">
        <v>784</v>
      </c>
      <c r="AI78" s="28" t="str">
        <f>IF(OR(ISBLANK(AG78), ISBLANK(AH78)), "", _xlfn.CONCAT("[[""mac"", """, AG78, """], [""ip"", """, AH78, """]]"))</f>
        <v>[["mac", "ac:84:c6:0d:1b:9c"], ["ip", "10.0.6.87"]]</v>
      </c>
    </row>
    <row r="79" spans="1:36" x14ac:dyDescent="0.2">
      <c r="A79" s="1">
        <v>1454</v>
      </c>
      <c r="B79" s="1" t="s">
        <v>28</v>
      </c>
      <c r="C79" s="1" t="s">
        <v>136</v>
      </c>
      <c r="D79" s="1" t="s">
        <v>131</v>
      </c>
      <c r="E79" s="1" t="s">
        <v>497</v>
      </c>
      <c r="F79" s="1" t="str">
        <f>IF(ISBLANK(E79), "", Table2[[#This Row],[unique_id]])</f>
        <v>lounge</v>
      </c>
      <c r="G79" s="1" t="s">
        <v>243</v>
      </c>
      <c r="H79" s="1" t="s">
        <v>134</v>
      </c>
      <c r="I79" s="1" t="s">
        <v>135</v>
      </c>
      <c r="K79" s="1" t="s">
        <v>139</v>
      </c>
      <c r="R79" s="1" t="s">
        <v>343</v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senseme-lounge-fan</v>
      </c>
      <c r="AA79" s="2" t="s">
        <v>645</v>
      </c>
      <c r="AB79" s="1" t="s">
        <v>131</v>
      </c>
      <c r="AC79" s="1" t="s">
        <v>646</v>
      </c>
      <c r="AD79" s="1" t="str">
        <f>IF(OR(ISBLANK(AG79), ISBLANK(AH79)), "", Table2[[#This Row],[device_via_device]])</f>
        <v>SenseMe</v>
      </c>
      <c r="AE79" s="1" t="s">
        <v>243</v>
      </c>
      <c r="AF79" s="1" t="s">
        <v>785</v>
      </c>
      <c r="AG79" s="1" t="s">
        <v>652</v>
      </c>
      <c r="AH79" s="1" t="s">
        <v>792</v>
      </c>
      <c r="AI79" s="28" t="str">
        <f>IF(OR(ISBLANK(AG79), ISBLANK(AH79)), "", _xlfn.CONCAT("[[""mac"", """, AG79, """], [""ip"", """, AH79, """]]"))</f>
        <v>[["mac", "20:f8:5e:d9:11:77"], ["ip", "10.0.6.63"]]</v>
      </c>
    </row>
    <row r="80" spans="1:36" x14ac:dyDescent="0.2">
      <c r="A80" s="1">
        <v>1455</v>
      </c>
      <c r="B80" s="1" t="s">
        <v>28</v>
      </c>
      <c r="C80" s="1" t="s">
        <v>136</v>
      </c>
      <c r="D80" s="1" t="s">
        <v>131</v>
      </c>
      <c r="E80" s="1" t="s">
        <v>795</v>
      </c>
      <c r="F80" s="1" t="str">
        <f>IF(ISBLANK(E80), "", Table2[[#This Row],[unique_id]])</f>
        <v>deck</v>
      </c>
      <c r="G80" s="1" t="s">
        <v>619</v>
      </c>
      <c r="H80" s="1" t="s">
        <v>134</v>
      </c>
      <c r="I80" s="1" t="s">
        <v>135</v>
      </c>
      <c r="K80" s="1" t="s">
        <v>139</v>
      </c>
      <c r="R80" s="1" t="s">
        <v>343</v>
      </c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AI80" s="28" t="str">
        <f>IF(OR(ISBLANK(AG80), ISBLANK(AH80)), "", _xlfn.CONCAT("[[""mac"", """, AG80, """], [""ip"", """, AH80, """]]"))</f>
        <v/>
      </c>
    </row>
    <row r="81" spans="1:35" x14ac:dyDescent="0.2">
      <c r="A81" s="1">
        <v>1456</v>
      </c>
      <c r="B81" s="1" t="s">
        <v>28</v>
      </c>
      <c r="C81" s="1" t="s">
        <v>136</v>
      </c>
      <c r="D81" s="1" t="s">
        <v>131</v>
      </c>
      <c r="E81" s="1" t="s">
        <v>340</v>
      </c>
      <c r="F81" s="1" t="str">
        <f>IF(ISBLANK(E81), "", Table2[[#This Row],[unique_id]])</f>
        <v>deck_east</v>
      </c>
      <c r="G81" s="1" t="s">
        <v>270</v>
      </c>
      <c r="H81" s="1" t="s">
        <v>134</v>
      </c>
      <c r="I81" s="1" t="s">
        <v>135</v>
      </c>
      <c r="R81" s="1" t="s">
        <v>343</v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senseme-deck-east-fan</v>
      </c>
      <c r="AA81" s="2" t="s">
        <v>645</v>
      </c>
      <c r="AB81" s="1" t="s">
        <v>654</v>
      </c>
      <c r="AC81" s="1" t="s">
        <v>646</v>
      </c>
      <c r="AD81" s="1" t="str">
        <f>IF(OR(ISBLANK(AG81), ISBLANK(AH81)), "", Table2[[#This Row],[device_via_device]])</f>
        <v>SenseMe</v>
      </c>
      <c r="AE81" s="1" t="s">
        <v>619</v>
      </c>
      <c r="AF81" s="1" t="s">
        <v>785</v>
      </c>
      <c r="AG81" s="1" t="s">
        <v>649</v>
      </c>
      <c r="AH81" s="1" t="s">
        <v>793</v>
      </c>
      <c r="AI81" s="28" t="str">
        <f>IF(OR(ISBLANK(AG81), ISBLANK(AH81)), "", _xlfn.CONCAT("[[""mac"", """, AG81, """], [""ip"", """, AH81, """]]"))</f>
        <v>[["mac", "20:f8:5e:1e:ea:a0"], ["ip", "10.0.6.64"]]</v>
      </c>
    </row>
    <row r="82" spans="1:35" x14ac:dyDescent="0.2">
      <c r="A82" s="1">
        <v>1457</v>
      </c>
      <c r="B82" s="1" t="s">
        <v>28</v>
      </c>
      <c r="C82" s="1" t="s">
        <v>136</v>
      </c>
      <c r="D82" s="1" t="s">
        <v>131</v>
      </c>
      <c r="E82" s="1" t="s">
        <v>341</v>
      </c>
      <c r="F82" s="1" t="str">
        <f>IF(ISBLANK(E82), "", Table2[[#This Row],[unique_id]])</f>
        <v>deck_west</v>
      </c>
      <c r="G82" s="1" t="s">
        <v>269</v>
      </c>
      <c r="H82" s="1" t="s">
        <v>134</v>
      </c>
      <c r="I82" s="1" t="s">
        <v>135</v>
      </c>
      <c r="R82" s="1" t="s">
        <v>343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senseme-deck-west-fan</v>
      </c>
      <c r="AA82" s="2" t="s">
        <v>645</v>
      </c>
      <c r="AB82" s="1" t="s">
        <v>655</v>
      </c>
      <c r="AC82" s="1" t="s">
        <v>646</v>
      </c>
      <c r="AD82" s="1" t="str">
        <f>IF(OR(ISBLANK(AG82), ISBLANK(AH82)), "", Table2[[#This Row],[device_via_device]])</f>
        <v>SenseMe</v>
      </c>
      <c r="AE82" s="1" t="s">
        <v>619</v>
      </c>
      <c r="AF82" s="1" t="s">
        <v>785</v>
      </c>
      <c r="AG82" s="1" t="s">
        <v>650</v>
      </c>
      <c r="AH82" s="12" t="s">
        <v>794</v>
      </c>
      <c r="AI82" s="28" t="str">
        <f>IF(OR(ISBLANK(AG82), ISBLANK(AH82)), "", _xlfn.CONCAT("[[""mac"", """, AG82, """], [""ip"", """, AH82, """]]"))</f>
        <v>[["mac", "20:f8:5e:1e:da:35"], ["ip", "10.0.6.65"]]</v>
      </c>
    </row>
    <row r="83" spans="1:35" x14ac:dyDescent="0.2">
      <c r="A83" s="1">
        <v>1458</v>
      </c>
      <c r="B83" s="1" t="s">
        <v>28</v>
      </c>
      <c r="C83" s="1" t="s">
        <v>572</v>
      </c>
      <c r="D83" s="1" t="s">
        <v>577</v>
      </c>
      <c r="E83" s="1" t="s">
        <v>576</v>
      </c>
      <c r="F83" s="1" t="str">
        <f>IF(ISBLANK(E83), "", Table2[[#This Row],[unique_id]])</f>
        <v>column_break</v>
      </c>
      <c r="G83" s="1" t="s">
        <v>573</v>
      </c>
      <c r="H83" s="1" t="s">
        <v>134</v>
      </c>
      <c r="I83" s="1" t="s">
        <v>135</v>
      </c>
      <c r="K83" s="1" t="s">
        <v>574</v>
      </c>
      <c r="L83" s="1" t="s">
        <v>575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28" t="str">
        <f>IF(OR(ISBLANK(AG83), ISBLANK(AH83)), "", _xlfn.CONCAT("[[""mac"", """, AG83, """], [""ip"", """, AH83, """]]"))</f>
        <v/>
      </c>
    </row>
    <row r="84" spans="1:35" x14ac:dyDescent="0.2">
      <c r="A84" s="1">
        <v>1500</v>
      </c>
      <c r="B84" s="1" t="s">
        <v>28</v>
      </c>
      <c r="C84" s="1" t="s">
        <v>136</v>
      </c>
      <c r="D84" s="1" t="s">
        <v>140</v>
      </c>
      <c r="E84" s="1" t="s">
        <v>132</v>
      </c>
      <c r="F84" s="1" t="str">
        <f>IF(ISBLANK(E84), "", Table2[[#This Row],[unique_id]])</f>
        <v>ada</v>
      </c>
      <c r="G84" s="1" t="s">
        <v>143</v>
      </c>
      <c r="H84" s="1" t="s">
        <v>142</v>
      </c>
      <c r="I84" s="1" t="s">
        <v>135</v>
      </c>
      <c r="K84" s="1" t="s">
        <v>139</v>
      </c>
      <c r="R84" s="1" t="s">
        <v>451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28" t="str">
        <f>IF(OR(ISBLANK(AG84), ISBLANK(AH84)), "", _xlfn.CONCAT("[[""mac"", """, AG84, """], [""ip"", """, AH84, """]]"))</f>
        <v/>
      </c>
    </row>
    <row r="85" spans="1:35" x14ac:dyDescent="0.2">
      <c r="A85" s="1">
        <v>1501</v>
      </c>
      <c r="B85" s="1" t="s">
        <v>28</v>
      </c>
      <c r="C85" s="1" t="s">
        <v>299</v>
      </c>
      <c r="D85" s="1" t="s">
        <v>140</v>
      </c>
      <c r="E85" s="1" t="s">
        <v>481</v>
      </c>
      <c r="F85" s="1" t="str">
        <f>IF(ISBLANK(E85), "", Table2[[#This Row],[unique_id]])</f>
        <v>ada_lamp</v>
      </c>
      <c r="G85" s="1" t="s">
        <v>244</v>
      </c>
      <c r="H85" s="1" t="s">
        <v>142</v>
      </c>
      <c r="I85" s="1" t="s">
        <v>135</v>
      </c>
      <c r="J85" s="1" t="s">
        <v>485</v>
      </c>
      <c r="K85" s="1" t="s">
        <v>139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28" t="str">
        <f>IF(OR(ISBLANK(AG85), ISBLANK(AH85)), "", _xlfn.CONCAT("[[""mac"", """, AG85, """], [""ip"", """, AH85, """]]"))</f>
        <v/>
      </c>
    </row>
    <row r="86" spans="1:35" x14ac:dyDescent="0.2">
      <c r="A86" s="1">
        <v>1502</v>
      </c>
      <c r="B86" s="1" t="s">
        <v>28</v>
      </c>
      <c r="C86" s="1" t="s">
        <v>299</v>
      </c>
      <c r="D86" s="1" t="s">
        <v>140</v>
      </c>
      <c r="E86" s="1" t="s">
        <v>237</v>
      </c>
      <c r="F86" s="1" t="str">
        <f>IF(ISBLANK(E86), "", Table2[[#This Row],[unique_id]])</f>
        <v>hue_ambiance_lamp_11</v>
      </c>
      <c r="G86" s="1" t="s">
        <v>244</v>
      </c>
      <c r="H86" s="1" t="s">
        <v>142</v>
      </c>
      <c r="I86" s="1" t="s">
        <v>135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28" t="str">
        <f>IF(OR(ISBLANK(AG86), ISBLANK(AH86)), "", _xlfn.CONCAT("[[""mac"", """, AG86, """], [""ip"", """, AH86, """]]"))</f>
        <v/>
      </c>
    </row>
    <row r="87" spans="1:35" x14ac:dyDescent="0.2">
      <c r="A87" s="1">
        <v>1503</v>
      </c>
      <c r="B87" s="1" t="s">
        <v>28</v>
      </c>
      <c r="C87" s="1" t="s">
        <v>299</v>
      </c>
      <c r="D87" s="1" t="s">
        <v>140</v>
      </c>
      <c r="E87" s="1" t="s">
        <v>482</v>
      </c>
      <c r="F87" s="1" t="str">
        <f>IF(ISBLANK(E87), "", Table2[[#This Row],[unique_id]])</f>
        <v>edwin_lamp</v>
      </c>
      <c r="G87" s="1" t="s">
        <v>254</v>
      </c>
      <c r="H87" s="1" t="s">
        <v>142</v>
      </c>
      <c r="I87" s="1" t="s">
        <v>135</v>
      </c>
      <c r="J87" s="1" t="s">
        <v>484</v>
      </c>
      <c r="K87" s="1" t="s">
        <v>139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28" t="str">
        <f>IF(OR(ISBLANK(AG87), ISBLANK(AH87)), "", _xlfn.CONCAT("[[""mac"", """, AG87, """], [""ip"", """, AH87, """]]"))</f>
        <v/>
      </c>
    </row>
    <row r="88" spans="1:35" x14ac:dyDescent="0.2">
      <c r="A88" s="1">
        <v>1504</v>
      </c>
      <c r="B88" s="1" t="s">
        <v>28</v>
      </c>
      <c r="C88" s="1" t="s">
        <v>299</v>
      </c>
      <c r="D88" s="1" t="s">
        <v>140</v>
      </c>
      <c r="E88" s="1" t="s">
        <v>226</v>
      </c>
      <c r="F88" s="1" t="str">
        <f>IF(ISBLANK(E88), "", Table2[[#This Row],[unique_id]])</f>
        <v>hue_ambiance_lamp_13</v>
      </c>
      <c r="G88" s="1" t="s">
        <v>254</v>
      </c>
      <c r="H88" s="1" t="s">
        <v>142</v>
      </c>
      <c r="I88" s="1" t="s">
        <v>135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28" t="str">
        <f>IF(OR(ISBLANK(AG88), ISBLANK(AH88)), "", _xlfn.CONCAT("[[""mac"", """, AG88, """], [""ip"", """, AH88, """]]"))</f>
        <v/>
      </c>
    </row>
    <row r="89" spans="1:35" x14ac:dyDescent="0.2">
      <c r="A89" s="1">
        <v>1505</v>
      </c>
      <c r="B89" s="1" t="s">
        <v>28</v>
      </c>
      <c r="C89" s="1" t="s">
        <v>136</v>
      </c>
      <c r="D89" s="1" t="s">
        <v>140</v>
      </c>
      <c r="E89" s="1" t="s">
        <v>256</v>
      </c>
      <c r="F89" s="1" t="str">
        <f>IF(ISBLANK(E89), "", Table2[[#This Row],[unique_id]])</f>
        <v>edwin</v>
      </c>
      <c r="G89" s="1" t="s">
        <v>239</v>
      </c>
      <c r="H89" s="1" t="s">
        <v>142</v>
      </c>
      <c r="I89" s="1" t="s">
        <v>135</v>
      </c>
      <c r="K89" s="1" t="s">
        <v>139</v>
      </c>
      <c r="R89" s="1" t="s">
        <v>451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28" t="str">
        <f>IF(OR(ISBLANK(AG89), ISBLANK(AH89)), "", _xlfn.CONCAT("[[""mac"", """, AG89, """], [""ip"", """, AH89, """]]"))</f>
        <v/>
      </c>
    </row>
    <row r="90" spans="1:35" x14ac:dyDescent="0.2">
      <c r="A90" s="1">
        <v>1506</v>
      </c>
      <c r="B90" s="1" t="s">
        <v>28</v>
      </c>
      <c r="C90" s="1" t="s">
        <v>299</v>
      </c>
      <c r="D90" s="1" t="s">
        <v>140</v>
      </c>
      <c r="E90" s="1" t="s">
        <v>788</v>
      </c>
      <c r="F90" s="1" t="str">
        <f>IF(ISBLANK(E90), "", Table2[[#This Row],[unique_id]])</f>
        <v>edwin_night_light</v>
      </c>
      <c r="G90" s="1" t="s">
        <v>787</v>
      </c>
      <c r="H90" s="1" t="s">
        <v>142</v>
      </c>
      <c r="I90" s="1" t="s">
        <v>135</v>
      </c>
      <c r="J90" s="1" t="s">
        <v>485</v>
      </c>
      <c r="K90" s="1" t="s">
        <v>139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28" t="str">
        <f>IF(OR(ISBLANK(AG90), ISBLANK(AH90)), "", _xlfn.CONCAT("[[""mac"", """, AG90, """], [""ip"", """, AH90, """]]"))</f>
        <v/>
      </c>
    </row>
    <row r="91" spans="1:35" x14ac:dyDescent="0.2">
      <c r="A91" s="1">
        <v>1507</v>
      </c>
      <c r="B91" s="1" t="s">
        <v>28</v>
      </c>
      <c r="C91" s="1" t="s">
        <v>299</v>
      </c>
      <c r="D91" s="1" t="s">
        <v>140</v>
      </c>
      <c r="E91" s="1" t="s">
        <v>236</v>
      </c>
      <c r="F91" s="1" t="str">
        <f>IF(ISBLANK(E91), "", Table2[[#This Row],[unique_id]])</f>
        <v>hue_ambiance_lamp_10</v>
      </c>
      <c r="G91" s="1" t="s">
        <v>787</v>
      </c>
      <c r="H91" s="1" t="s">
        <v>142</v>
      </c>
      <c r="I91" s="1" t="s">
        <v>135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28" t="str">
        <f>IF(OR(ISBLANK(AG91), ISBLANK(AH91)), "", _xlfn.CONCAT("[[""mac"", """, AG91, """], [""ip"", """, AH91, """]]"))</f>
        <v/>
      </c>
    </row>
    <row r="92" spans="1:35" x14ac:dyDescent="0.2">
      <c r="A92" s="1">
        <v>1508</v>
      </c>
      <c r="B92" s="1" t="s">
        <v>28</v>
      </c>
      <c r="C92" s="1" t="s">
        <v>299</v>
      </c>
      <c r="D92" s="1" t="s">
        <v>140</v>
      </c>
      <c r="E92" s="1" t="s">
        <v>470</v>
      </c>
      <c r="F92" s="1" t="str">
        <f>IF(ISBLANK(E92), "", Table2[[#This Row],[unique_id]])</f>
        <v>hallway_main</v>
      </c>
      <c r="G92" s="1" t="s">
        <v>249</v>
      </c>
      <c r="H92" s="1" t="s">
        <v>142</v>
      </c>
      <c r="I92" s="1" t="s">
        <v>135</v>
      </c>
      <c r="J92" s="1" t="s">
        <v>483</v>
      </c>
      <c r="K92" s="1" t="s">
        <v>139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28" t="str">
        <f>IF(OR(ISBLANK(AG92), ISBLANK(AH92)), "", _xlfn.CONCAT("[[""mac"", """, AG92, """], [""ip"", """, AH92, """]]"))</f>
        <v/>
      </c>
    </row>
    <row r="93" spans="1:35" x14ac:dyDescent="0.2">
      <c r="A93" s="1">
        <v>1509</v>
      </c>
      <c r="B93" s="1" t="s">
        <v>28</v>
      </c>
      <c r="C93" s="1" t="s">
        <v>299</v>
      </c>
      <c r="D93" s="1" t="s">
        <v>140</v>
      </c>
      <c r="E93" s="1" t="s">
        <v>144</v>
      </c>
      <c r="F93" s="1" t="str">
        <f>IF(ISBLANK(E93), "", Table2[[#This Row],[unique_id]])</f>
        <v>hue_color_candle_2</v>
      </c>
      <c r="G93" s="1" t="s">
        <v>249</v>
      </c>
      <c r="H93" s="1" t="s">
        <v>142</v>
      </c>
      <c r="I93" s="1" t="s">
        <v>135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28" t="str">
        <f>IF(OR(ISBLANK(AG93), ISBLANK(AH93)), "", _xlfn.CONCAT("[[""mac"", """, AG93, """], [""ip"", """, AH93, """]]"))</f>
        <v/>
      </c>
    </row>
    <row r="94" spans="1:35" x14ac:dyDescent="0.2">
      <c r="A94" s="1">
        <v>1510</v>
      </c>
      <c r="B94" s="1" t="s">
        <v>28</v>
      </c>
      <c r="C94" s="1" t="s">
        <v>299</v>
      </c>
      <c r="D94" s="1" t="s">
        <v>140</v>
      </c>
      <c r="E94" s="1" t="s">
        <v>211</v>
      </c>
      <c r="F94" s="1" t="str">
        <f>IF(ISBLANK(E94), "", Table2[[#This Row],[unique_id]])</f>
        <v>hue_color_candle_3</v>
      </c>
      <c r="G94" s="1" t="s">
        <v>249</v>
      </c>
      <c r="H94" s="1" t="s">
        <v>142</v>
      </c>
      <c r="I94" s="1" t="s">
        <v>135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28" t="str">
        <f>IF(OR(ISBLANK(AG94), ISBLANK(AH94)), "", _xlfn.CONCAT("[[""mac"", """, AG94, """], [""ip"", """, AH94, """]]"))</f>
        <v/>
      </c>
    </row>
    <row r="95" spans="1:35" x14ac:dyDescent="0.2">
      <c r="A95" s="1">
        <v>1511</v>
      </c>
      <c r="B95" s="1" t="s">
        <v>28</v>
      </c>
      <c r="C95" s="1" t="s">
        <v>299</v>
      </c>
      <c r="D95" s="1" t="s">
        <v>140</v>
      </c>
      <c r="E95" s="1" t="s">
        <v>212</v>
      </c>
      <c r="F95" s="1" t="str">
        <f>IF(ISBLANK(E95), "", Table2[[#This Row],[unique_id]])</f>
        <v>hue_color_candle_4</v>
      </c>
      <c r="G95" s="1" t="s">
        <v>249</v>
      </c>
      <c r="H95" s="1" t="s">
        <v>142</v>
      </c>
      <c r="I95" s="1" t="s">
        <v>135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28" t="str">
        <f>IF(OR(ISBLANK(AG95), ISBLANK(AH95)), "", _xlfn.CONCAT("[[""mac"", """, AG95, """], [""ip"", """, AH95, """]]"))</f>
        <v/>
      </c>
    </row>
    <row r="96" spans="1:35" x14ac:dyDescent="0.2">
      <c r="A96" s="1">
        <v>1512</v>
      </c>
      <c r="B96" s="1" t="s">
        <v>28</v>
      </c>
      <c r="C96" s="1" t="s">
        <v>299</v>
      </c>
      <c r="D96" s="1" t="s">
        <v>140</v>
      </c>
      <c r="E96" s="1" t="s">
        <v>213</v>
      </c>
      <c r="F96" s="1" t="str">
        <f>IF(ISBLANK(E96), "", Table2[[#This Row],[unique_id]])</f>
        <v>hue_color_candle_5</v>
      </c>
      <c r="G96" s="1" t="s">
        <v>249</v>
      </c>
      <c r="H96" s="1" t="s">
        <v>142</v>
      </c>
      <c r="I96" s="1" t="s">
        <v>135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28" t="str">
        <f>IF(OR(ISBLANK(AG96), ISBLANK(AH96)), "", _xlfn.CONCAT("[[""mac"", """, AG96, """], [""ip"", """, AH96, """]]"))</f>
        <v/>
      </c>
    </row>
    <row r="97" spans="1:35" x14ac:dyDescent="0.2">
      <c r="A97" s="1">
        <v>1513</v>
      </c>
      <c r="B97" s="1" t="s">
        <v>28</v>
      </c>
      <c r="C97" s="1" t="s">
        <v>299</v>
      </c>
      <c r="D97" s="1" t="s">
        <v>140</v>
      </c>
      <c r="E97" s="1" t="s">
        <v>471</v>
      </c>
      <c r="F97" s="1" t="str">
        <f>IF(ISBLANK(E97), "", Table2[[#This Row],[unique_id]])</f>
        <v>dining_main</v>
      </c>
      <c r="G97" s="1" t="s">
        <v>141</v>
      </c>
      <c r="H97" s="1" t="s">
        <v>142</v>
      </c>
      <c r="I97" s="1" t="s">
        <v>135</v>
      </c>
      <c r="J97" s="1" t="s">
        <v>484</v>
      </c>
      <c r="K97" s="1" t="s">
        <v>139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28" t="str">
        <f>IF(OR(ISBLANK(AG97), ISBLANK(AH97)), "", _xlfn.CONCAT("[[""mac"", """, AG97, """], [""ip"", """, AH97, """]]"))</f>
        <v/>
      </c>
    </row>
    <row r="98" spans="1:35" x14ac:dyDescent="0.2">
      <c r="A98" s="1">
        <v>1514</v>
      </c>
      <c r="B98" s="1" t="s">
        <v>28</v>
      </c>
      <c r="C98" s="1" t="s">
        <v>299</v>
      </c>
      <c r="D98" s="1" t="s">
        <v>140</v>
      </c>
      <c r="E98" s="1" t="s">
        <v>214</v>
      </c>
      <c r="F98" s="1" t="str">
        <f>IF(ISBLANK(E98), "", Table2[[#This Row],[unique_id]])</f>
        <v>hue_color_candle_6</v>
      </c>
      <c r="G98" s="1" t="s">
        <v>141</v>
      </c>
      <c r="H98" s="1" t="s">
        <v>142</v>
      </c>
      <c r="I98" s="1" t="s">
        <v>135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28" t="str">
        <f>IF(OR(ISBLANK(AG98), ISBLANK(AH98)), "", _xlfn.CONCAT("[[""mac"", """, AG98, """], [""ip"", """, AH98, """]]"))</f>
        <v/>
      </c>
    </row>
    <row r="99" spans="1:35" x14ac:dyDescent="0.2">
      <c r="A99" s="1">
        <v>1515</v>
      </c>
      <c r="B99" s="1" t="s">
        <v>28</v>
      </c>
      <c r="C99" s="1" t="s">
        <v>299</v>
      </c>
      <c r="D99" s="1" t="s">
        <v>140</v>
      </c>
      <c r="E99" s="1" t="s">
        <v>215</v>
      </c>
      <c r="F99" s="1" t="str">
        <f>IF(ISBLANK(E99), "", Table2[[#This Row],[unique_id]])</f>
        <v>hue_color_candle_7</v>
      </c>
      <c r="G99" s="1" t="s">
        <v>141</v>
      </c>
      <c r="H99" s="1" t="s">
        <v>142</v>
      </c>
      <c r="I99" s="1" t="s">
        <v>135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28" t="str">
        <f>IF(OR(ISBLANK(AG99), ISBLANK(AH99)), "", _xlfn.CONCAT("[[""mac"", """, AG99, """], [""ip"", """, AH99, """]]"))</f>
        <v/>
      </c>
    </row>
    <row r="100" spans="1:35" x14ac:dyDescent="0.2">
      <c r="A100" s="1">
        <v>1516</v>
      </c>
      <c r="B100" s="1" t="s">
        <v>28</v>
      </c>
      <c r="C100" s="1" t="s">
        <v>299</v>
      </c>
      <c r="D100" s="1" t="s">
        <v>140</v>
      </c>
      <c r="E100" s="1" t="s">
        <v>216</v>
      </c>
      <c r="F100" s="1" t="str">
        <f>IF(ISBLANK(E100), "", Table2[[#This Row],[unique_id]])</f>
        <v>hue_color_candle_8</v>
      </c>
      <c r="G100" s="1" t="s">
        <v>141</v>
      </c>
      <c r="H100" s="1" t="s">
        <v>142</v>
      </c>
      <c r="I100" s="1" t="s">
        <v>135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28" t="str">
        <f>IF(OR(ISBLANK(AG100), ISBLANK(AH100)), "", _xlfn.CONCAT("[[""mac"", """, AG100, """], [""ip"", """, AH100, """]]"))</f>
        <v/>
      </c>
    </row>
    <row r="101" spans="1:35" x14ac:dyDescent="0.2">
      <c r="A101" s="1">
        <v>1517</v>
      </c>
      <c r="B101" s="1" t="s">
        <v>28</v>
      </c>
      <c r="C101" s="1" t="s">
        <v>299</v>
      </c>
      <c r="D101" s="1" t="s">
        <v>140</v>
      </c>
      <c r="E101" s="1" t="s">
        <v>217</v>
      </c>
      <c r="F101" s="1" t="str">
        <f>IF(ISBLANK(E101), "", Table2[[#This Row],[unique_id]])</f>
        <v>hue_color_candle_9</v>
      </c>
      <c r="G101" s="1" t="s">
        <v>141</v>
      </c>
      <c r="H101" s="1" t="s">
        <v>142</v>
      </c>
      <c r="I101" s="1" t="s">
        <v>135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28" t="str">
        <f>IF(OR(ISBLANK(AG101), ISBLANK(AH101)), "", _xlfn.CONCAT("[[""mac"", """, AG101, """], [""ip"", """, AH101, """]]"))</f>
        <v/>
      </c>
    </row>
    <row r="102" spans="1:35" x14ac:dyDescent="0.2">
      <c r="A102" s="1">
        <v>1518</v>
      </c>
      <c r="B102" s="1" t="s">
        <v>28</v>
      </c>
      <c r="C102" s="1" t="s">
        <v>299</v>
      </c>
      <c r="D102" s="1" t="s">
        <v>140</v>
      </c>
      <c r="E102" s="1" t="s">
        <v>218</v>
      </c>
      <c r="F102" s="1" t="str">
        <f>IF(ISBLANK(E102), "", Table2[[#This Row],[unique_id]])</f>
        <v>hue_color_candle_10</v>
      </c>
      <c r="G102" s="1" t="s">
        <v>141</v>
      </c>
      <c r="H102" s="1" t="s">
        <v>142</v>
      </c>
      <c r="I102" s="1" t="s">
        <v>135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28" t="str">
        <f>IF(OR(ISBLANK(AG102), ISBLANK(AH102)), "", _xlfn.CONCAT("[[""mac"", """, AG102, """], [""ip"", """, AH102, """]]"))</f>
        <v/>
      </c>
    </row>
    <row r="103" spans="1:35" x14ac:dyDescent="0.2">
      <c r="A103" s="1">
        <v>1519</v>
      </c>
      <c r="B103" s="1" t="s">
        <v>28</v>
      </c>
      <c r="C103" s="1" t="s">
        <v>299</v>
      </c>
      <c r="D103" s="1" t="s">
        <v>140</v>
      </c>
      <c r="E103" s="1" t="s">
        <v>219</v>
      </c>
      <c r="F103" s="1" t="str">
        <f>IF(ISBLANK(E103), "", Table2[[#This Row],[unique_id]])</f>
        <v>hue_color_candle_11</v>
      </c>
      <c r="G103" s="1" t="s">
        <v>141</v>
      </c>
      <c r="H103" s="1" t="s">
        <v>142</v>
      </c>
      <c r="I103" s="1" t="s">
        <v>135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28" t="str">
        <f>IF(OR(ISBLANK(AG103), ISBLANK(AH103)), "", _xlfn.CONCAT("[[""mac"", """, AG103, """], [""ip"", """, AH103, """]]"))</f>
        <v/>
      </c>
    </row>
    <row r="104" spans="1:35" x14ac:dyDescent="0.2">
      <c r="A104" s="1">
        <v>1520</v>
      </c>
      <c r="B104" s="1" t="s">
        <v>28</v>
      </c>
      <c r="C104" s="1" t="s">
        <v>299</v>
      </c>
      <c r="D104" s="1" t="s">
        <v>140</v>
      </c>
      <c r="E104" s="1" t="s">
        <v>472</v>
      </c>
      <c r="F104" s="1" t="str">
        <f>IF(ISBLANK(E104), "", Table2[[#This Row],[unique_id]])</f>
        <v>lounge_main</v>
      </c>
      <c r="G104" s="1" t="s">
        <v>258</v>
      </c>
      <c r="H104" s="1" t="s">
        <v>142</v>
      </c>
      <c r="I104" s="1" t="s">
        <v>135</v>
      </c>
      <c r="J104" s="1" t="s">
        <v>483</v>
      </c>
      <c r="K104" s="1" t="s">
        <v>139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28" t="str">
        <f>IF(OR(ISBLANK(AG104), ISBLANK(AH104)), "", _xlfn.CONCAT("[[""mac"", """, AG104, """], [""ip"", """, AH104, """]]"))</f>
        <v/>
      </c>
    </row>
    <row r="105" spans="1:35" x14ac:dyDescent="0.2">
      <c r="A105" s="1">
        <v>1521</v>
      </c>
      <c r="B105" s="1" t="s">
        <v>28</v>
      </c>
      <c r="C105" s="1" t="s">
        <v>299</v>
      </c>
      <c r="D105" s="1" t="s">
        <v>140</v>
      </c>
      <c r="E105" s="1" t="s">
        <v>220</v>
      </c>
      <c r="F105" s="1" t="str">
        <f>IF(ISBLANK(E105), "", Table2[[#This Row],[unique_id]])</f>
        <v>hue_color_candle_12</v>
      </c>
      <c r="G105" s="1" t="s">
        <v>258</v>
      </c>
      <c r="H105" s="1" t="s">
        <v>142</v>
      </c>
      <c r="I105" s="1" t="s">
        <v>135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28" t="str">
        <f>IF(OR(ISBLANK(AG105), ISBLANK(AH105)), "", _xlfn.CONCAT("[[""mac"", """, AG105, """], [""ip"", """, AH105, """]]"))</f>
        <v/>
      </c>
    </row>
    <row r="106" spans="1:35" x14ac:dyDescent="0.2">
      <c r="A106" s="1">
        <v>1522</v>
      </c>
      <c r="B106" s="1" t="s">
        <v>28</v>
      </c>
      <c r="C106" s="1" t="s">
        <v>299</v>
      </c>
      <c r="D106" s="1" t="s">
        <v>140</v>
      </c>
      <c r="E106" s="1" t="s">
        <v>221</v>
      </c>
      <c r="F106" s="1" t="str">
        <f>IF(ISBLANK(E106), "", Table2[[#This Row],[unique_id]])</f>
        <v>hue_color_candle_13</v>
      </c>
      <c r="G106" s="1" t="s">
        <v>258</v>
      </c>
      <c r="H106" s="1" t="s">
        <v>142</v>
      </c>
      <c r="I106" s="1" t="s">
        <v>135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28" t="str">
        <f>IF(OR(ISBLANK(AG106), ISBLANK(AH106)), "", _xlfn.CONCAT("[[""mac"", """, AG106, """], [""ip"", """, AH106, """]]"))</f>
        <v/>
      </c>
    </row>
    <row r="107" spans="1:35" x14ac:dyDescent="0.2">
      <c r="A107" s="1">
        <v>1523</v>
      </c>
      <c r="B107" s="1" t="s">
        <v>28</v>
      </c>
      <c r="C107" s="1" t="s">
        <v>299</v>
      </c>
      <c r="D107" s="1" t="s">
        <v>140</v>
      </c>
      <c r="E107" s="1" t="s">
        <v>222</v>
      </c>
      <c r="F107" s="1" t="str">
        <f>IF(ISBLANK(E107), "", Table2[[#This Row],[unique_id]])</f>
        <v>hue_color_candle_14</v>
      </c>
      <c r="G107" s="1" t="s">
        <v>258</v>
      </c>
      <c r="H107" s="1" t="s">
        <v>142</v>
      </c>
      <c r="I107" s="1" t="s">
        <v>135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28" t="str">
        <f>IF(OR(ISBLANK(AG107), ISBLANK(AH107)), "", _xlfn.CONCAT("[[""mac"", """, AG107, """], [""ip"", """, AH107, """]]"))</f>
        <v/>
      </c>
    </row>
    <row r="108" spans="1:35" x14ac:dyDescent="0.2">
      <c r="A108" s="1">
        <v>1524</v>
      </c>
      <c r="B108" s="1" t="s">
        <v>28</v>
      </c>
      <c r="C108" s="1" t="s">
        <v>136</v>
      </c>
      <c r="D108" s="1" t="s">
        <v>140</v>
      </c>
      <c r="E108" s="1" t="s">
        <v>800</v>
      </c>
      <c r="F108" s="1" t="str">
        <f>IF(ISBLANK(E108), "", Table2[[#This Row],[unique_id]])</f>
        <v>lounge_2</v>
      </c>
      <c r="G108" s="1" t="s">
        <v>240</v>
      </c>
      <c r="H108" s="1" t="s">
        <v>142</v>
      </c>
      <c r="I108" s="1" t="s">
        <v>135</v>
      </c>
      <c r="K108" s="1" t="s">
        <v>139</v>
      </c>
      <c r="R108" s="1" t="s">
        <v>451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28" t="str">
        <f>IF(OR(ISBLANK(AG108), ISBLANK(AH108)), "", _xlfn.CONCAT("[[""mac"", """, AG108, """], [""ip"", """, AH108, """]]"))</f>
        <v/>
      </c>
    </row>
    <row r="109" spans="1:35" x14ac:dyDescent="0.2">
      <c r="A109" s="1">
        <v>1525</v>
      </c>
      <c r="B109" s="1" t="s">
        <v>28</v>
      </c>
      <c r="C109" s="1" t="s">
        <v>299</v>
      </c>
      <c r="D109" s="1" t="s">
        <v>140</v>
      </c>
      <c r="E109" s="1" t="s">
        <v>473</v>
      </c>
      <c r="F109" s="1" t="str">
        <f>IF(ISBLANK(E109), "", Table2[[#This Row],[unique_id]])</f>
        <v>parents_main</v>
      </c>
      <c r="G109" s="1" t="s">
        <v>245</v>
      </c>
      <c r="H109" s="1" t="s">
        <v>142</v>
      </c>
      <c r="I109" s="1" t="s">
        <v>135</v>
      </c>
      <c r="J109" s="1" t="s">
        <v>483</v>
      </c>
      <c r="K109" s="1" t="s">
        <v>139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28" t="str">
        <f>IF(OR(ISBLANK(AG109), ISBLANK(AH109)), "", _xlfn.CONCAT("[[""mac"", """, AG109, """], [""ip"", """, AH109, """]]"))</f>
        <v/>
      </c>
    </row>
    <row r="110" spans="1:35" x14ac:dyDescent="0.2">
      <c r="A110" s="1">
        <v>1526</v>
      </c>
      <c r="B110" s="1" t="s">
        <v>28</v>
      </c>
      <c r="C110" s="1" t="s">
        <v>299</v>
      </c>
      <c r="D110" s="1" t="s">
        <v>140</v>
      </c>
      <c r="E110" s="1" t="s">
        <v>223</v>
      </c>
      <c r="F110" s="1" t="str">
        <f>IF(ISBLANK(E110), "", Table2[[#This Row],[unique_id]])</f>
        <v>hue_color_candle_15</v>
      </c>
      <c r="G110" s="1" t="s">
        <v>245</v>
      </c>
      <c r="H110" s="1" t="s">
        <v>142</v>
      </c>
      <c r="I110" s="1" t="s">
        <v>135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28" t="str">
        <f>IF(OR(ISBLANK(AG110), ISBLANK(AH110)), "", _xlfn.CONCAT("[[""mac"", """, AG110, """], [""ip"", """, AH110, """]]"))</f>
        <v/>
      </c>
    </row>
    <row r="111" spans="1:35" x14ac:dyDescent="0.2">
      <c r="A111" s="1">
        <v>1527</v>
      </c>
      <c r="B111" s="1" t="s">
        <v>28</v>
      </c>
      <c r="C111" s="1" t="s">
        <v>299</v>
      </c>
      <c r="D111" s="1" t="s">
        <v>140</v>
      </c>
      <c r="E111" s="1" t="s">
        <v>224</v>
      </c>
      <c r="F111" s="1" t="str">
        <f>IF(ISBLANK(E111), "", Table2[[#This Row],[unique_id]])</f>
        <v>hue_color_candle_16</v>
      </c>
      <c r="G111" s="1" t="s">
        <v>245</v>
      </c>
      <c r="H111" s="1" t="s">
        <v>142</v>
      </c>
      <c r="I111" s="1" t="s">
        <v>135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28" t="str">
        <f>IF(OR(ISBLANK(AG111), ISBLANK(AH111)), "", _xlfn.CONCAT("[[""mac"", """, AG111, """], [""ip"", """, AH111, """]]"))</f>
        <v/>
      </c>
    </row>
    <row r="112" spans="1:35" x14ac:dyDescent="0.2">
      <c r="A112" s="1">
        <v>1528</v>
      </c>
      <c r="B112" s="1" t="s">
        <v>28</v>
      </c>
      <c r="C112" s="1" t="s">
        <v>299</v>
      </c>
      <c r="D112" s="1" t="s">
        <v>140</v>
      </c>
      <c r="E112" s="1" t="s">
        <v>225</v>
      </c>
      <c r="F112" s="1" t="str">
        <f>IF(ISBLANK(E112), "", Table2[[#This Row],[unique_id]])</f>
        <v>hue_color_candle_17</v>
      </c>
      <c r="G112" s="1" t="s">
        <v>245</v>
      </c>
      <c r="H112" s="1" t="s">
        <v>142</v>
      </c>
      <c r="I112" s="1" t="s">
        <v>135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28" t="str">
        <f>IF(OR(ISBLANK(AG112), ISBLANK(AH112)), "", _xlfn.CONCAT("[[""mac"", """, AG112, """], [""ip"", """, AH112, """]]"))</f>
        <v/>
      </c>
    </row>
    <row r="113" spans="1:35" x14ac:dyDescent="0.2">
      <c r="A113" s="1">
        <v>1529</v>
      </c>
      <c r="B113" s="1" t="s">
        <v>28</v>
      </c>
      <c r="C113" s="1" t="s">
        <v>299</v>
      </c>
      <c r="D113" s="1" t="s">
        <v>140</v>
      </c>
      <c r="E113" s="1" t="s">
        <v>474</v>
      </c>
      <c r="F113" s="1" t="str">
        <f>IF(ISBLANK(E113), "", Table2[[#This Row],[unique_id]])</f>
        <v>kitchen_main</v>
      </c>
      <c r="G113" s="1" t="s">
        <v>251</v>
      </c>
      <c r="H113" s="1" t="s">
        <v>142</v>
      </c>
      <c r="I113" s="1" t="s">
        <v>135</v>
      </c>
      <c r="J113" s="1" t="s">
        <v>484</v>
      </c>
      <c r="K113" s="1" t="s">
        <v>139</v>
      </c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28" t="str">
        <f>IF(OR(ISBLANK(AG113), ISBLANK(AH113)), "", _xlfn.CONCAT("[[""mac"", """, AG113, """], [""ip"", """, AH113, """]]"))</f>
        <v/>
      </c>
    </row>
    <row r="114" spans="1:35" x14ac:dyDescent="0.2">
      <c r="A114" s="1">
        <v>1530</v>
      </c>
      <c r="B114" s="1" t="s">
        <v>28</v>
      </c>
      <c r="C114" s="1" t="s">
        <v>299</v>
      </c>
      <c r="D114" s="1" t="s">
        <v>140</v>
      </c>
      <c r="E114" s="1" t="s">
        <v>227</v>
      </c>
      <c r="F114" s="1" t="str">
        <f>IF(ISBLANK(E114), "", Table2[[#This Row],[unique_id]])</f>
        <v>hue_ambiance_lamp_1</v>
      </c>
      <c r="G114" s="1" t="s">
        <v>251</v>
      </c>
      <c r="H114" s="1" t="s">
        <v>142</v>
      </c>
      <c r="I114" s="1" t="s">
        <v>135</v>
      </c>
      <c r="P114" s="4"/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28" t="str">
        <f>IF(OR(ISBLANK(AG114), ISBLANK(AH114)), "", _xlfn.CONCAT("[[""mac"", """, AG114, """], [""ip"", """, AH114, """]]"))</f>
        <v/>
      </c>
    </row>
    <row r="115" spans="1:35" x14ac:dyDescent="0.2">
      <c r="A115" s="1">
        <v>1531</v>
      </c>
      <c r="B115" s="1" t="s">
        <v>28</v>
      </c>
      <c r="C115" s="1" t="s">
        <v>299</v>
      </c>
      <c r="D115" s="1" t="s">
        <v>140</v>
      </c>
      <c r="E115" s="1" t="s">
        <v>228</v>
      </c>
      <c r="F115" s="1" t="str">
        <f>IF(ISBLANK(E115), "", Table2[[#This Row],[unique_id]])</f>
        <v>hue_ambiance_lamp_2</v>
      </c>
      <c r="G115" s="1" t="s">
        <v>251</v>
      </c>
      <c r="H115" s="1" t="s">
        <v>142</v>
      </c>
      <c r="I115" s="1" t="s">
        <v>135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28" t="str">
        <f>IF(OR(ISBLANK(AG115), ISBLANK(AH115)), "", _xlfn.CONCAT("[[""mac"", """, AG115, """], [""ip"", """, AH115, """]]"))</f>
        <v/>
      </c>
    </row>
    <row r="116" spans="1:35" x14ac:dyDescent="0.2">
      <c r="A116" s="1">
        <v>1532</v>
      </c>
      <c r="B116" s="1" t="s">
        <v>28</v>
      </c>
      <c r="C116" s="1" t="s">
        <v>299</v>
      </c>
      <c r="D116" s="1" t="s">
        <v>140</v>
      </c>
      <c r="E116" s="1" t="s">
        <v>229</v>
      </c>
      <c r="F116" s="1" t="str">
        <f>IF(ISBLANK(E116), "", Table2[[#This Row],[unique_id]])</f>
        <v>hue_ambiance_lamp_3</v>
      </c>
      <c r="G116" s="1" t="s">
        <v>251</v>
      </c>
      <c r="H116" s="1" t="s">
        <v>142</v>
      </c>
      <c r="I116" s="1" t="s">
        <v>135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28" t="str">
        <f>IF(OR(ISBLANK(AG116), ISBLANK(AH116)), "", _xlfn.CONCAT("[[""mac"", """, AG116, """], [""ip"", """, AH116, """]]"))</f>
        <v/>
      </c>
    </row>
    <row r="117" spans="1:35" x14ac:dyDescent="0.2">
      <c r="A117" s="1">
        <v>1533</v>
      </c>
      <c r="B117" s="1" t="s">
        <v>28</v>
      </c>
      <c r="C117" s="1" t="s">
        <v>299</v>
      </c>
      <c r="D117" s="1" t="s">
        <v>140</v>
      </c>
      <c r="E117" s="1" t="s">
        <v>238</v>
      </c>
      <c r="F117" s="1" t="str">
        <f>IF(ISBLANK(E117), "", Table2[[#This Row],[unique_id]])</f>
        <v>hue_ambiance_lamp_12</v>
      </c>
      <c r="G117" s="1" t="s">
        <v>251</v>
      </c>
      <c r="H117" s="1" t="s">
        <v>142</v>
      </c>
      <c r="I117" s="1" t="s">
        <v>135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28" t="str">
        <f>IF(OR(ISBLANK(AG117), ISBLANK(AH117)), "", _xlfn.CONCAT("[[""mac"", """, AG117, """], [""ip"", """, AH117, """]]"))</f>
        <v/>
      </c>
    </row>
    <row r="118" spans="1:35" x14ac:dyDescent="0.2">
      <c r="A118" s="1">
        <v>1534</v>
      </c>
      <c r="B118" s="1" t="s">
        <v>28</v>
      </c>
      <c r="C118" s="1" t="s">
        <v>299</v>
      </c>
      <c r="D118" s="1" t="s">
        <v>140</v>
      </c>
      <c r="E118" s="1" t="s">
        <v>475</v>
      </c>
      <c r="F118" s="1" t="str">
        <f>IF(ISBLANK(E118), "", Table2[[#This Row],[unique_id]])</f>
        <v>laundry_main</v>
      </c>
      <c r="G118" s="1" t="s">
        <v>253</v>
      </c>
      <c r="H118" s="1" t="s">
        <v>142</v>
      </c>
      <c r="I118" s="1" t="s">
        <v>135</v>
      </c>
      <c r="J118" s="1" t="s">
        <v>484</v>
      </c>
      <c r="K118" s="1" t="s">
        <v>139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28" t="str">
        <f>IF(OR(ISBLANK(AG118), ISBLANK(AH118)), "", _xlfn.CONCAT("[[""mac"", """, AG118, """], [""ip"", """, AH118, """]]"))</f>
        <v/>
      </c>
    </row>
    <row r="119" spans="1:35" x14ac:dyDescent="0.2">
      <c r="A119" s="1">
        <v>1535</v>
      </c>
      <c r="B119" s="1" t="s">
        <v>28</v>
      </c>
      <c r="C119" s="1" t="s">
        <v>299</v>
      </c>
      <c r="D119" s="1" t="s">
        <v>140</v>
      </c>
      <c r="E119" s="1" t="s">
        <v>230</v>
      </c>
      <c r="F119" s="1" t="str">
        <f>IF(ISBLANK(E119), "", Table2[[#This Row],[unique_id]])</f>
        <v>hue_ambiance_lamp_4</v>
      </c>
      <c r="G119" s="1" t="s">
        <v>253</v>
      </c>
      <c r="H119" s="1" t="s">
        <v>142</v>
      </c>
      <c r="I119" s="1" t="s">
        <v>135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28" t="str">
        <f>IF(OR(ISBLANK(AG119), ISBLANK(AH119)), "", _xlfn.CONCAT("[[""mac"", """, AG119, """], [""ip"", """, AH119, """]]"))</f>
        <v/>
      </c>
    </row>
    <row r="120" spans="1:35" x14ac:dyDescent="0.2">
      <c r="A120" s="1">
        <v>1536</v>
      </c>
      <c r="B120" s="1" t="s">
        <v>28</v>
      </c>
      <c r="C120" s="1" t="s">
        <v>299</v>
      </c>
      <c r="D120" s="1" t="s">
        <v>140</v>
      </c>
      <c r="E120" s="1" t="s">
        <v>476</v>
      </c>
      <c r="F120" s="1" t="str">
        <f>IF(ISBLANK(E120), "", Table2[[#This Row],[unique_id]])</f>
        <v>pantry_main</v>
      </c>
      <c r="G120" s="1" t="s">
        <v>252</v>
      </c>
      <c r="H120" s="1" t="s">
        <v>142</v>
      </c>
      <c r="I120" s="1" t="s">
        <v>135</v>
      </c>
      <c r="J120" s="1" t="s">
        <v>484</v>
      </c>
      <c r="K120" s="1" t="s">
        <v>139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28" t="str">
        <f>IF(OR(ISBLANK(AG120), ISBLANK(AH120)), "", _xlfn.CONCAT("[[""mac"", """, AG120, """], [""ip"", """, AH120, """]]"))</f>
        <v/>
      </c>
    </row>
    <row r="121" spans="1:35" x14ac:dyDescent="0.2">
      <c r="A121" s="1">
        <v>1537</v>
      </c>
      <c r="B121" s="1" t="s">
        <v>28</v>
      </c>
      <c r="C121" s="1" t="s">
        <v>299</v>
      </c>
      <c r="D121" s="1" t="s">
        <v>140</v>
      </c>
      <c r="E121" s="1" t="s">
        <v>231</v>
      </c>
      <c r="F121" s="1" t="str">
        <f>IF(ISBLANK(E121), "", Table2[[#This Row],[unique_id]])</f>
        <v>hue_ambiance_lamp_5</v>
      </c>
      <c r="G121" s="1" t="s">
        <v>252</v>
      </c>
      <c r="H121" s="1" t="s">
        <v>142</v>
      </c>
      <c r="I121" s="1" t="s">
        <v>135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28" t="str">
        <f>IF(OR(ISBLANK(AG121), ISBLANK(AH121)), "", _xlfn.CONCAT("[[""mac"", """, AG121, """], [""ip"", """, AH121, """]]"))</f>
        <v/>
      </c>
    </row>
    <row r="122" spans="1:35" x14ac:dyDescent="0.2">
      <c r="A122" s="1">
        <v>1538</v>
      </c>
      <c r="B122" s="1" t="s">
        <v>28</v>
      </c>
      <c r="C122" s="1" t="s">
        <v>299</v>
      </c>
      <c r="D122" s="1" t="s">
        <v>140</v>
      </c>
      <c r="E122" s="1" t="s">
        <v>477</v>
      </c>
      <c r="F122" s="1" t="str">
        <f>IF(ISBLANK(E122), "", Table2[[#This Row],[unique_id]])</f>
        <v>office_main</v>
      </c>
      <c r="G122" s="1" t="s">
        <v>248</v>
      </c>
      <c r="H122" s="1" t="s">
        <v>142</v>
      </c>
      <c r="I122" s="1" t="s">
        <v>135</v>
      </c>
      <c r="K122" s="1" t="s">
        <v>139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28" t="str">
        <f>IF(OR(ISBLANK(AG122), ISBLANK(AH122)), "", _xlfn.CONCAT("[[""mac"", """, AG122, """], [""ip"", """, AH122, """]]"))</f>
        <v/>
      </c>
    </row>
    <row r="123" spans="1:35" x14ac:dyDescent="0.2">
      <c r="A123" s="1">
        <v>1539</v>
      </c>
      <c r="B123" s="1" t="s">
        <v>28</v>
      </c>
      <c r="C123" s="1" t="s">
        <v>299</v>
      </c>
      <c r="D123" s="1" t="s">
        <v>140</v>
      </c>
      <c r="E123" s="1" t="s">
        <v>232</v>
      </c>
      <c r="F123" s="1" t="str">
        <f>IF(ISBLANK(E123), "", Table2[[#This Row],[unique_id]])</f>
        <v>hue_ambiance_lamp_6</v>
      </c>
      <c r="G123" s="1" t="s">
        <v>248</v>
      </c>
      <c r="H123" s="1" t="s">
        <v>142</v>
      </c>
      <c r="I123" s="1" t="s">
        <v>135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28" t="str">
        <f>IF(OR(ISBLANK(AG123), ISBLANK(AH123)), "", _xlfn.CONCAT("[[""mac"", """, AG123, """], [""ip"", """, AH123, """]]"))</f>
        <v/>
      </c>
    </row>
    <row r="124" spans="1:35" x14ac:dyDescent="0.2">
      <c r="A124" s="1">
        <v>1540</v>
      </c>
      <c r="B124" s="1" t="s">
        <v>28</v>
      </c>
      <c r="C124" s="1" t="s">
        <v>299</v>
      </c>
      <c r="D124" s="1" t="s">
        <v>140</v>
      </c>
      <c r="E124" s="1" t="s">
        <v>478</v>
      </c>
      <c r="F124" s="1" t="str">
        <f>IF(ISBLANK(E124), "", Table2[[#This Row],[unique_id]])</f>
        <v>bathroom_main</v>
      </c>
      <c r="G124" s="1" t="s">
        <v>247</v>
      </c>
      <c r="H124" s="1" t="s">
        <v>142</v>
      </c>
      <c r="I124" s="1" t="s">
        <v>135</v>
      </c>
      <c r="J124" s="1" t="s">
        <v>483</v>
      </c>
      <c r="K124" s="1" t="s">
        <v>139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28" t="str">
        <f>IF(OR(ISBLANK(AG124), ISBLANK(AH124)), "", _xlfn.CONCAT("[[""mac"", """, AG124, """], [""ip"", """, AH124, """]]"))</f>
        <v/>
      </c>
    </row>
    <row r="125" spans="1:35" x14ac:dyDescent="0.2">
      <c r="A125" s="1">
        <v>1541</v>
      </c>
      <c r="B125" s="1" t="s">
        <v>28</v>
      </c>
      <c r="C125" s="1" t="s">
        <v>299</v>
      </c>
      <c r="D125" s="1" t="s">
        <v>140</v>
      </c>
      <c r="E125" s="1" t="s">
        <v>233</v>
      </c>
      <c r="F125" s="1" t="str">
        <f>IF(ISBLANK(E125), "", Table2[[#This Row],[unique_id]])</f>
        <v>hue_ambiance_lamp_7</v>
      </c>
      <c r="G125" s="1" t="s">
        <v>247</v>
      </c>
      <c r="H125" s="1" t="s">
        <v>142</v>
      </c>
      <c r="I125" s="1" t="s">
        <v>135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28" t="str">
        <f>IF(OR(ISBLANK(AG125), ISBLANK(AH125)), "", _xlfn.CONCAT("[[""mac"", """, AG125, """], [""ip"", """, AH125, """]]"))</f>
        <v/>
      </c>
    </row>
    <row r="126" spans="1:35" x14ac:dyDescent="0.2">
      <c r="A126" s="1">
        <v>1542</v>
      </c>
      <c r="B126" s="1" t="s">
        <v>28</v>
      </c>
      <c r="C126" s="1" t="s">
        <v>299</v>
      </c>
      <c r="D126" s="1" t="s">
        <v>140</v>
      </c>
      <c r="E126" s="1" t="s">
        <v>479</v>
      </c>
      <c r="F126" s="1" t="str">
        <f>IF(ISBLANK(E126), "", Table2[[#This Row],[unique_id]])</f>
        <v>ensuite_main</v>
      </c>
      <c r="G126" s="1" t="s">
        <v>246</v>
      </c>
      <c r="H126" s="1" t="s">
        <v>142</v>
      </c>
      <c r="I126" s="1" t="s">
        <v>135</v>
      </c>
      <c r="J126" s="1" t="s">
        <v>483</v>
      </c>
      <c r="K126" s="1" t="s">
        <v>139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28" t="str">
        <f>IF(OR(ISBLANK(AG126), ISBLANK(AH126)), "", _xlfn.CONCAT("[[""mac"", """, AG126, """], [""ip"", """, AH126, """]]"))</f>
        <v/>
      </c>
    </row>
    <row r="127" spans="1:35" x14ac:dyDescent="0.2">
      <c r="A127" s="1">
        <v>1543</v>
      </c>
      <c r="B127" s="1" t="s">
        <v>28</v>
      </c>
      <c r="C127" s="1" t="s">
        <v>299</v>
      </c>
      <c r="D127" s="1" t="s">
        <v>140</v>
      </c>
      <c r="E127" s="1" t="s">
        <v>234</v>
      </c>
      <c r="F127" s="1" t="str">
        <f>IF(ISBLANK(E127), "", Table2[[#This Row],[unique_id]])</f>
        <v>hue_ambiance_lamp_8</v>
      </c>
      <c r="G127" s="1" t="s">
        <v>246</v>
      </c>
      <c r="H127" s="1" t="s">
        <v>142</v>
      </c>
      <c r="I127" s="1" t="s">
        <v>135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28" t="str">
        <f>IF(OR(ISBLANK(AG127), ISBLANK(AH127)), "", _xlfn.CONCAT("[[""mac"", """, AG127, """], [""ip"", """, AH127, """]]"))</f>
        <v/>
      </c>
    </row>
    <row r="128" spans="1:35" x14ac:dyDescent="0.2">
      <c r="A128" s="1">
        <v>1544</v>
      </c>
      <c r="B128" s="1" t="s">
        <v>28</v>
      </c>
      <c r="C128" s="1" t="s">
        <v>299</v>
      </c>
      <c r="D128" s="1" t="s">
        <v>140</v>
      </c>
      <c r="E128" s="1" t="s">
        <v>480</v>
      </c>
      <c r="F128" s="1" t="str">
        <f>IF(ISBLANK(E128), "", Table2[[#This Row],[unique_id]])</f>
        <v>wardrobe_main</v>
      </c>
      <c r="G128" s="1" t="s">
        <v>250</v>
      </c>
      <c r="H128" s="1" t="s">
        <v>142</v>
      </c>
      <c r="I128" s="1" t="s">
        <v>135</v>
      </c>
      <c r="J128" s="1" t="s">
        <v>483</v>
      </c>
      <c r="K128" s="1" t="s">
        <v>139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28" t="str">
        <f>IF(OR(ISBLANK(AG128), ISBLANK(AH128)), "", _xlfn.CONCAT("[[""mac"", """, AG128, """], [""ip"", """, AH128, """]]"))</f>
        <v/>
      </c>
    </row>
    <row r="129" spans="1:35" x14ac:dyDescent="0.2">
      <c r="A129" s="1">
        <v>1545</v>
      </c>
      <c r="B129" s="1" t="s">
        <v>28</v>
      </c>
      <c r="C129" s="1" t="s">
        <v>299</v>
      </c>
      <c r="D129" s="1" t="s">
        <v>140</v>
      </c>
      <c r="E129" s="1" t="s">
        <v>235</v>
      </c>
      <c r="F129" s="1" t="str">
        <f>IF(ISBLANK(E129), "", Table2[[#This Row],[unique_id]])</f>
        <v>hue_ambiance_lamp_9</v>
      </c>
      <c r="G129" s="1" t="s">
        <v>250</v>
      </c>
      <c r="H129" s="1" t="s">
        <v>142</v>
      </c>
      <c r="I129" s="1" t="s">
        <v>135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28" t="str">
        <f>IF(OR(ISBLANK(AG129), ISBLANK(AH129)), "", _xlfn.CONCAT("[[""mac"", """, AG129, """], [""ip"", """, AH129, """]]"))</f>
        <v/>
      </c>
    </row>
    <row r="130" spans="1:35" x14ac:dyDescent="0.2">
      <c r="A130" s="1">
        <v>1546</v>
      </c>
      <c r="B130" s="1" t="s">
        <v>28</v>
      </c>
      <c r="C130" s="1" t="s">
        <v>298</v>
      </c>
      <c r="D130" s="1" t="s">
        <v>137</v>
      </c>
      <c r="E130" s="1" t="s">
        <v>797</v>
      </c>
      <c r="F130" s="1" t="str">
        <f>IF(ISBLANK(E130), "", Table2[[#This Row],[unique_id]])</f>
        <v>deck_festoons</v>
      </c>
      <c r="G130" s="1" t="s">
        <v>466</v>
      </c>
      <c r="H130" s="1" t="s">
        <v>142</v>
      </c>
      <c r="I130" s="1" t="s">
        <v>135</v>
      </c>
      <c r="K130" s="1" t="s">
        <v>139</v>
      </c>
      <c r="R130" s="1" t="s">
        <v>451</v>
      </c>
      <c r="T130" s="2"/>
      <c r="V130" s="1" t="str">
        <f>IF(ISBLANK(U130),  "", _xlfn.CONCAT("haas/entity/sensor/", LOWER(C130), "/", E130, "/config"))</f>
        <v/>
      </c>
      <c r="W130" s="1" t="str">
        <f>IF(ISBLANK(U130),  "", _xlfn.CONCAT("haas/entity/sensor/", LOWER(C130), "/", E130))</f>
        <v/>
      </c>
      <c r="Z130" s="1" t="str">
        <f>IF(OR(ISBLANK(AG130), ISBLANK(AH130)), "", LOWER(_xlfn.CONCAT(Table2[[#This Row],[device_manufacturer]], "-",Table2[[#This Row],[device_suggested_area]], "-", Table2[[#This Row],[device_identifiers]])))</f>
        <v>tplink-deck-festoons</v>
      </c>
      <c r="AA130" s="2" t="s">
        <v>624</v>
      </c>
      <c r="AB130" s="1" t="s">
        <v>630</v>
      </c>
      <c r="AC130" s="1" t="s">
        <v>621</v>
      </c>
      <c r="AD130" s="1" t="str">
        <f>IF(OR(ISBLANK(AG130), ISBLANK(AH130)), "", Table2[[#This Row],[device_via_device]])</f>
        <v>TPLink</v>
      </c>
      <c r="AE130" s="1" t="s">
        <v>619</v>
      </c>
      <c r="AF130" s="1" t="s">
        <v>785</v>
      </c>
      <c r="AG130" s="1" t="s">
        <v>609</v>
      </c>
      <c r="AH130" s="1" t="s">
        <v>776</v>
      </c>
      <c r="AI130" s="28" t="str">
        <f>IF(OR(ISBLANK(AG130), ISBLANK(AH130)), "", _xlfn.CONCAT("[[""mac"", """, AG130, """], [""ip"", """, AH130, """]]"))</f>
        <v>[["mac", "ac:84:c6:54:a3:96"], ["ip", "10.0.6.79"]]</v>
      </c>
    </row>
    <row r="131" spans="1:35" x14ac:dyDescent="0.2">
      <c r="A131" s="1">
        <v>1547</v>
      </c>
      <c r="B131" s="1" t="s">
        <v>28</v>
      </c>
      <c r="C131" s="1" t="s">
        <v>572</v>
      </c>
      <c r="D131" s="1" t="s">
        <v>577</v>
      </c>
      <c r="E131" s="1" t="s">
        <v>576</v>
      </c>
      <c r="F131" s="1" t="str">
        <f>IF(ISBLANK(E131), "", Table2[[#This Row],[unique_id]])</f>
        <v>column_break</v>
      </c>
      <c r="G131" s="1" t="s">
        <v>573</v>
      </c>
      <c r="H131" s="1" t="s">
        <v>142</v>
      </c>
      <c r="I131" s="1" t="s">
        <v>135</v>
      </c>
      <c r="K131" s="1" t="s">
        <v>574</v>
      </c>
      <c r="L131" s="1" t="s">
        <v>575</v>
      </c>
      <c r="T131" s="2"/>
      <c r="AI131" s="28" t="str">
        <f>IF(OR(ISBLANK(AG131), ISBLANK(AH131)), "", _xlfn.CONCAT("[[""mac"", """, AG131, """], [""ip"", """, AH131, """]]"))</f>
        <v/>
      </c>
    </row>
    <row r="132" spans="1:35" x14ac:dyDescent="0.2">
      <c r="A132" s="1">
        <v>1600</v>
      </c>
      <c r="B132" s="1" t="s">
        <v>28</v>
      </c>
      <c r="C132" s="1" t="s">
        <v>436</v>
      </c>
      <c r="D132" s="1" t="s">
        <v>137</v>
      </c>
      <c r="E132" s="1" t="s">
        <v>434</v>
      </c>
      <c r="F132" s="1" t="str">
        <f>IF(ISBLANK(E132), "", Table2[[#This Row],[unique_id]])</f>
        <v>adaptive_lighting_default</v>
      </c>
      <c r="G132" s="1" t="s">
        <v>442</v>
      </c>
      <c r="H132" s="1" t="s">
        <v>453</v>
      </c>
      <c r="I132" s="1" t="s">
        <v>135</v>
      </c>
      <c r="K132" s="1" t="s">
        <v>373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28" t="str">
        <f>IF(OR(ISBLANK(AG132), ISBLANK(AH132)), "", _xlfn.CONCAT("[[""mac"", """, AG132, """], [""ip"", """, AH132, """]]"))</f>
        <v/>
      </c>
    </row>
    <row r="133" spans="1:35" x14ac:dyDescent="0.2">
      <c r="A133" s="1">
        <v>1601</v>
      </c>
      <c r="B133" s="1" t="s">
        <v>28</v>
      </c>
      <c r="C133" s="1" t="s">
        <v>436</v>
      </c>
      <c r="D133" s="1" t="s">
        <v>137</v>
      </c>
      <c r="E133" s="1" t="s">
        <v>435</v>
      </c>
      <c r="F133" s="1" t="str">
        <f>IF(ISBLANK(E133), "", Table2[[#This Row],[unique_id]])</f>
        <v>adaptive_lighting_sleep_mode_default</v>
      </c>
      <c r="G133" s="1" t="s">
        <v>439</v>
      </c>
      <c r="H133" s="1" t="s">
        <v>453</v>
      </c>
      <c r="I133" s="1" t="s">
        <v>135</v>
      </c>
      <c r="K133" s="1" t="s">
        <v>373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28" t="str">
        <f>IF(OR(ISBLANK(AG133), ISBLANK(AH133)), "", _xlfn.CONCAT("[[""mac"", """, AG133, """], [""ip"", """, AH133, """]]"))</f>
        <v/>
      </c>
    </row>
    <row r="134" spans="1:35" x14ac:dyDescent="0.2">
      <c r="A134" s="1">
        <v>1602</v>
      </c>
      <c r="B134" s="1" t="s">
        <v>28</v>
      </c>
      <c r="C134" s="1" t="s">
        <v>436</v>
      </c>
      <c r="D134" s="1" t="s">
        <v>137</v>
      </c>
      <c r="E134" s="1" t="s">
        <v>437</v>
      </c>
      <c r="F134" s="1" t="str">
        <f>IF(ISBLANK(E134), "", Table2[[#This Row],[unique_id]])</f>
        <v>adaptive_lighting_adapt_color_default</v>
      </c>
      <c r="G134" s="1" t="s">
        <v>440</v>
      </c>
      <c r="H134" s="1" t="s">
        <v>453</v>
      </c>
      <c r="I134" s="1" t="s">
        <v>135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28" t="str">
        <f>IF(OR(ISBLANK(AG134), ISBLANK(AH134)), "", _xlfn.CONCAT("[[""mac"", """, AG134, """], [""ip"", """, AH134, """]]"))</f>
        <v/>
      </c>
    </row>
    <row r="135" spans="1:35" x14ac:dyDescent="0.2">
      <c r="A135" s="1">
        <v>1603</v>
      </c>
      <c r="B135" s="1" t="s">
        <v>28</v>
      </c>
      <c r="C135" s="1" t="s">
        <v>436</v>
      </c>
      <c r="D135" s="1" t="s">
        <v>137</v>
      </c>
      <c r="E135" s="1" t="s">
        <v>438</v>
      </c>
      <c r="F135" s="1" t="str">
        <f>IF(ISBLANK(E135), "", Table2[[#This Row],[unique_id]])</f>
        <v>adaptive_lighting_adapt_brightness_default</v>
      </c>
      <c r="G135" s="1" t="s">
        <v>441</v>
      </c>
      <c r="H135" s="1" t="s">
        <v>453</v>
      </c>
      <c r="I135" s="1" t="s">
        <v>135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28" t="str">
        <f>IF(OR(ISBLANK(AG135), ISBLANK(AH135)), "", _xlfn.CONCAT("[[""mac"", """, AG135, """], [""ip"", """, AH135, """]]"))</f>
        <v/>
      </c>
    </row>
    <row r="136" spans="1:35" x14ac:dyDescent="0.2">
      <c r="A136" s="1">
        <v>1604</v>
      </c>
      <c r="B136" s="1" t="s">
        <v>28</v>
      </c>
      <c r="C136" s="1" t="s">
        <v>436</v>
      </c>
      <c r="D136" s="1" t="s">
        <v>137</v>
      </c>
      <c r="E136" s="1" t="s">
        <v>454</v>
      </c>
      <c r="F136" s="1" t="str">
        <f>IF(ISBLANK(E136), "", Table2[[#This Row],[unique_id]])</f>
        <v>adaptive_lighting_bedroom</v>
      </c>
      <c r="G136" s="1" t="s">
        <v>442</v>
      </c>
      <c r="H136" s="1" t="s">
        <v>452</v>
      </c>
      <c r="I136" s="1" t="s">
        <v>135</v>
      </c>
      <c r="K136" s="1" t="s">
        <v>373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28" t="str">
        <f>IF(OR(ISBLANK(AG136), ISBLANK(AH136)), "", _xlfn.CONCAT("[[""mac"", """, AG136, """], [""ip"", """, AH136, """]]"))</f>
        <v/>
      </c>
    </row>
    <row r="137" spans="1:35" x14ac:dyDescent="0.2">
      <c r="A137" s="1">
        <v>1605</v>
      </c>
      <c r="B137" s="1" t="s">
        <v>28</v>
      </c>
      <c r="C137" s="1" t="s">
        <v>436</v>
      </c>
      <c r="D137" s="1" t="s">
        <v>137</v>
      </c>
      <c r="E137" s="1" t="s">
        <v>455</v>
      </c>
      <c r="F137" s="1" t="str">
        <f>IF(ISBLANK(E137), "", Table2[[#This Row],[unique_id]])</f>
        <v>adaptive_lighting_sleep_mode_bedroom</v>
      </c>
      <c r="G137" s="1" t="s">
        <v>439</v>
      </c>
      <c r="H137" s="1" t="s">
        <v>452</v>
      </c>
      <c r="I137" s="1" t="s">
        <v>135</v>
      </c>
      <c r="K137" s="1" t="s">
        <v>373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28" t="str">
        <f>IF(OR(ISBLANK(AG137), ISBLANK(AH137)), "", _xlfn.CONCAT("[[""mac"", """, AG137, """], [""ip"", """, AH137, """]]"))</f>
        <v/>
      </c>
    </row>
    <row r="138" spans="1:35" x14ac:dyDescent="0.2">
      <c r="A138" s="1">
        <v>1606</v>
      </c>
      <c r="B138" s="1" t="s">
        <v>28</v>
      </c>
      <c r="C138" s="1" t="s">
        <v>436</v>
      </c>
      <c r="D138" s="1" t="s">
        <v>137</v>
      </c>
      <c r="E138" s="1" t="s">
        <v>456</v>
      </c>
      <c r="F138" s="1" t="str">
        <f>IF(ISBLANK(E138), "", Table2[[#This Row],[unique_id]])</f>
        <v>adaptive_lighting_adapt_color_bedroom</v>
      </c>
      <c r="G138" s="1" t="s">
        <v>440</v>
      </c>
      <c r="H138" s="1" t="s">
        <v>452</v>
      </c>
      <c r="I138" s="1" t="s">
        <v>135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28" t="str">
        <f>IF(OR(ISBLANK(AG138), ISBLANK(AH138)), "", _xlfn.CONCAT("[[""mac"", """, AG138, """], [""ip"", """, AH138, """]]"))</f>
        <v/>
      </c>
    </row>
    <row r="139" spans="1:35" x14ac:dyDescent="0.2">
      <c r="A139" s="1">
        <v>1607</v>
      </c>
      <c r="B139" s="1" t="s">
        <v>28</v>
      </c>
      <c r="C139" s="1" t="s">
        <v>436</v>
      </c>
      <c r="D139" s="1" t="s">
        <v>137</v>
      </c>
      <c r="E139" s="1" t="s">
        <v>457</v>
      </c>
      <c r="F139" s="1" t="str">
        <f>IF(ISBLANK(E139), "", Table2[[#This Row],[unique_id]])</f>
        <v>adaptive_lighting_adapt_brightness_bedroom</v>
      </c>
      <c r="G139" s="1" t="s">
        <v>441</v>
      </c>
      <c r="H139" s="1" t="s">
        <v>452</v>
      </c>
      <c r="I139" s="1" t="s">
        <v>135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28" t="str">
        <f>IF(OR(ISBLANK(AG139), ISBLANK(AH139)), "", _xlfn.CONCAT("[[""mac"", """, AG139, """], [""ip"", """, AH139, """]]"))</f>
        <v/>
      </c>
    </row>
    <row r="140" spans="1:35" x14ac:dyDescent="0.2">
      <c r="A140" s="1">
        <v>1608</v>
      </c>
      <c r="B140" s="7" t="s">
        <v>28</v>
      </c>
      <c r="C140" s="7" t="s">
        <v>436</v>
      </c>
      <c r="D140" s="7" t="s">
        <v>137</v>
      </c>
      <c r="E140" s="7" t="s">
        <v>486</v>
      </c>
      <c r="F140" s="1" t="str">
        <f>IF(ISBLANK(E140), "", Table2[[#This Row],[unique_id]])</f>
        <v>adaptive_lighting_night_light</v>
      </c>
      <c r="G140" s="7" t="s">
        <v>442</v>
      </c>
      <c r="H140" s="7" t="s">
        <v>469</v>
      </c>
      <c r="I140" s="7" t="s">
        <v>135</v>
      </c>
      <c r="J140" s="7"/>
      <c r="K140" s="7" t="s">
        <v>373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28" t="str">
        <f>IF(OR(ISBLANK(AG140), ISBLANK(AH140)), "", _xlfn.CONCAT("[[""mac"", """, AG140, """], [""ip"", """, AH140, """]]"))</f>
        <v/>
      </c>
    </row>
    <row r="141" spans="1:35" x14ac:dyDescent="0.2">
      <c r="A141" s="1">
        <v>1609</v>
      </c>
      <c r="B141" s="12" t="s">
        <v>28</v>
      </c>
      <c r="C141" s="12" t="s">
        <v>436</v>
      </c>
      <c r="D141" s="12" t="s">
        <v>137</v>
      </c>
      <c r="E141" s="12" t="s">
        <v>487</v>
      </c>
      <c r="F141" s="1" t="str">
        <f>IF(ISBLANK(E141), "", Table2[[#This Row],[unique_id]])</f>
        <v>adaptive_lighting_sleep_mode_night_light</v>
      </c>
      <c r="G141" s="12" t="s">
        <v>439</v>
      </c>
      <c r="H141" s="12" t="s">
        <v>469</v>
      </c>
      <c r="I141" s="12" t="s">
        <v>135</v>
      </c>
      <c r="J141" s="12"/>
      <c r="K141" s="12" t="s">
        <v>373</v>
      </c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28" t="str">
        <f>IF(OR(ISBLANK(AG141), ISBLANK(AH141)), "", _xlfn.CONCAT("[[""mac"", """, AG141, """], [""ip"", """, AH141, """]]"))</f>
        <v/>
      </c>
    </row>
    <row r="142" spans="1:35" x14ac:dyDescent="0.2">
      <c r="A142" s="1">
        <v>1610</v>
      </c>
      <c r="B142" s="12" t="s">
        <v>28</v>
      </c>
      <c r="C142" s="12" t="s">
        <v>436</v>
      </c>
      <c r="D142" s="12" t="s">
        <v>137</v>
      </c>
      <c r="E142" s="12" t="s">
        <v>488</v>
      </c>
      <c r="F142" s="1" t="str">
        <f>IF(ISBLANK(E142), "", Table2[[#This Row],[unique_id]])</f>
        <v>adaptive_lighting_adapt_color_night_light</v>
      </c>
      <c r="G142" s="12" t="s">
        <v>440</v>
      </c>
      <c r="H142" s="12" t="s">
        <v>469</v>
      </c>
      <c r="I142" s="12" t="s">
        <v>135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28" t="str">
        <f>IF(OR(ISBLANK(AG142), ISBLANK(AH142)), "", _xlfn.CONCAT("[[""mac"", """, AG142, """], [""ip"", """, AH142, """]]"))</f>
        <v/>
      </c>
    </row>
    <row r="143" spans="1:35" x14ac:dyDescent="0.2">
      <c r="A143" s="1">
        <v>1611</v>
      </c>
      <c r="B143" s="12" t="s">
        <v>28</v>
      </c>
      <c r="C143" s="12" t="s">
        <v>436</v>
      </c>
      <c r="D143" s="12" t="s">
        <v>137</v>
      </c>
      <c r="E143" s="12" t="s">
        <v>489</v>
      </c>
      <c r="F143" s="1" t="str">
        <f>IF(ISBLANK(E143), "", Table2[[#This Row],[unique_id]])</f>
        <v>adaptive_lighting_adapt_brightness_night_light</v>
      </c>
      <c r="G143" s="12" t="s">
        <v>441</v>
      </c>
      <c r="H143" s="12" t="s">
        <v>469</v>
      </c>
      <c r="I143" s="12" t="s">
        <v>135</v>
      </c>
      <c r="J143" s="12"/>
      <c r="K143" s="12"/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28" t="str">
        <f>IF(OR(ISBLANK(AG143), ISBLANK(AH143)), "", _xlfn.CONCAT("[[""mac"", """, AG143, """], [""ip"", """, AH143, """]]"))</f>
        <v/>
      </c>
    </row>
    <row r="144" spans="1:35" x14ac:dyDescent="0.2">
      <c r="A144" s="1">
        <v>2100</v>
      </c>
      <c r="B144" s="4" t="s">
        <v>28</v>
      </c>
      <c r="C144" s="4" t="s">
        <v>158</v>
      </c>
      <c r="D144" s="4" t="s">
        <v>29</v>
      </c>
      <c r="E144" s="4" t="s">
        <v>553</v>
      </c>
      <c r="F144" s="1" t="str">
        <f>IF(ISBLANK(E144), "", Table2[[#This Row],[unique_id]])</f>
        <v>home_peak_power</v>
      </c>
      <c r="G144" s="4" t="s">
        <v>556</v>
      </c>
      <c r="H144" s="4" t="s">
        <v>335</v>
      </c>
      <c r="I144" s="4" t="s">
        <v>145</v>
      </c>
      <c r="J144" s="4"/>
      <c r="K144" s="4" t="s">
        <v>92</v>
      </c>
      <c r="P144" s="1" t="s">
        <v>570</v>
      </c>
      <c r="R144" s="1" t="s">
        <v>337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28" t="str">
        <f>IF(OR(ISBLANK(AG144), ISBLANK(AH144)), "", _xlfn.CONCAT("[[""mac"", """, AG144, """], [""ip"", """, AH144, """]]"))</f>
        <v/>
      </c>
    </row>
    <row r="145" spans="1:36" x14ac:dyDescent="0.2">
      <c r="A145" s="1">
        <v>2101</v>
      </c>
      <c r="B145" s="1" t="s">
        <v>28</v>
      </c>
      <c r="C145" s="1" t="s">
        <v>158</v>
      </c>
      <c r="D145" s="1" t="s">
        <v>29</v>
      </c>
      <c r="E145" s="1" t="s">
        <v>554</v>
      </c>
      <c r="F145" s="1" t="str">
        <f>IF(ISBLANK(E145), "", Table2[[#This Row],[unique_id]])</f>
        <v>home_base_power</v>
      </c>
      <c r="G145" s="1" t="s">
        <v>555</v>
      </c>
      <c r="H145" s="1" t="s">
        <v>335</v>
      </c>
      <c r="I145" s="1" t="s">
        <v>145</v>
      </c>
      <c r="K145" s="1" t="s">
        <v>92</v>
      </c>
      <c r="P145" s="1" t="s">
        <v>570</v>
      </c>
      <c r="R145" s="1" t="s">
        <v>337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28" t="str">
        <f>IF(OR(ISBLANK(AG145), ISBLANK(AH145)), "", _xlfn.CONCAT("[[""mac"", """, AG145, """], [""ip"", """, AH145, """]]"))</f>
        <v/>
      </c>
    </row>
    <row r="146" spans="1:36" x14ac:dyDescent="0.2">
      <c r="A146" s="1">
        <v>2102</v>
      </c>
      <c r="B146" s="1" t="s">
        <v>28</v>
      </c>
      <c r="C146" s="1" t="s">
        <v>158</v>
      </c>
      <c r="D146" s="1" t="s">
        <v>29</v>
      </c>
      <c r="E146" s="1" t="s">
        <v>293</v>
      </c>
      <c r="F146" s="1" t="str">
        <f>IF(ISBLANK(E146), "", Table2[[#This Row],[unique_id]])</f>
        <v>home_power</v>
      </c>
      <c r="G146" s="1" t="s">
        <v>557</v>
      </c>
      <c r="H146" s="1" t="s">
        <v>335</v>
      </c>
      <c r="I146" s="1" t="s">
        <v>145</v>
      </c>
      <c r="K146" s="1" t="s">
        <v>92</v>
      </c>
      <c r="P146" s="1" t="s">
        <v>570</v>
      </c>
      <c r="R146" s="1" t="s">
        <v>337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AI146" s="28" t="str">
        <f>IF(OR(ISBLANK(AG146), ISBLANK(AH146)), "", _xlfn.CONCAT("[[""mac"", """, AG146, """], [""ip"", """, AH146, """]]"))</f>
        <v/>
      </c>
    </row>
    <row r="147" spans="1:36" x14ac:dyDescent="0.2">
      <c r="A147" s="1">
        <v>2103</v>
      </c>
      <c r="B147" s="1" t="s">
        <v>28</v>
      </c>
      <c r="C147" s="1" t="s">
        <v>298</v>
      </c>
      <c r="D147" s="1" t="s">
        <v>29</v>
      </c>
      <c r="E147" s="1" t="s">
        <v>302</v>
      </c>
      <c r="F147" s="1" t="str">
        <f>IF(ISBLANK(E147), "", Table2[[#This Row],[unique_id]])</f>
        <v>various_adhoc_outlet_current_consumption</v>
      </c>
      <c r="G147" s="1" t="s">
        <v>292</v>
      </c>
      <c r="H147" s="1" t="s">
        <v>335</v>
      </c>
      <c r="I147" s="1" t="s">
        <v>145</v>
      </c>
      <c r="K147" s="1" t="s">
        <v>139</v>
      </c>
      <c r="P147" s="1" t="s">
        <v>570</v>
      </c>
      <c r="R147" s="1" t="s">
        <v>337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AI147" s="28"/>
      <c r="AJ147" s="5"/>
    </row>
    <row r="148" spans="1:36" x14ac:dyDescent="0.2">
      <c r="A148" s="1">
        <v>2104</v>
      </c>
      <c r="B148" s="1" t="s">
        <v>28</v>
      </c>
      <c r="C148" s="1" t="s">
        <v>298</v>
      </c>
      <c r="D148" s="1" t="s">
        <v>29</v>
      </c>
      <c r="E148" s="1" t="s">
        <v>304</v>
      </c>
      <c r="F148" s="1" t="str">
        <f>IF(ISBLANK(E148), "", Table2[[#This Row],[unique_id]])</f>
        <v>study_battery_charger_current_consumption</v>
      </c>
      <c r="G148" s="1" t="s">
        <v>291</v>
      </c>
      <c r="H148" s="1" t="s">
        <v>335</v>
      </c>
      <c r="I148" s="1" t="s">
        <v>145</v>
      </c>
      <c r="K148" s="1" t="s">
        <v>139</v>
      </c>
      <c r="P148" s="1" t="s">
        <v>570</v>
      </c>
      <c r="R148" s="1" t="s">
        <v>337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AI148" s="28"/>
    </row>
    <row r="149" spans="1:36" x14ac:dyDescent="0.2">
      <c r="A149" s="1">
        <v>2105</v>
      </c>
      <c r="B149" s="1" t="s">
        <v>28</v>
      </c>
      <c r="C149" s="1" t="s">
        <v>298</v>
      </c>
      <c r="D149" s="1" t="s">
        <v>29</v>
      </c>
      <c r="E149" s="1" t="s">
        <v>303</v>
      </c>
      <c r="F149" s="1" t="str">
        <f>IF(ISBLANK(E149), "", Table2[[#This Row],[unique_id]])</f>
        <v>laundry_vacuum_charger_current_consumption</v>
      </c>
      <c r="G149" s="1" t="s">
        <v>290</v>
      </c>
      <c r="H149" s="1" t="s">
        <v>335</v>
      </c>
      <c r="I149" s="1" t="s">
        <v>145</v>
      </c>
      <c r="K149" s="1" t="s">
        <v>139</v>
      </c>
      <c r="P149" s="1" t="s">
        <v>570</v>
      </c>
      <c r="R149" s="1" t="s">
        <v>337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I149" s="28"/>
    </row>
    <row r="150" spans="1:36" x14ac:dyDescent="0.2">
      <c r="A150" s="1">
        <v>2106</v>
      </c>
      <c r="B150" s="1" t="s">
        <v>28</v>
      </c>
      <c r="C150" s="1" t="s">
        <v>158</v>
      </c>
      <c r="D150" s="1" t="s">
        <v>29</v>
      </c>
      <c r="E150" s="1" t="s">
        <v>560</v>
      </c>
      <c r="F150" s="1" t="str">
        <f>IF(ISBLANK(E150), "", Table2[[#This Row],[unique_id]])</f>
        <v>home_lights_power</v>
      </c>
      <c r="G150" s="1" t="s">
        <v>562</v>
      </c>
      <c r="H150" s="1" t="s">
        <v>335</v>
      </c>
      <c r="I150" s="1" t="s">
        <v>145</v>
      </c>
      <c r="K150" s="1" t="s">
        <v>139</v>
      </c>
      <c r="P150" s="1" t="s">
        <v>570</v>
      </c>
      <c r="R150" s="1" t="s">
        <v>337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C150" s="4"/>
      <c r="AI150" s="28" t="str">
        <f>IF(OR(ISBLANK(AG150), ISBLANK(AH150)), "", _xlfn.CONCAT("[[""mac"", """, AG150, """], [""ip"", """, AH150, """]]"))</f>
        <v/>
      </c>
    </row>
    <row r="151" spans="1:36" ht="16" customHeight="1" x14ac:dyDescent="0.2">
      <c r="A151" s="1">
        <v>2107</v>
      </c>
      <c r="B151" s="1" t="s">
        <v>28</v>
      </c>
      <c r="C151" s="1" t="s">
        <v>158</v>
      </c>
      <c r="D151" s="1" t="s">
        <v>29</v>
      </c>
      <c r="E151" s="1" t="s">
        <v>561</v>
      </c>
      <c r="F151" s="1" t="str">
        <f>IF(ISBLANK(E151), "", Table2[[#This Row],[unique_id]])</f>
        <v>home_fans_power</v>
      </c>
      <c r="G151" s="1" t="s">
        <v>563</v>
      </c>
      <c r="H151" s="1" t="s">
        <v>335</v>
      </c>
      <c r="I151" s="1" t="s">
        <v>145</v>
      </c>
      <c r="K151" s="1" t="s">
        <v>139</v>
      </c>
      <c r="P151" s="1" t="s">
        <v>570</v>
      </c>
      <c r="R151" s="1" t="s">
        <v>337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28" t="str">
        <f>IF(OR(ISBLANK(AG151), ISBLANK(AH151)), "", _xlfn.CONCAT("[[""mac"", """, AG151, """], [""ip"", """, AH151, """]]"))</f>
        <v/>
      </c>
    </row>
    <row r="152" spans="1:36" ht="16" customHeight="1" x14ac:dyDescent="0.2">
      <c r="A152" s="1">
        <v>2108</v>
      </c>
      <c r="B152" s="1" t="s">
        <v>273</v>
      </c>
      <c r="C152" s="1" t="s">
        <v>158</v>
      </c>
      <c r="D152" s="1" t="s">
        <v>29</v>
      </c>
      <c r="E152" s="1" t="s">
        <v>552</v>
      </c>
      <c r="F152" s="1" t="str">
        <f>IF(ISBLANK(E152), "", Table2[[#This Row],[unique_id]])</f>
        <v>pool_filter_power</v>
      </c>
      <c r="G152" s="1" t="s">
        <v>551</v>
      </c>
      <c r="H152" s="1" t="s">
        <v>335</v>
      </c>
      <c r="I152" s="1" t="s">
        <v>145</v>
      </c>
      <c r="K152" s="1" t="s">
        <v>139</v>
      </c>
      <c r="P152" s="1" t="s">
        <v>570</v>
      </c>
      <c r="R152" s="1" t="s">
        <v>337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28" t="str">
        <f>IF(OR(ISBLANK(AG152), ISBLANK(AH152)), "", _xlfn.CONCAT("[[""mac"", """, AG152, """], [""ip"", """, AH152, """]]"))</f>
        <v/>
      </c>
    </row>
    <row r="153" spans="1:36" ht="16" customHeight="1" x14ac:dyDescent="0.2">
      <c r="A153" s="1">
        <v>2109</v>
      </c>
      <c r="B153" s="1" t="s">
        <v>273</v>
      </c>
      <c r="C153" s="1" t="s">
        <v>158</v>
      </c>
      <c r="D153" s="1" t="s">
        <v>29</v>
      </c>
      <c r="E153" s="1" t="s">
        <v>308</v>
      </c>
      <c r="F153" s="1" t="str">
        <f>IF(ISBLANK(E153), "", Table2[[#This Row],[unique_id]])</f>
        <v>roof_water_heater_booster_power</v>
      </c>
      <c r="G153" s="1" t="s">
        <v>307</v>
      </c>
      <c r="H153" s="1" t="s">
        <v>335</v>
      </c>
      <c r="I153" s="1" t="s">
        <v>145</v>
      </c>
      <c r="K153" s="1" t="s">
        <v>139</v>
      </c>
      <c r="P153" s="1" t="s">
        <v>570</v>
      </c>
      <c r="R153" s="1" t="s">
        <v>337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AI153" s="28" t="str">
        <f>IF(OR(ISBLANK(AG153), ISBLANK(AH153)), "", _xlfn.CONCAT("[[""mac"", """, AG153, """], [""ip"", """, AH153, """]]"))</f>
        <v/>
      </c>
    </row>
    <row r="154" spans="1:36" ht="16" customHeight="1" x14ac:dyDescent="0.2">
      <c r="A154" s="1">
        <v>2110</v>
      </c>
      <c r="B154" s="1" t="s">
        <v>28</v>
      </c>
      <c r="C154" s="1" t="s">
        <v>298</v>
      </c>
      <c r="D154" s="1" t="s">
        <v>29</v>
      </c>
      <c r="E154" s="1" t="s">
        <v>312</v>
      </c>
      <c r="F154" s="1" t="str">
        <f>IF(ISBLANK(E154), "", Table2[[#This Row],[unique_id]])</f>
        <v>kitchen_dish_washer_current_consumption</v>
      </c>
      <c r="G154" s="1" t="s">
        <v>288</v>
      </c>
      <c r="H154" s="1" t="s">
        <v>335</v>
      </c>
      <c r="I154" s="1" t="s">
        <v>145</v>
      </c>
      <c r="K154" s="1" t="s">
        <v>139</v>
      </c>
      <c r="P154" s="1" t="s">
        <v>570</v>
      </c>
      <c r="R154" s="1" t="s">
        <v>337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AI154" s="28"/>
    </row>
    <row r="155" spans="1:36" x14ac:dyDescent="0.2">
      <c r="A155" s="1">
        <v>2111</v>
      </c>
      <c r="B155" s="1" t="s">
        <v>28</v>
      </c>
      <c r="C155" s="1" t="s">
        <v>298</v>
      </c>
      <c r="D155" s="1" t="s">
        <v>29</v>
      </c>
      <c r="E155" s="1" t="s">
        <v>306</v>
      </c>
      <c r="F155" s="1" t="str">
        <f>IF(ISBLANK(E155), "", Table2[[#This Row],[unique_id]])</f>
        <v>laundry_clothes_dryer_current_consumption</v>
      </c>
      <c r="G155" s="1" t="s">
        <v>289</v>
      </c>
      <c r="H155" s="1" t="s">
        <v>335</v>
      </c>
      <c r="I155" s="1" t="s">
        <v>145</v>
      </c>
      <c r="K155" s="1" t="s">
        <v>139</v>
      </c>
      <c r="P155" s="1" t="s">
        <v>570</v>
      </c>
      <c r="R155" s="1" t="s">
        <v>337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AI155" s="28"/>
    </row>
    <row r="156" spans="1:36" x14ac:dyDescent="0.2">
      <c r="A156" s="1">
        <v>2112</v>
      </c>
      <c r="B156" s="1" t="s">
        <v>28</v>
      </c>
      <c r="C156" s="1" t="s">
        <v>298</v>
      </c>
      <c r="D156" s="1" t="s">
        <v>29</v>
      </c>
      <c r="E156" s="1" t="s">
        <v>305</v>
      </c>
      <c r="F156" s="1" t="str">
        <f>IF(ISBLANK(E156), "", Table2[[#This Row],[unique_id]])</f>
        <v>laundry_washing_machine_current_consumption</v>
      </c>
      <c r="G156" s="1" t="s">
        <v>287</v>
      </c>
      <c r="H156" s="1" t="s">
        <v>335</v>
      </c>
      <c r="I156" s="1" t="s">
        <v>145</v>
      </c>
      <c r="K156" s="1" t="s">
        <v>139</v>
      </c>
      <c r="P156" s="1" t="s">
        <v>570</v>
      </c>
      <c r="R156" s="1" t="s">
        <v>337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AI156" s="28"/>
    </row>
    <row r="157" spans="1:36" x14ac:dyDescent="0.2">
      <c r="A157" s="1">
        <v>2113</v>
      </c>
      <c r="B157" s="1" t="s">
        <v>28</v>
      </c>
      <c r="C157" s="1" t="s">
        <v>298</v>
      </c>
      <c r="D157" s="1" t="s">
        <v>29</v>
      </c>
      <c r="E157" s="1" t="s">
        <v>297</v>
      </c>
      <c r="F157" s="1" t="str">
        <f>IF(ISBLANK(E157), "", Table2[[#This Row],[unique_id]])</f>
        <v>kitchen_coffee_machine_current_consumption</v>
      </c>
      <c r="G157" s="1" t="s">
        <v>138</v>
      </c>
      <c r="H157" s="1" t="s">
        <v>335</v>
      </c>
      <c r="I157" s="1" t="s">
        <v>145</v>
      </c>
      <c r="K157" s="1" t="s">
        <v>139</v>
      </c>
      <c r="P157" s="1" t="s">
        <v>570</v>
      </c>
      <c r="R157" s="1" t="s">
        <v>337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AI157" s="28"/>
    </row>
    <row r="158" spans="1:36" x14ac:dyDescent="0.2">
      <c r="A158" s="1">
        <v>2114</v>
      </c>
      <c r="B158" s="1" t="s">
        <v>28</v>
      </c>
      <c r="C158" s="1" t="s">
        <v>298</v>
      </c>
      <c r="D158" s="1" t="s">
        <v>29</v>
      </c>
      <c r="E158" s="1" t="s">
        <v>277</v>
      </c>
      <c r="F158" s="1" t="str">
        <f>IF(ISBLANK(E158), "", Table2[[#This Row],[unique_id]])</f>
        <v>kitchen_fridge_current_consumption</v>
      </c>
      <c r="G158" s="1" t="s">
        <v>283</v>
      </c>
      <c r="H158" s="1" t="s">
        <v>335</v>
      </c>
      <c r="I158" s="1" t="s">
        <v>145</v>
      </c>
      <c r="K158" s="1" t="s">
        <v>139</v>
      </c>
      <c r="P158" s="1" t="s">
        <v>570</v>
      </c>
      <c r="R158" s="1" t="s">
        <v>337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AI158" s="28"/>
    </row>
    <row r="159" spans="1:36" x14ac:dyDescent="0.2">
      <c r="A159" s="1">
        <v>2115</v>
      </c>
      <c r="B159" s="1" t="s">
        <v>28</v>
      </c>
      <c r="C159" s="1" t="s">
        <v>298</v>
      </c>
      <c r="D159" s="1" t="s">
        <v>29</v>
      </c>
      <c r="E159" s="1" t="s">
        <v>275</v>
      </c>
      <c r="F159" s="1" t="str">
        <f>IF(ISBLANK(E159), "", Table2[[#This Row],[unique_id]])</f>
        <v>deck_freezer_current_consumption</v>
      </c>
      <c r="G159" s="1" t="s">
        <v>284</v>
      </c>
      <c r="H159" s="1" t="s">
        <v>335</v>
      </c>
      <c r="I159" s="1" t="s">
        <v>145</v>
      </c>
      <c r="K159" s="1" t="s">
        <v>139</v>
      </c>
      <c r="P159" s="1" t="s">
        <v>570</v>
      </c>
      <c r="R159" s="1" t="s">
        <v>337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AI159" s="28"/>
    </row>
    <row r="160" spans="1:36" x14ac:dyDescent="0.2">
      <c r="A160" s="1">
        <v>2116</v>
      </c>
      <c r="B160" s="1" t="s">
        <v>28</v>
      </c>
      <c r="C160" s="1" t="s">
        <v>298</v>
      </c>
      <c r="D160" s="1" t="s">
        <v>29</v>
      </c>
      <c r="E160" s="1" t="s">
        <v>596</v>
      </c>
      <c r="F160" s="1" t="str">
        <f>IF(ISBLANK(E160), "", Table2[[#This Row],[unique_id]])</f>
        <v>deck_festoons_current_consumption</v>
      </c>
      <c r="G160" s="1" t="s">
        <v>466</v>
      </c>
      <c r="H160" s="1" t="s">
        <v>335</v>
      </c>
      <c r="I160" s="1" t="s">
        <v>145</v>
      </c>
      <c r="K160" s="1" t="s">
        <v>139</v>
      </c>
      <c r="P160" s="1" t="s">
        <v>570</v>
      </c>
      <c r="R160" s="1" t="s">
        <v>337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AI160" s="28"/>
    </row>
    <row r="161" spans="1:35" x14ac:dyDescent="0.2">
      <c r="A161" s="1">
        <v>2117</v>
      </c>
      <c r="B161" s="1" t="s">
        <v>28</v>
      </c>
      <c r="C161" s="1" t="s">
        <v>298</v>
      </c>
      <c r="D161" s="1" t="s">
        <v>29</v>
      </c>
      <c r="E161" s="1" t="s">
        <v>278</v>
      </c>
      <c r="F161" s="1" t="str">
        <f>IF(ISBLANK(E161), "", Table2[[#This Row],[unique_id]])</f>
        <v>lounge_tv_current_consumption</v>
      </c>
      <c r="G161" s="1" t="s">
        <v>196</v>
      </c>
      <c r="H161" s="1" t="s">
        <v>335</v>
      </c>
      <c r="I161" s="1" t="s">
        <v>145</v>
      </c>
      <c r="K161" s="1" t="s">
        <v>139</v>
      </c>
      <c r="P161" s="1" t="s">
        <v>570</v>
      </c>
      <c r="R161" s="1" t="s">
        <v>337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AI161" s="28"/>
    </row>
    <row r="162" spans="1:35" x14ac:dyDescent="0.2">
      <c r="A162" s="1">
        <v>2118</v>
      </c>
      <c r="B162" s="1" t="s">
        <v>28</v>
      </c>
      <c r="C162" s="1" t="s">
        <v>298</v>
      </c>
      <c r="D162" s="1" t="s">
        <v>29</v>
      </c>
      <c r="E162" s="1" t="s">
        <v>311</v>
      </c>
      <c r="F162" s="1" t="str">
        <f>IF(ISBLANK(E162), "", Table2[[#This Row],[unique_id]])</f>
        <v>bathroom_rails_current_consumption</v>
      </c>
      <c r="G162" s="1" t="s">
        <v>310</v>
      </c>
      <c r="H162" s="1" t="s">
        <v>335</v>
      </c>
      <c r="I162" s="1" t="s">
        <v>145</v>
      </c>
      <c r="K162" s="1" t="s">
        <v>139</v>
      </c>
      <c r="P162" s="1" t="s">
        <v>570</v>
      </c>
      <c r="R162" s="1" t="s">
        <v>337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AI162" s="28"/>
    </row>
    <row r="163" spans="1:35" x14ac:dyDescent="0.2">
      <c r="A163" s="1">
        <v>2119</v>
      </c>
      <c r="B163" s="1" t="s">
        <v>28</v>
      </c>
      <c r="C163" s="1" t="s">
        <v>298</v>
      </c>
      <c r="D163" s="1" t="s">
        <v>29</v>
      </c>
      <c r="E163" s="1" t="s">
        <v>294</v>
      </c>
      <c r="F163" s="1" t="str">
        <f>IF(ISBLANK(E163), "", Table2[[#This Row],[unique_id]])</f>
        <v>study_outlet_current_consumption</v>
      </c>
      <c r="G163" s="1" t="s">
        <v>286</v>
      </c>
      <c r="H163" s="1" t="s">
        <v>335</v>
      </c>
      <c r="I163" s="1" t="s">
        <v>145</v>
      </c>
      <c r="K163" s="1" t="s">
        <v>139</v>
      </c>
      <c r="P163" s="1" t="s">
        <v>570</v>
      </c>
      <c r="R163" s="1" t="s">
        <v>337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AI163" s="28"/>
    </row>
    <row r="164" spans="1:35" x14ac:dyDescent="0.2">
      <c r="A164" s="1">
        <v>2120</v>
      </c>
      <c r="B164" s="1" t="s">
        <v>28</v>
      </c>
      <c r="C164" s="1" t="s">
        <v>298</v>
      </c>
      <c r="D164" s="1" t="s">
        <v>29</v>
      </c>
      <c r="E164" s="1" t="s">
        <v>295</v>
      </c>
      <c r="F164" s="1" t="str">
        <f>IF(ISBLANK(E164), "", Table2[[#This Row],[unique_id]])</f>
        <v>office_outlet_current_consumption</v>
      </c>
      <c r="G164" s="1" t="s">
        <v>285</v>
      </c>
      <c r="H164" s="1" t="s">
        <v>335</v>
      </c>
      <c r="I164" s="1" t="s">
        <v>145</v>
      </c>
      <c r="K164" s="1" t="s">
        <v>139</v>
      </c>
      <c r="P164" s="1" t="s">
        <v>570</v>
      </c>
      <c r="R164" s="1" t="s">
        <v>337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AI164" s="28"/>
    </row>
    <row r="165" spans="1:35" x14ac:dyDescent="0.2">
      <c r="A165" s="1">
        <v>2121</v>
      </c>
      <c r="B165" s="1" t="s">
        <v>28</v>
      </c>
      <c r="C165" s="1" t="s">
        <v>298</v>
      </c>
      <c r="D165" s="1" t="s">
        <v>29</v>
      </c>
      <c r="E165" s="1" t="s">
        <v>584</v>
      </c>
      <c r="F165" s="1" t="str">
        <f>IF(ISBLANK(E165), "", Table2[[#This Row],[unique_id]])</f>
        <v>server_network_power</v>
      </c>
      <c r="G165" s="1" t="s">
        <v>585</v>
      </c>
      <c r="H165" s="1" t="s">
        <v>335</v>
      </c>
      <c r="I165" s="1" t="s">
        <v>145</v>
      </c>
      <c r="K165" s="1" t="s">
        <v>139</v>
      </c>
      <c r="P165" s="1" t="s">
        <v>570</v>
      </c>
      <c r="R165" s="1" t="s">
        <v>337</v>
      </c>
      <c r="T165" s="2"/>
      <c r="V165" s="1" t="str">
        <f>IF(ISBLANK(U165),  "", _xlfn.CONCAT("haas/entity/sensor/", LOWER(C165), "/", E165, "/config"))</f>
        <v/>
      </c>
      <c r="W165" s="1" t="str">
        <f>IF(ISBLANK(U165),  "", _xlfn.CONCAT("haas/entity/sensor/", LOWER(C165), "/", E165))</f>
        <v/>
      </c>
      <c r="AC165" s="4"/>
      <c r="AI165" s="28" t="str">
        <f>IF(OR(ISBLANK(AG165), ISBLANK(AH165)), "", _xlfn.CONCAT("[[""mac"", """, AG165, """], [""ip"", """, AH165, """]]"))</f>
        <v/>
      </c>
    </row>
    <row r="166" spans="1:35" x14ac:dyDescent="0.2">
      <c r="A166" s="1">
        <v>2122</v>
      </c>
      <c r="B166" s="1" t="s">
        <v>28</v>
      </c>
      <c r="C166" s="1" t="s">
        <v>572</v>
      </c>
      <c r="D166" s="1" t="s">
        <v>577</v>
      </c>
      <c r="E166" s="1" t="s">
        <v>576</v>
      </c>
      <c r="F166" s="1" t="str">
        <f>IF(ISBLANK(E166), "", Table2[[#This Row],[unique_id]])</f>
        <v>column_break</v>
      </c>
      <c r="G166" s="1" t="s">
        <v>573</v>
      </c>
      <c r="H166" s="1" t="s">
        <v>335</v>
      </c>
      <c r="I166" s="1" t="s">
        <v>145</v>
      </c>
      <c r="K166" s="1" t="s">
        <v>574</v>
      </c>
      <c r="L166" s="1" t="s">
        <v>575</v>
      </c>
      <c r="T166" s="2"/>
      <c r="AI166" s="28" t="str">
        <f>IF(OR(ISBLANK(AG166), ISBLANK(AH166)), "", _xlfn.CONCAT("[[""mac"", """, AG166, """], [""ip"", """, AH166, """]]"))</f>
        <v/>
      </c>
    </row>
    <row r="167" spans="1:35" x14ac:dyDescent="0.2">
      <c r="A167" s="1">
        <v>2122</v>
      </c>
      <c r="B167" s="1" t="s">
        <v>28</v>
      </c>
      <c r="C167" s="1" t="s">
        <v>298</v>
      </c>
      <c r="D167" s="1" t="s">
        <v>29</v>
      </c>
      <c r="E167" s="1" t="s">
        <v>598</v>
      </c>
      <c r="F167" s="28" t="str">
        <f>IF(ISBLANK(E167), "", Table2[[#This Row],[unique_id]])</f>
        <v>rack_modem_current_consumption</v>
      </c>
      <c r="G167" s="1" t="s">
        <v>281</v>
      </c>
      <c r="H167" s="1" t="s">
        <v>335</v>
      </c>
      <c r="I167" s="1" t="s">
        <v>145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28"/>
    </row>
    <row r="168" spans="1:35" x14ac:dyDescent="0.2">
      <c r="A168" s="1">
        <v>2123</v>
      </c>
      <c r="B168" s="1" t="s">
        <v>28</v>
      </c>
      <c r="C168" s="1" t="s">
        <v>298</v>
      </c>
      <c r="D168" s="1" t="s">
        <v>29</v>
      </c>
      <c r="E168" s="1" t="s">
        <v>296</v>
      </c>
      <c r="F168" s="28" t="str">
        <f>IF(ISBLANK(E168), "", Table2[[#This Row],[unique_id]])</f>
        <v>rack_outlet_current_consumption</v>
      </c>
      <c r="G168" s="1" t="s">
        <v>599</v>
      </c>
      <c r="H168" s="1" t="s">
        <v>335</v>
      </c>
      <c r="I168" s="1" t="s">
        <v>145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28"/>
    </row>
    <row r="169" spans="1:35" x14ac:dyDescent="0.2">
      <c r="A169" s="1">
        <v>2124</v>
      </c>
      <c r="B169" s="1" t="s">
        <v>28</v>
      </c>
      <c r="C169" s="1" t="s">
        <v>298</v>
      </c>
      <c r="D169" s="1" t="s">
        <v>29</v>
      </c>
      <c r="E169" s="1" t="s">
        <v>276</v>
      </c>
      <c r="F169" s="28" t="str">
        <f>IF(ISBLANK(E169), "", Table2[[#This Row],[unique_id]])</f>
        <v>kitchen_fan_current_consumption</v>
      </c>
      <c r="G169" s="1" t="s">
        <v>280</v>
      </c>
      <c r="H169" s="1" t="s">
        <v>335</v>
      </c>
      <c r="I169" s="1" t="s">
        <v>145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/>
    </row>
    <row r="170" spans="1:35" x14ac:dyDescent="0.2">
      <c r="A170" s="1">
        <v>2125</v>
      </c>
      <c r="B170" s="1" t="s">
        <v>28</v>
      </c>
      <c r="C170" s="1" t="s">
        <v>298</v>
      </c>
      <c r="D170" s="1" t="s">
        <v>29</v>
      </c>
      <c r="E170" s="1" t="s">
        <v>804</v>
      </c>
      <c r="F170" s="28" t="str">
        <f>IF(ISBLANK(E170), "", Table2[[#This Row],[unique_id]])</f>
        <v>roof_network_switch_current_consumption</v>
      </c>
      <c r="G170" s="1" t="s">
        <v>279</v>
      </c>
      <c r="H170" s="1" t="s">
        <v>335</v>
      </c>
      <c r="I170" s="1" t="s">
        <v>145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28"/>
    </row>
    <row r="171" spans="1:35" x14ac:dyDescent="0.2">
      <c r="A171" s="1">
        <v>2150</v>
      </c>
      <c r="B171" s="1" t="s">
        <v>28</v>
      </c>
      <c r="C171" s="1" t="s">
        <v>158</v>
      </c>
      <c r="D171" s="1" t="s">
        <v>29</v>
      </c>
      <c r="E171" s="1" t="s">
        <v>558</v>
      </c>
      <c r="F171" s="1" t="str">
        <f>IF(ISBLANK(E171), "", Table2[[#This Row],[unique_id]])</f>
        <v>home_peak_energy_daily</v>
      </c>
      <c r="G171" s="1" t="s">
        <v>556</v>
      </c>
      <c r="H171" s="1" t="s">
        <v>274</v>
      </c>
      <c r="I171" s="1" t="s">
        <v>145</v>
      </c>
      <c r="K171" s="1" t="s">
        <v>92</v>
      </c>
      <c r="P171" s="1" t="s">
        <v>571</v>
      </c>
      <c r="R171" s="1" t="s">
        <v>338</v>
      </c>
      <c r="T171" s="2"/>
      <c r="AI171" s="28" t="str">
        <f>IF(OR(ISBLANK(AG171), ISBLANK(AH171)), "", _xlfn.CONCAT("[[""mac"", """, AG171, """], [""ip"", """, AH171, """]]"))</f>
        <v/>
      </c>
    </row>
    <row r="172" spans="1:35" x14ac:dyDescent="0.2">
      <c r="A172" s="1">
        <v>2151</v>
      </c>
      <c r="B172" s="1" t="s">
        <v>28</v>
      </c>
      <c r="C172" s="1" t="s">
        <v>158</v>
      </c>
      <c r="D172" s="1" t="s">
        <v>29</v>
      </c>
      <c r="E172" s="1" t="s">
        <v>559</v>
      </c>
      <c r="F172" s="1" t="str">
        <f>IF(ISBLANK(E172), "", Table2[[#This Row],[unique_id]])</f>
        <v>home_base_energy_daily</v>
      </c>
      <c r="G172" s="1" t="s">
        <v>555</v>
      </c>
      <c r="H172" s="1" t="s">
        <v>274</v>
      </c>
      <c r="I172" s="1" t="s">
        <v>145</v>
      </c>
      <c r="K172" s="1" t="s">
        <v>92</v>
      </c>
      <c r="P172" s="1" t="s">
        <v>571</v>
      </c>
      <c r="R172" s="1" t="s">
        <v>338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28" t="str">
        <f>IF(OR(ISBLANK(AG172), ISBLANK(AH172)), "", _xlfn.CONCAT("[[""mac"", """, AG172, """], [""ip"", """, AH172, """]]"))</f>
        <v/>
      </c>
    </row>
    <row r="173" spans="1:35" x14ac:dyDescent="0.2">
      <c r="A173" s="1">
        <v>2152</v>
      </c>
      <c r="B173" s="1" t="s">
        <v>28</v>
      </c>
      <c r="C173" s="1" t="s">
        <v>158</v>
      </c>
      <c r="D173" s="1" t="s">
        <v>29</v>
      </c>
      <c r="E173" s="1" t="s">
        <v>328</v>
      </c>
      <c r="F173" s="1" t="str">
        <f>IF(ISBLANK(E173), "", Table2[[#This Row],[unique_id]])</f>
        <v>home_energy_daily</v>
      </c>
      <c r="G173" s="1" t="s">
        <v>557</v>
      </c>
      <c r="H173" s="1" t="s">
        <v>274</v>
      </c>
      <c r="I173" s="1" t="s">
        <v>145</v>
      </c>
      <c r="K173" s="1" t="s">
        <v>92</v>
      </c>
      <c r="P173" s="1" t="s">
        <v>571</v>
      </c>
      <c r="R173" s="1" t="s">
        <v>338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28" t="str">
        <f>IF(OR(ISBLANK(AG173), ISBLANK(AH173)), "", _xlfn.CONCAT("[[""mac"", """, AG173, """], [""ip"", """, AH173, """]]"))</f>
        <v/>
      </c>
    </row>
    <row r="174" spans="1:35" x14ac:dyDescent="0.2">
      <c r="A174" s="1">
        <v>2153</v>
      </c>
      <c r="B174" s="1" t="s">
        <v>28</v>
      </c>
      <c r="C174" s="1" t="s">
        <v>298</v>
      </c>
      <c r="D174" s="1" t="s">
        <v>29</v>
      </c>
      <c r="E174" s="1" t="s">
        <v>325</v>
      </c>
      <c r="F174" s="1" t="str">
        <f>IF(ISBLANK(E174), "", Table2[[#This Row],[unique_id]])</f>
        <v>various_adhoc_outlet_today_s_consumption</v>
      </c>
      <c r="G174" s="1" t="s">
        <v>292</v>
      </c>
      <c r="H174" s="1" t="s">
        <v>274</v>
      </c>
      <c r="I174" s="1" t="s">
        <v>145</v>
      </c>
      <c r="K174" s="1" t="s">
        <v>139</v>
      </c>
      <c r="P174" s="1" t="s">
        <v>571</v>
      </c>
      <c r="R174" s="1" t="s">
        <v>338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28" t="str">
        <f>IF(OR(ISBLANK(AG174), ISBLANK(AH174)), "", _xlfn.CONCAT("[[""mac"", """, AG174, """], [""ip"", """, AH174, """]]"))</f>
        <v/>
      </c>
    </row>
    <row r="175" spans="1:35" x14ac:dyDescent="0.2">
      <c r="A175" s="1">
        <v>2154</v>
      </c>
      <c r="B175" s="1" t="s">
        <v>28</v>
      </c>
      <c r="C175" s="1" t="s">
        <v>298</v>
      </c>
      <c r="D175" s="1" t="s">
        <v>29</v>
      </c>
      <c r="E175" s="1" t="s">
        <v>323</v>
      </c>
      <c r="F175" s="1" t="str">
        <f>IF(ISBLANK(E175), "", Table2[[#This Row],[unique_id]])</f>
        <v>study_battery_charger_today_s_consumption</v>
      </c>
      <c r="G175" s="1" t="s">
        <v>291</v>
      </c>
      <c r="H175" s="1" t="s">
        <v>274</v>
      </c>
      <c r="I175" s="1" t="s">
        <v>145</v>
      </c>
      <c r="K175" s="1" t="s">
        <v>139</v>
      </c>
      <c r="P175" s="1" t="s">
        <v>571</v>
      </c>
      <c r="R175" s="1" t="s">
        <v>338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28" t="str">
        <f>IF(OR(ISBLANK(AG175), ISBLANK(AH175)), "", _xlfn.CONCAT("[[""mac"", """, AG175, """], [""ip"", """, AH175, """]]"))</f>
        <v/>
      </c>
    </row>
    <row r="176" spans="1:35" x14ac:dyDescent="0.2">
      <c r="A176" s="1">
        <v>2155</v>
      </c>
      <c r="B176" s="1" t="s">
        <v>28</v>
      </c>
      <c r="C176" s="1" t="s">
        <v>298</v>
      </c>
      <c r="D176" s="1" t="s">
        <v>29</v>
      </c>
      <c r="E176" s="1" t="s">
        <v>324</v>
      </c>
      <c r="F176" s="1" t="str">
        <f>IF(ISBLANK(E176), "", Table2[[#This Row],[unique_id]])</f>
        <v>laundry_vacuum_charger_today_s_consumption</v>
      </c>
      <c r="G176" s="1" t="s">
        <v>290</v>
      </c>
      <c r="H176" s="1" t="s">
        <v>274</v>
      </c>
      <c r="I176" s="1" t="s">
        <v>145</v>
      </c>
      <c r="K176" s="1" t="s">
        <v>139</v>
      </c>
      <c r="P176" s="1" t="s">
        <v>571</v>
      </c>
      <c r="R176" s="1" t="s">
        <v>338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28" t="str">
        <f>IF(OR(ISBLANK(AG176), ISBLANK(AH176)), "", _xlfn.CONCAT("[[""mac"", """, AG176, """], [""ip"", """, AH176, """]]"))</f>
        <v/>
      </c>
    </row>
    <row r="177" spans="1:35" x14ac:dyDescent="0.2">
      <c r="A177" s="1">
        <v>2156</v>
      </c>
      <c r="B177" s="1" t="s">
        <v>28</v>
      </c>
      <c r="C177" s="1" t="s">
        <v>158</v>
      </c>
      <c r="D177" s="1" t="s">
        <v>29</v>
      </c>
      <c r="E177" s="1" t="s">
        <v>582</v>
      </c>
      <c r="F177" s="1" t="str">
        <f>IF(ISBLANK(E177), "", Table2[[#This Row],[unique_id]])</f>
        <v>home_lights_energy_daily</v>
      </c>
      <c r="G177" s="1" t="s">
        <v>562</v>
      </c>
      <c r="H177" s="1" t="s">
        <v>274</v>
      </c>
      <c r="I177" s="1" t="s">
        <v>145</v>
      </c>
      <c r="K177" s="1" t="s">
        <v>139</v>
      </c>
      <c r="P177" s="1" t="s">
        <v>571</v>
      </c>
      <c r="R177" s="1" t="s">
        <v>338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28" t="str">
        <f>IF(OR(ISBLANK(AG177), ISBLANK(AH177)), "", _xlfn.CONCAT("[[""mac"", """, AG177, """], [""ip"", """, AH177, """]]"))</f>
        <v/>
      </c>
    </row>
    <row r="178" spans="1:35" x14ac:dyDescent="0.2">
      <c r="A178" s="1">
        <v>2157</v>
      </c>
      <c r="B178" s="1" t="s">
        <v>28</v>
      </c>
      <c r="C178" s="1" t="s">
        <v>158</v>
      </c>
      <c r="D178" s="1" t="s">
        <v>29</v>
      </c>
      <c r="E178" s="1" t="s">
        <v>583</v>
      </c>
      <c r="F178" s="1" t="str">
        <f>IF(ISBLANK(E178), "", Table2[[#This Row],[unique_id]])</f>
        <v>home_fans_energy_daily</v>
      </c>
      <c r="G178" s="1" t="s">
        <v>563</v>
      </c>
      <c r="H178" s="1" t="s">
        <v>274</v>
      </c>
      <c r="I178" s="1" t="s">
        <v>145</v>
      </c>
      <c r="K178" s="1" t="s">
        <v>139</v>
      </c>
      <c r="P178" s="1" t="s">
        <v>571</v>
      </c>
      <c r="R178" s="1" t="s">
        <v>338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28" t="str">
        <f>IF(OR(ISBLANK(AG178), ISBLANK(AH178)), "", _xlfn.CONCAT("[[""mac"", """, AG178, """], [""ip"", """, AH178, """]]"))</f>
        <v/>
      </c>
    </row>
    <row r="179" spans="1:35" x14ac:dyDescent="0.2">
      <c r="A179" s="1">
        <v>2158</v>
      </c>
      <c r="B179" s="1" t="s">
        <v>273</v>
      </c>
      <c r="C179" s="1" t="s">
        <v>586</v>
      </c>
      <c r="D179" s="1" t="s">
        <v>29</v>
      </c>
      <c r="E179" s="1" t="s">
        <v>550</v>
      </c>
      <c r="F179" s="1" t="str">
        <f>IF(ISBLANK(E179), "", Table2[[#This Row],[unique_id]])</f>
        <v>pool_filter_energy_daily</v>
      </c>
      <c r="G179" s="1" t="s">
        <v>551</v>
      </c>
      <c r="H179" s="1" t="s">
        <v>274</v>
      </c>
      <c r="I179" s="1" t="s">
        <v>145</v>
      </c>
      <c r="K179" s="1" t="s">
        <v>139</v>
      </c>
      <c r="P179" s="1" t="s">
        <v>571</v>
      </c>
      <c r="R179" s="1" t="s">
        <v>338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28" t="str">
        <f>IF(OR(ISBLANK(AG179), ISBLANK(AH179)), "", _xlfn.CONCAT("[[""mac"", """, AG179, """], [""ip"", """, AH179, """]]"))</f>
        <v/>
      </c>
    </row>
    <row r="180" spans="1:35" x14ac:dyDescent="0.2">
      <c r="A180" s="1">
        <v>2159</v>
      </c>
      <c r="B180" s="1" t="s">
        <v>273</v>
      </c>
      <c r="C180" s="1" t="s">
        <v>586</v>
      </c>
      <c r="D180" s="1" t="s">
        <v>29</v>
      </c>
      <c r="E180" s="1" t="s">
        <v>336</v>
      </c>
      <c r="F180" s="1" t="str">
        <f>IF(ISBLANK(E180), "", Table2[[#This Row],[unique_id]])</f>
        <v>roof_water_heater_booster_energy_daily</v>
      </c>
      <c r="G180" s="1" t="s">
        <v>307</v>
      </c>
      <c r="H180" s="1" t="s">
        <v>274</v>
      </c>
      <c r="I180" s="1" t="s">
        <v>145</v>
      </c>
      <c r="K180" s="1" t="s">
        <v>139</v>
      </c>
      <c r="P180" s="1" t="s">
        <v>571</v>
      </c>
      <c r="R180" s="1" t="s">
        <v>338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28" t="str">
        <f>IF(OR(ISBLANK(AG180), ISBLANK(AH180)), "", _xlfn.CONCAT("[[""mac"", """, AG180, """], [""ip"", """, AH180, """]]"))</f>
        <v/>
      </c>
    </row>
    <row r="181" spans="1:35" x14ac:dyDescent="0.2">
      <c r="A181" s="1">
        <v>2160</v>
      </c>
      <c r="B181" s="1" t="s">
        <v>28</v>
      </c>
      <c r="C181" s="1" t="s">
        <v>298</v>
      </c>
      <c r="D181" s="1" t="s">
        <v>29</v>
      </c>
      <c r="E181" s="1" t="s">
        <v>313</v>
      </c>
      <c r="F181" s="1" t="str">
        <f>IF(ISBLANK(E181), "", Table2[[#This Row],[unique_id]])</f>
        <v>kitchen_dish_washer_today_s_consumption</v>
      </c>
      <c r="G181" s="1" t="s">
        <v>288</v>
      </c>
      <c r="H181" s="1" t="s">
        <v>274</v>
      </c>
      <c r="I181" s="1" t="s">
        <v>145</v>
      </c>
      <c r="K181" s="1" t="s">
        <v>139</v>
      </c>
      <c r="P181" s="1" t="s">
        <v>571</v>
      </c>
      <c r="R181" s="1" t="s">
        <v>338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28" t="str">
        <f>IF(OR(ISBLANK(AG181), ISBLANK(AH181)), "", _xlfn.CONCAT("[[""mac"", """, AG181, """], [""ip"", """, AH181, """]]"))</f>
        <v/>
      </c>
    </row>
    <row r="182" spans="1:35" x14ac:dyDescent="0.2">
      <c r="A182" s="1">
        <v>2161</v>
      </c>
      <c r="B182" s="1" t="s">
        <v>28</v>
      </c>
      <c r="C182" s="1" t="s">
        <v>298</v>
      </c>
      <c r="D182" s="1" t="s">
        <v>29</v>
      </c>
      <c r="E182" s="1" t="s">
        <v>314</v>
      </c>
      <c r="F182" s="1" t="str">
        <f>IF(ISBLANK(E182), "", Table2[[#This Row],[unique_id]])</f>
        <v>laundry_clothes_dryer_today_s_consumption</v>
      </c>
      <c r="G182" s="1" t="s">
        <v>289</v>
      </c>
      <c r="H182" s="1" t="s">
        <v>274</v>
      </c>
      <c r="I182" s="1" t="s">
        <v>145</v>
      </c>
      <c r="K182" s="1" t="s">
        <v>139</v>
      </c>
      <c r="P182" s="1" t="s">
        <v>571</v>
      </c>
      <c r="R182" s="1" t="s">
        <v>338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28" t="str">
        <f>IF(OR(ISBLANK(AG182), ISBLANK(AH182)), "", _xlfn.CONCAT("[[""mac"", """, AG182, """], [""ip"", """, AH182, """]]"))</f>
        <v/>
      </c>
    </row>
    <row r="183" spans="1:35" x14ac:dyDescent="0.2">
      <c r="A183" s="1">
        <v>2162</v>
      </c>
      <c r="B183" s="1" t="s">
        <v>28</v>
      </c>
      <c r="C183" s="1" t="s">
        <v>298</v>
      </c>
      <c r="D183" s="1" t="s">
        <v>29</v>
      </c>
      <c r="E183" s="1" t="s">
        <v>315</v>
      </c>
      <c r="F183" s="1" t="str">
        <f>IF(ISBLANK(E183), "", Table2[[#This Row],[unique_id]])</f>
        <v>laundry_washing_machine_today_s_consumption</v>
      </c>
      <c r="G183" s="1" t="s">
        <v>287</v>
      </c>
      <c r="H183" s="1" t="s">
        <v>274</v>
      </c>
      <c r="I183" s="1" t="s">
        <v>145</v>
      </c>
      <c r="K183" s="1" t="s">
        <v>139</v>
      </c>
      <c r="P183" s="1" t="s">
        <v>571</v>
      </c>
      <c r="R183" s="1" t="s">
        <v>338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28" t="str">
        <f>IF(OR(ISBLANK(AG183), ISBLANK(AH183)), "", _xlfn.CONCAT("[[""mac"", """, AG183, """], [""ip"", """, AH183, """]]"))</f>
        <v/>
      </c>
    </row>
    <row r="184" spans="1:35" x14ac:dyDescent="0.2">
      <c r="A184" s="1">
        <v>2163</v>
      </c>
      <c r="B184" s="1" t="s">
        <v>28</v>
      </c>
      <c r="C184" s="1" t="s">
        <v>298</v>
      </c>
      <c r="D184" s="1" t="s">
        <v>29</v>
      </c>
      <c r="E184" s="1" t="s">
        <v>316</v>
      </c>
      <c r="F184" s="1" t="str">
        <f>IF(ISBLANK(E184), "", Table2[[#This Row],[unique_id]])</f>
        <v>kitchen_coffee_machine_today_s_consumption</v>
      </c>
      <c r="G184" s="1" t="s">
        <v>138</v>
      </c>
      <c r="H184" s="1" t="s">
        <v>274</v>
      </c>
      <c r="I184" s="1" t="s">
        <v>145</v>
      </c>
      <c r="K184" s="1" t="s">
        <v>139</v>
      </c>
      <c r="P184" s="1" t="s">
        <v>571</v>
      </c>
      <c r="R184" s="1" t="s">
        <v>338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28" t="str">
        <f>IF(OR(ISBLANK(AG184), ISBLANK(AH184)), "", _xlfn.CONCAT("[[""mac"", """, AG184, """], [""ip"", """, AH184, """]]"))</f>
        <v/>
      </c>
    </row>
    <row r="185" spans="1:35" x14ac:dyDescent="0.2">
      <c r="A185" s="1">
        <v>2164</v>
      </c>
      <c r="B185" s="1" t="s">
        <v>28</v>
      </c>
      <c r="C185" s="1" t="s">
        <v>298</v>
      </c>
      <c r="D185" s="1" t="s">
        <v>29</v>
      </c>
      <c r="E185" s="1" t="s">
        <v>317</v>
      </c>
      <c r="F185" s="1" t="str">
        <f>IF(ISBLANK(E185), "", Table2[[#This Row],[unique_id]])</f>
        <v>kitchen_fridge_today_s_consumption</v>
      </c>
      <c r="G185" s="1" t="s">
        <v>283</v>
      </c>
      <c r="H185" s="1" t="s">
        <v>274</v>
      </c>
      <c r="I185" s="1" t="s">
        <v>145</v>
      </c>
      <c r="K185" s="1" t="s">
        <v>139</v>
      </c>
      <c r="P185" s="1" t="s">
        <v>571</v>
      </c>
      <c r="R185" s="1" t="s">
        <v>338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28" t="str">
        <f>IF(OR(ISBLANK(AG185), ISBLANK(AH185)), "", _xlfn.CONCAT("[[""mac"", """, AG185, """], [""ip"", """, AH185, """]]"))</f>
        <v/>
      </c>
    </row>
    <row r="186" spans="1:35" x14ac:dyDescent="0.2">
      <c r="A186" s="1">
        <v>2165</v>
      </c>
      <c r="B186" s="1" t="s">
        <v>28</v>
      </c>
      <c r="C186" s="1" t="s">
        <v>298</v>
      </c>
      <c r="D186" s="1" t="s">
        <v>29</v>
      </c>
      <c r="E186" s="1" t="s">
        <v>318</v>
      </c>
      <c r="F186" s="1" t="str">
        <f>IF(ISBLANK(E186), "", Table2[[#This Row],[unique_id]])</f>
        <v>deck_freezer_today_s_consumption</v>
      </c>
      <c r="G186" s="1" t="s">
        <v>284</v>
      </c>
      <c r="H186" s="1" t="s">
        <v>274</v>
      </c>
      <c r="I186" s="1" t="s">
        <v>145</v>
      </c>
      <c r="K186" s="1" t="s">
        <v>139</v>
      </c>
      <c r="P186" s="1" t="s">
        <v>571</v>
      </c>
      <c r="R186" s="1" t="s">
        <v>338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28" t="str">
        <f>IF(OR(ISBLANK(AG186), ISBLANK(AH186)), "", _xlfn.CONCAT("[[""mac"", """, AG186, """], [""ip"", """, AH186, """]]"))</f>
        <v/>
      </c>
    </row>
    <row r="187" spans="1:35" x14ac:dyDescent="0.2">
      <c r="A187" s="1">
        <v>2166</v>
      </c>
      <c r="B187" s="1" t="s">
        <v>28</v>
      </c>
      <c r="C187" s="1" t="s">
        <v>298</v>
      </c>
      <c r="D187" s="1" t="s">
        <v>29</v>
      </c>
      <c r="E187" s="1" t="s">
        <v>597</v>
      </c>
      <c r="F187" s="1" t="str">
        <f>IF(ISBLANK(E187), "", Table2[[#This Row],[unique_id]])</f>
        <v>deck_festoons_today_s_consumption</v>
      </c>
      <c r="G187" s="1" t="s">
        <v>466</v>
      </c>
      <c r="H187" s="1" t="s">
        <v>274</v>
      </c>
      <c r="I187" s="1" t="s">
        <v>145</v>
      </c>
      <c r="K187" s="1" t="s">
        <v>139</v>
      </c>
      <c r="P187" s="1" t="s">
        <v>571</v>
      </c>
      <c r="R187" s="1" t="s">
        <v>338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28" t="str">
        <f>IF(OR(ISBLANK(AG187), ISBLANK(AH187)), "", _xlfn.CONCAT("[[""mac"", """, AG187, """], [""ip"", """, AH187, """]]"))</f>
        <v/>
      </c>
    </row>
    <row r="188" spans="1:35" x14ac:dyDescent="0.2">
      <c r="A188" s="1">
        <v>2167</v>
      </c>
      <c r="B188" s="1" t="s">
        <v>28</v>
      </c>
      <c r="C188" s="1" t="s">
        <v>298</v>
      </c>
      <c r="D188" s="1" t="s">
        <v>29</v>
      </c>
      <c r="E188" s="1" t="s">
        <v>319</v>
      </c>
      <c r="F188" s="1" t="str">
        <f>IF(ISBLANK(E188), "", Table2[[#This Row],[unique_id]])</f>
        <v>lounge_tv_today_s_consumption</v>
      </c>
      <c r="G188" s="1" t="s">
        <v>196</v>
      </c>
      <c r="H188" s="1" t="s">
        <v>274</v>
      </c>
      <c r="I188" s="1" t="s">
        <v>145</v>
      </c>
      <c r="K188" s="1" t="s">
        <v>139</v>
      </c>
      <c r="P188" s="1" t="s">
        <v>571</v>
      </c>
      <c r="R188" s="1" t="s">
        <v>338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28" t="str">
        <f>IF(OR(ISBLANK(AG188), ISBLANK(AH188)), "", _xlfn.CONCAT("[[""mac"", """, AG188, """], [""ip"", """, AH188, """]]"))</f>
        <v/>
      </c>
    </row>
    <row r="189" spans="1:35" x14ac:dyDescent="0.2">
      <c r="A189" s="1">
        <v>2168</v>
      </c>
      <c r="B189" s="1" t="s">
        <v>28</v>
      </c>
      <c r="C189" s="1" t="s">
        <v>298</v>
      </c>
      <c r="D189" s="1" t="s">
        <v>29</v>
      </c>
      <c r="E189" s="1" t="s">
        <v>320</v>
      </c>
      <c r="F189" s="1" t="str">
        <f>IF(ISBLANK(E189), "", Table2[[#This Row],[unique_id]])</f>
        <v>bathroom_rails_today_s_consumption</v>
      </c>
      <c r="G189" s="1" t="s">
        <v>310</v>
      </c>
      <c r="H189" s="1" t="s">
        <v>274</v>
      </c>
      <c r="I189" s="1" t="s">
        <v>145</v>
      </c>
      <c r="K189" s="1" t="s">
        <v>139</v>
      </c>
      <c r="P189" s="1" t="s">
        <v>571</v>
      </c>
      <c r="R189" s="1" t="s">
        <v>338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28" t="str">
        <f>IF(OR(ISBLANK(AG189), ISBLANK(AH189)), "", _xlfn.CONCAT("[[""mac"", """, AG189, """], [""ip"", """, AH189, """]]"))</f>
        <v/>
      </c>
    </row>
    <row r="190" spans="1:35" x14ac:dyDescent="0.2">
      <c r="A190" s="1">
        <v>2169</v>
      </c>
      <c r="B190" s="1" t="s">
        <v>28</v>
      </c>
      <c r="C190" s="1" t="s">
        <v>298</v>
      </c>
      <c r="D190" s="1" t="s">
        <v>29</v>
      </c>
      <c r="E190" s="1" t="s">
        <v>321</v>
      </c>
      <c r="F190" s="1" t="str">
        <f>IF(ISBLANK(E190), "", Table2[[#This Row],[unique_id]])</f>
        <v>study_outlet_today_s_consumption</v>
      </c>
      <c r="G190" s="1" t="s">
        <v>286</v>
      </c>
      <c r="H190" s="1" t="s">
        <v>274</v>
      </c>
      <c r="I190" s="1" t="s">
        <v>145</v>
      </c>
      <c r="K190" s="1" t="s">
        <v>139</v>
      </c>
      <c r="P190" s="1" t="s">
        <v>571</v>
      </c>
      <c r="R190" s="1" t="s">
        <v>338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28" t="str">
        <f>IF(OR(ISBLANK(AG190), ISBLANK(AH190)), "", _xlfn.CONCAT("[[""mac"", """, AG190, """], [""ip"", """, AH190, """]]"))</f>
        <v/>
      </c>
    </row>
    <row r="191" spans="1:35" x14ac:dyDescent="0.2">
      <c r="A191" s="1">
        <v>2170</v>
      </c>
      <c r="B191" s="1" t="s">
        <v>28</v>
      </c>
      <c r="C191" s="1" t="s">
        <v>298</v>
      </c>
      <c r="D191" s="1" t="s">
        <v>29</v>
      </c>
      <c r="E191" s="1" t="s">
        <v>322</v>
      </c>
      <c r="F191" s="1" t="str">
        <f>IF(ISBLANK(E191), "", Table2[[#This Row],[unique_id]])</f>
        <v>office_outlet_today_s_consumption</v>
      </c>
      <c r="G191" s="1" t="s">
        <v>285</v>
      </c>
      <c r="H191" s="1" t="s">
        <v>274</v>
      </c>
      <c r="I191" s="1" t="s">
        <v>145</v>
      </c>
      <c r="K191" s="1" t="s">
        <v>139</v>
      </c>
      <c r="P191" s="1" t="s">
        <v>571</v>
      </c>
      <c r="R191" s="1" t="s">
        <v>338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28" t="str">
        <f>IF(OR(ISBLANK(AG191), ISBLANK(AH191)), "", _xlfn.CONCAT("[[""mac"", """, AG191, """], [""ip"", """, AH191, """]]"))</f>
        <v/>
      </c>
    </row>
    <row r="192" spans="1:35" x14ac:dyDescent="0.2">
      <c r="A192" s="1">
        <v>2171</v>
      </c>
      <c r="B192" s="1" t="s">
        <v>28</v>
      </c>
      <c r="C192" s="1" t="s">
        <v>298</v>
      </c>
      <c r="D192" s="1" t="s">
        <v>29</v>
      </c>
      <c r="E192" s="1" t="s">
        <v>805</v>
      </c>
      <c r="F192" s="28" t="str">
        <f>IF(ISBLANK(E192), "", Table2[[#This Row],[unique_id]])</f>
        <v>roof_network_switch_today_s_consumption</v>
      </c>
      <c r="G192" s="1" t="s">
        <v>279</v>
      </c>
      <c r="H192" s="1" t="s">
        <v>274</v>
      </c>
      <c r="I192" s="1" t="s">
        <v>145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28" t="str">
        <f>IF(OR(ISBLANK(AG192), ISBLANK(AH192)), "", _xlfn.CONCAT("[[""mac"", """, AG192, """], [""ip"", """, AH192, """]]"))</f>
        <v/>
      </c>
    </row>
    <row r="193" spans="1:36" x14ac:dyDescent="0.2">
      <c r="A193" s="1">
        <v>2172</v>
      </c>
      <c r="B193" s="1" t="s">
        <v>28</v>
      </c>
      <c r="C193" s="1" t="s">
        <v>298</v>
      </c>
      <c r="D193" s="1" t="s">
        <v>29</v>
      </c>
      <c r="E193" s="1" t="s">
        <v>801</v>
      </c>
      <c r="F193" s="28" t="str">
        <f>IF(ISBLANK(E193), "", Table2[[#This Row],[unique_id]])</f>
        <v>rack_modem_today_s_consumption</v>
      </c>
      <c r="G193" s="1" t="s">
        <v>281</v>
      </c>
      <c r="H193" s="1" t="s">
        <v>274</v>
      </c>
      <c r="I193" s="1" t="s">
        <v>145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  <c r="AI193" s="28" t="str">
        <f>IF(OR(ISBLANK(AG193), ISBLANK(AH193)), "", _xlfn.CONCAT("[[""mac"", """, AG193, """], [""ip"", """, AH193, """]]"))</f>
        <v/>
      </c>
    </row>
    <row r="194" spans="1:36" x14ac:dyDescent="0.2">
      <c r="A194" s="1">
        <v>2172</v>
      </c>
      <c r="B194" s="1" t="s">
        <v>28</v>
      </c>
      <c r="C194" s="1" t="s">
        <v>298</v>
      </c>
      <c r="D194" s="1" t="s">
        <v>29</v>
      </c>
      <c r="E194" s="1" t="s">
        <v>29</v>
      </c>
      <c r="F194" s="1" t="str">
        <f>IF(ISBLANK(E194), "", Table2[[#This Row],[unique_id]])</f>
        <v>sensor</v>
      </c>
      <c r="G194" s="1" t="s">
        <v>585</v>
      </c>
      <c r="H194" s="1" t="s">
        <v>274</v>
      </c>
      <c r="I194" s="1" t="s">
        <v>145</v>
      </c>
      <c r="K194" s="1" t="s">
        <v>139</v>
      </c>
      <c r="P194" s="1" t="s">
        <v>571</v>
      </c>
      <c r="R194" s="1" t="s">
        <v>338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28" t="str">
        <f>IF(OR(ISBLANK(AG194), ISBLANK(AH194)), "", _xlfn.CONCAT("[[""mac"", """, AG194, """], [""ip"", """, AH194, """]]"))</f>
        <v/>
      </c>
    </row>
    <row r="195" spans="1:36" x14ac:dyDescent="0.2">
      <c r="A195" s="1">
        <v>2173</v>
      </c>
      <c r="B195" s="1" t="s">
        <v>28</v>
      </c>
      <c r="C195" s="1" t="s">
        <v>298</v>
      </c>
      <c r="D195" s="1" t="s">
        <v>29</v>
      </c>
      <c r="E195" s="1" t="s">
        <v>802</v>
      </c>
      <c r="F195" s="28" t="str">
        <f>IF(ISBLANK(E195), "", Table2[[#This Row],[unique_id]])</f>
        <v>rack_outlet_today_s_consumption</v>
      </c>
      <c r="G195" s="1" t="s">
        <v>599</v>
      </c>
      <c r="H195" s="1" t="s">
        <v>274</v>
      </c>
      <c r="I195" s="1" t="s">
        <v>145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28" t="str">
        <f>IF(OR(ISBLANK(AG195), ISBLANK(AH195)), "", _xlfn.CONCAT("[[""mac"", """, AG195, """], [""ip"", """, AH195, """]]"))</f>
        <v/>
      </c>
    </row>
    <row r="196" spans="1:36" x14ac:dyDescent="0.2">
      <c r="A196" s="1">
        <v>2174</v>
      </c>
      <c r="B196" s="1" t="s">
        <v>28</v>
      </c>
      <c r="C196" s="1" t="s">
        <v>298</v>
      </c>
      <c r="D196" s="1" t="s">
        <v>29</v>
      </c>
      <c r="E196" s="1" t="s">
        <v>803</v>
      </c>
      <c r="F196" s="28" t="str">
        <f>IF(ISBLANK(E196), "", Table2[[#This Row],[unique_id]])</f>
        <v>kitchen_fan_today_s_consumption</v>
      </c>
      <c r="G196" s="1" t="s">
        <v>280</v>
      </c>
      <c r="H196" s="1" t="s">
        <v>274</v>
      </c>
      <c r="I196" s="1" t="s">
        <v>145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28" t="str">
        <f>IF(OR(ISBLANK(AG196), ISBLANK(AH196)), "", _xlfn.CONCAT("[[""mac"", """, AG196, """], [""ip"", """, AH196, """]]"))</f>
        <v/>
      </c>
    </row>
    <row r="197" spans="1:36" x14ac:dyDescent="0.2">
      <c r="A197" s="1">
        <v>2175</v>
      </c>
      <c r="B197" s="1" t="s">
        <v>28</v>
      </c>
      <c r="C197" s="1" t="s">
        <v>572</v>
      </c>
      <c r="D197" s="1" t="s">
        <v>577</v>
      </c>
      <c r="E197" s="1" t="s">
        <v>576</v>
      </c>
      <c r="F197" s="1" t="str">
        <f>IF(ISBLANK(E197), "", Table2[[#This Row],[unique_id]])</f>
        <v>column_break</v>
      </c>
      <c r="G197" s="1" t="s">
        <v>573</v>
      </c>
      <c r="H197" s="1" t="s">
        <v>274</v>
      </c>
      <c r="I197" s="1" t="s">
        <v>145</v>
      </c>
      <c r="K197" s="1" t="s">
        <v>574</v>
      </c>
      <c r="L197" s="1" t="s">
        <v>575</v>
      </c>
      <c r="T197" s="2"/>
      <c r="AI197" s="28" t="str">
        <f>IF(OR(ISBLANK(AG197), ISBLANK(AH197)), "", _xlfn.CONCAT("[[""mac"", """, AG197, """], [""ip"", """, AH197, """]]"))</f>
        <v/>
      </c>
    </row>
    <row r="198" spans="1:36" x14ac:dyDescent="0.2">
      <c r="A198" s="1">
        <v>2201</v>
      </c>
      <c r="B198" s="1" t="s">
        <v>273</v>
      </c>
      <c r="C198" s="1" t="s">
        <v>158</v>
      </c>
      <c r="D198" s="1" t="s">
        <v>29</v>
      </c>
      <c r="E198" s="1" t="s">
        <v>568</v>
      </c>
      <c r="F198" s="1" t="str">
        <f>IF(ISBLANK(E198), "", Table2[[#This Row],[unique_id]])</f>
        <v>home_base_energy_weekly</v>
      </c>
      <c r="G198" s="1" t="s">
        <v>555</v>
      </c>
      <c r="H198" s="1" t="s">
        <v>329</v>
      </c>
      <c r="I198" s="1" t="s">
        <v>145</v>
      </c>
      <c r="K198" s="1" t="s">
        <v>92</v>
      </c>
      <c r="P198" s="1" t="s">
        <v>571</v>
      </c>
      <c r="R198" s="1" t="s">
        <v>338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28" t="str">
        <f>IF(OR(ISBLANK(AG198), ISBLANK(AH198)), "", _xlfn.CONCAT("[[""mac"", """, AG198, """], [""ip"", """, AH198, """]]"))</f>
        <v/>
      </c>
    </row>
    <row r="199" spans="1:36" x14ac:dyDescent="0.2">
      <c r="A199" s="1">
        <v>2202</v>
      </c>
      <c r="B199" s="1" t="s">
        <v>273</v>
      </c>
      <c r="C199" s="1" t="s">
        <v>158</v>
      </c>
      <c r="D199" s="1" t="s">
        <v>29</v>
      </c>
      <c r="E199" s="1" t="s">
        <v>330</v>
      </c>
      <c r="F199" s="1" t="str">
        <f>IF(ISBLANK(E199), "", Table2[[#This Row],[unique_id]])</f>
        <v>home_energy_weekly</v>
      </c>
      <c r="G199" s="1" t="s">
        <v>557</v>
      </c>
      <c r="H199" s="1" t="s">
        <v>329</v>
      </c>
      <c r="I199" s="1" t="s">
        <v>145</v>
      </c>
      <c r="K199" s="1" t="s">
        <v>92</v>
      </c>
      <c r="P199" s="1" t="s">
        <v>571</v>
      </c>
      <c r="R199" s="1" t="s">
        <v>338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28" t="str">
        <f>IF(OR(ISBLANK(AG199), ISBLANK(AH199)), "", _xlfn.CONCAT("[[""mac"", """, AG199, """], [""ip"", """, AH199, """]]"))</f>
        <v/>
      </c>
    </row>
    <row r="200" spans="1:36" x14ac:dyDescent="0.2">
      <c r="A200" s="1">
        <v>2250</v>
      </c>
      <c r="B200" s="1" t="s">
        <v>273</v>
      </c>
      <c r="C200" s="1" t="s">
        <v>158</v>
      </c>
      <c r="D200" s="1" t="s">
        <v>29</v>
      </c>
      <c r="E200" s="1" t="s">
        <v>567</v>
      </c>
      <c r="F200" s="1" t="str">
        <f>IF(ISBLANK(E200), "", Table2[[#This Row],[unique_id]])</f>
        <v>home_peak_energy_monthly</v>
      </c>
      <c r="G200" s="1" t="s">
        <v>556</v>
      </c>
      <c r="H200" s="1" t="s">
        <v>332</v>
      </c>
      <c r="I200" s="1" t="s">
        <v>145</v>
      </c>
      <c r="K200" s="1" t="s">
        <v>92</v>
      </c>
      <c r="P200" s="1" t="s">
        <v>571</v>
      </c>
      <c r="R200" s="1" t="s">
        <v>338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28" t="str">
        <f>IF(OR(ISBLANK(AG200), ISBLANK(AH200)), "", _xlfn.CONCAT("[[""mac"", """, AG200, """], [""ip"", """, AH200, """]]"))</f>
        <v/>
      </c>
    </row>
    <row r="201" spans="1:36" x14ac:dyDescent="0.2">
      <c r="A201" s="1">
        <v>2251</v>
      </c>
      <c r="B201" s="1" t="s">
        <v>273</v>
      </c>
      <c r="C201" s="1" t="s">
        <v>158</v>
      </c>
      <c r="D201" s="1" t="s">
        <v>29</v>
      </c>
      <c r="E201" s="1" t="s">
        <v>566</v>
      </c>
      <c r="F201" s="1" t="str">
        <f>IF(ISBLANK(E201), "", Table2[[#This Row],[unique_id]])</f>
        <v>home_base_energy_monthly</v>
      </c>
      <c r="G201" s="1" t="s">
        <v>555</v>
      </c>
      <c r="H201" s="1" t="s">
        <v>332</v>
      </c>
      <c r="I201" s="1" t="s">
        <v>145</v>
      </c>
      <c r="K201" s="1" t="s">
        <v>92</v>
      </c>
      <c r="P201" s="1" t="s">
        <v>571</v>
      </c>
      <c r="R201" s="1" t="s">
        <v>338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28" t="str">
        <f>IF(OR(ISBLANK(AG201), ISBLANK(AH201)), "", _xlfn.CONCAT("[[""mac"", """, AG201, """], [""ip"", """, AH201, """]]"))</f>
        <v/>
      </c>
    </row>
    <row r="202" spans="1:36" x14ac:dyDescent="0.2">
      <c r="A202" s="1">
        <v>2252</v>
      </c>
      <c r="B202" s="1" t="s">
        <v>273</v>
      </c>
      <c r="C202" s="1" t="s">
        <v>158</v>
      </c>
      <c r="D202" s="1" t="s">
        <v>29</v>
      </c>
      <c r="E202" s="1" t="s">
        <v>331</v>
      </c>
      <c r="F202" s="1" t="str">
        <f>IF(ISBLANK(E202), "", Table2[[#This Row],[unique_id]])</f>
        <v>home_energy_monthly</v>
      </c>
      <c r="G202" s="1" t="s">
        <v>557</v>
      </c>
      <c r="H202" s="1" t="s">
        <v>332</v>
      </c>
      <c r="I202" s="1" t="s">
        <v>145</v>
      </c>
      <c r="K202" s="1" t="s">
        <v>92</v>
      </c>
      <c r="P202" s="1" t="s">
        <v>571</v>
      </c>
      <c r="R202" s="1" t="s">
        <v>338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28" t="str">
        <f>IF(OR(ISBLANK(AG202), ISBLANK(AH202)), "", _xlfn.CONCAT("[[""mac"", """, AG202, """], [""ip"", """, AH202, """]]"))</f>
        <v/>
      </c>
    </row>
    <row r="203" spans="1:36" x14ac:dyDescent="0.2">
      <c r="A203" s="1">
        <v>2300</v>
      </c>
      <c r="B203" s="1" t="s">
        <v>273</v>
      </c>
      <c r="C203" s="1" t="s">
        <v>158</v>
      </c>
      <c r="D203" s="1" t="s">
        <v>29</v>
      </c>
      <c r="E203" s="1" t="s">
        <v>565</v>
      </c>
      <c r="F203" s="1" t="str">
        <f>IF(ISBLANK(E203), "", Table2[[#This Row],[unique_id]])</f>
        <v>home_peak_energy_yearly</v>
      </c>
      <c r="G203" s="1" t="s">
        <v>556</v>
      </c>
      <c r="H203" s="1" t="s">
        <v>334</v>
      </c>
      <c r="I203" s="1" t="s">
        <v>145</v>
      </c>
      <c r="K203" s="1" t="s">
        <v>92</v>
      </c>
      <c r="P203" s="1" t="s">
        <v>571</v>
      </c>
      <c r="R203" s="1" t="s">
        <v>338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28" t="str">
        <f>IF(OR(ISBLANK(AG203), ISBLANK(AH203)), "", _xlfn.CONCAT("[[""mac"", """, AG203, """], [""ip"", """, AH203, """]]"))</f>
        <v/>
      </c>
    </row>
    <row r="204" spans="1:36" x14ac:dyDescent="0.2">
      <c r="A204" s="1">
        <v>2301</v>
      </c>
      <c r="B204" s="1" t="s">
        <v>273</v>
      </c>
      <c r="C204" s="1" t="s">
        <v>158</v>
      </c>
      <c r="D204" s="1" t="s">
        <v>29</v>
      </c>
      <c r="E204" s="1" t="s">
        <v>564</v>
      </c>
      <c r="F204" s="1" t="str">
        <f>IF(ISBLANK(E204), "", Table2[[#This Row],[unique_id]])</f>
        <v>home_base_energy_yearly</v>
      </c>
      <c r="G204" s="1" t="s">
        <v>555</v>
      </c>
      <c r="H204" s="1" t="s">
        <v>334</v>
      </c>
      <c r="I204" s="1" t="s">
        <v>145</v>
      </c>
      <c r="K204" s="1" t="s">
        <v>92</v>
      </c>
      <c r="P204" s="1" t="s">
        <v>571</v>
      </c>
      <c r="R204" s="1" t="s">
        <v>338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28" t="str">
        <f>IF(OR(ISBLANK(AG204), ISBLANK(AH204)), "", _xlfn.CONCAT("[[""mac"", """, AG204, """], [""ip"", """, AH204, """]]"))</f>
        <v/>
      </c>
    </row>
    <row r="205" spans="1:36" x14ac:dyDescent="0.2">
      <c r="A205" s="1">
        <v>2302</v>
      </c>
      <c r="B205" s="1" t="s">
        <v>273</v>
      </c>
      <c r="C205" s="1" t="s">
        <v>158</v>
      </c>
      <c r="D205" s="1" t="s">
        <v>29</v>
      </c>
      <c r="E205" s="1" t="s">
        <v>333</v>
      </c>
      <c r="F205" s="1" t="str">
        <f>IF(ISBLANK(E205), "", Table2[[#This Row],[unique_id]])</f>
        <v>home_energy_yearly</v>
      </c>
      <c r="G205" s="1" t="s">
        <v>557</v>
      </c>
      <c r="H205" s="1" t="s">
        <v>334</v>
      </c>
      <c r="I205" s="1" t="s">
        <v>145</v>
      </c>
      <c r="K205" s="1" t="s">
        <v>92</v>
      </c>
      <c r="P205" s="1" t="s">
        <v>571</v>
      </c>
      <c r="R205" s="1" t="s">
        <v>338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28" t="str">
        <f>IF(OR(ISBLANK(AG205), ISBLANK(AH205)), "", _xlfn.CONCAT("[[""mac"", """, AG205, """], [""ip"", """, AH205, """]]"))</f>
        <v/>
      </c>
    </row>
    <row r="206" spans="1:36" x14ac:dyDescent="0.2">
      <c r="A206" s="1">
        <v>2400</v>
      </c>
      <c r="B206" s="1" t="s">
        <v>273</v>
      </c>
      <c r="C206" s="1" t="s">
        <v>197</v>
      </c>
      <c r="D206" s="1" t="s">
        <v>29</v>
      </c>
      <c r="E206" s="1" t="s">
        <v>146</v>
      </c>
      <c r="F206" s="1" t="str">
        <f>IF(ISBLANK(E206), "", Table2[[#This Row],[unique_id]])</f>
        <v>withings_weight_kg_graham</v>
      </c>
      <c r="G206" s="1" t="s">
        <v>458</v>
      </c>
      <c r="H206" s="1" t="s">
        <v>459</v>
      </c>
      <c r="I206" s="1" t="s">
        <v>147</v>
      </c>
      <c r="K206" s="1" t="s">
        <v>139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28" t="str">
        <f>IF(OR(ISBLANK(AG206), ISBLANK(AH206)), "", _xlfn.CONCAT("[[""mac"", """, AG206, """], [""ip"", """, AH206, """]]"))</f>
        <v/>
      </c>
    </row>
    <row r="207" spans="1:36" x14ac:dyDescent="0.2">
      <c r="A207" s="1">
        <v>2500</v>
      </c>
      <c r="B207" s="1" t="s">
        <v>28</v>
      </c>
      <c r="C207" s="1" t="s">
        <v>433</v>
      </c>
      <c r="D207" s="1" t="s">
        <v>29</v>
      </c>
      <c r="E207" s="1" t="s">
        <v>422</v>
      </c>
      <c r="F207" s="1" t="str">
        <f>IF(ISBLANK(E207), "", Table2[[#This Row],[unique_id]])</f>
        <v>network_internet_uptime</v>
      </c>
      <c r="G207" s="1" t="s">
        <v>443</v>
      </c>
      <c r="H207" s="1" t="s">
        <v>433</v>
      </c>
      <c r="I207" s="1" t="s">
        <v>448</v>
      </c>
      <c r="K207" s="1" t="s">
        <v>139</v>
      </c>
      <c r="O207" s="1" t="s">
        <v>33</v>
      </c>
      <c r="P207" s="1" t="s">
        <v>424</v>
      </c>
      <c r="R207" s="1" t="s">
        <v>445</v>
      </c>
      <c r="S207" s="1">
        <v>200</v>
      </c>
      <c r="T207" s="2" t="s">
        <v>36</v>
      </c>
      <c r="U207" s="1" t="s">
        <v>429</v>
      </c>
      <c r="V207" s="1" t="str">
        <f>IF(ISBLANK(U207),  "", _xlfn.CONCAT("haas/entity/sensor/", LOWER(C207), "/", E207, "/config"))</f>
        <v>haas/entity/sensor/internet/network_internet_uptime/config</v>
      </c>
      <c r="W207" s="1" t="str">
        <f>IF(ISBLANK(U207),  "", _xlfn.CONCAT("haas/entity/sensor/", LOWER(C207), "/", E207))</f>
        <v>haas/entity/sensor/internet/network_internet_uptime</v>
      </c>
      <c r="X207" s="1" t="s">
        <v>461</v>
      </c>
      <c r="Y207" s="1">
        <v>1</v>
      </c>
      <c r="Z207" s="1" t="s">
        <v>662</v>
      </c>
      <c r="AD207" s="1" t="s">
        <v>427</v>
      </c>
      <c r="AE207" s="1" t="s">
        <v>180</v>
      </c>
      <c r="AI207" s="28" t="str">
        <f>IF(OR(ISBLANK(AG207), ISBLANK(AH207)), "", _xlfn.CONCAT("[[""mac"", """, AG207, """], [""ip"", """, AH207, """]]"))</f>
        <v/>
      </c>
      <c r="AJ207" s="5" t="s">
        <v>428</v>
      </c>
    </row>
    <row r="208" spans="1:36" x14ac:dyDescent="0.2">
      <c r="A208" s="1">
        <v>2501</v>
      </c>
      <c r="B208" s="1" t="s">
        <v>28</v>
      </c>
      <c r="C208" s="1" t="s">
        <v>433</v>
      </c>
      <c r="D208" s="1" t="s">
        <v>29</v>
      </c>
      <c r="E208" s="1" t="s">
        <v>412</v>
      </c>
      <c r="F208" s="1" t="str">
        <f>IF(ISBLANK(E208), "", Table2[[#This Row],[unique_id]])</f>
        <v>network_internet_ping</v>
      </c>
      <c r="G208" s="1" t="s">
        <v>413</v>
      </c>
      <c r="H208" s="1" t="s">
        <v>433</v>
      </c>
      <c r="I208" s="1" t="s">
        <v>448</v>
      </c>
      <c r="K208" s="1" t="s">
        <v>139</v>
      </c>
      <c r="O208" s="1" t="s">
        <v>33</v>
      </c>
      <c r="P208" s="1" t="s">
        <v>425</v>
      </c>
      <c r="R208" s="1" t="s">
        <v>444</v>
      </c>
      <c r="S208" s="1">
        <v>200</v>
      </c>
      <c r="T208" s="2" t="s">
        <v>36</v>
      </c>
      <c r="U208" s="1" t="s">
        <v>430</v>
      </c>
      <c r="V208" s="1" t="str">
        <f>IF(ISBLANK(U208),  "", _xlfn.CONCAT("haas/entity/sensor/", LOWER(C208), "/", E208, "/config"))</f>
        <v>haas/entity/sensor/internet/network_internet_ping/config</v>
      </c>
      <c r="W208" s="1" t="str">
        <f>IF(ISBLANK(U208),  "", _xlfn.CONCAT("haas/entity/sensor/", LOWER(C208), "/", E208))</f>
        <v>haas/entity/sensor/internet/network_internet_ping</v>
      </c>
      <c r="X208" s="7" t="s">
        <v>463</v>
      </c>
      <c r="Y208" s="1">
        <v>1</v>
      </c>
      <c r="Z208" s="1" t="s">
        <v>662</v>
      </c>
      <c r="AD208" s="1" t="s">
        <v>427</v>
      </c>
      <c r="AE208" s="1" t="s">
        <v>180</v>
      </c>
      <c r="AI208" s="28" t="str">
        <f>IF(OR(ISBLANK(AG208), ISBLANK(AH208)), "", _xlfn.CONCAT("[[""mac"", """, AG208, """], [""ip"", """, AH208, """]]"))</f>
        <v/>
      </c>
      <c r="AJ208" s="5" t="s">
        <v>428</v>
      </c>
    </row>
    <row r="209" spans="1:36" x14ac:dyDescent="0.2">
      <c r="A209" s="1">
        <v>2502</v>
      </c>
      <c r="B209" s="1" t="s">
        <v>28</v>
      </c>
      <c r="C209" s="1" t="s">
        <v>433</v>
      </c>
      <c r="D209" s="1" t="s">
        <v>29</v>
      </c>
      <c r="E209" s="1" t="s">
        <v>410</v>
      </c>
      <c r="F209" s="1" t="str">
        <f>IF(ISBLANK(E209), "", Table2[[#This Row],[unique_id]])</f>
        <v>network_internet_upload</v>
      </c>
      <c r="G209" s="1" t="s">
        <v>414</v>
      </c>
      <c r="H209" s="1" t="s">
        <v>433</v>
      </c>
      <c r="I209" s="1" t="s">
        <v>448</v>
      </c>
      <c r="K209" s="1" t="s">
        <v>139</v>
      </c>
      <c r="O209" s="1" t="s">
        <v>33</v>
      </c>
      <c r="P209" s="1" t="s">
        <v>426</v>
      </c>
      <c r="R209" s="1" t="s">
        <v>446</v>
      </c>
      <c r="S209" s="1">
        <v>200</v>
      </c>
      <c r="T209" s="2" t="s">
        <v>36</v>
      </c>
      <c r="U209" s="1" t="s">
        <v>431</v>
      </c>
      <c r="V209" s="1" t="str">
        <f>IF(ISBLANK(U209),  "", _xlfn.CONCAT("haas/entity/sensor/", LOWER(C209), "/", E209, "/config"))</f>
        <v>haas/entity/sensor/internet/network_internet_upload/config</v>
      </c>
      <c r="W209" s="1" t="str">
        <f>IF(ISBLANK(U209),  "", _xlfn.CONCAT("haas/entity/sensor/", LOWER(C209), "/", E209))</f>
        <v>haas/entity/sensor/internet/network_internet_upload</v>
      </c>
      <c r="X209" s="7" t="s">
        <v>465</v>
      </c>
      <c r="Y209" s="1">
        <v>1</v>
      </c>
      <c r="Z209" s="1" t="s">
        <v>662</v>
      </c>
      <c r="AD209" s="1" t="s">
        <v>427</v>
      </c>
      <c r="AE209" s="1" t="s">
        <v>180</v>
      </c>
      <c r="AI209" s="28" t="str">
        <f>IF(OR(ISBLANK(AG209), ISBLANK(AH209)), "", _xlfn.CONCAT("[[""mac"", """, AG209, """], [""ip"", """, AH209, """]]"))</f>
        <v/>
      </c>
      <c r="AJ209" s="5" t="s">
        <v>428</v>
      </c>
    </row>
    <row r="210" spans="1:36" x14ac:dyDescent="0.2">
      <c r="A210" s="1">
        <v>2503</v>
      </c>
      <c r="B210" s="1" t="s">
        <v>28</v>
      </c>
      <c r="C210" s="1" t="s">
        <v>433</v>
      </c>
      <c r="D210" s="1" t="s">
        <v>29</v>
      </c>
      <c r="E210" s="1" t="s">
        <v>411</v>
      </c>
      <c r="F210" s="1" t="str">
        <f>IF(ISBLANK(E210), "", Table2[[#This Row],[unique_id]])</f>
        <v>network_internet_download</v>
      </c>
      <c r="G210" s="1" t="s">
        <v>415</v>
      </c>
      <c r="H210" s="1" t="s">
        <v>433</v>
      </c>
      <c r="I210" s="1" t="s">
        <v>448</v>
      </c>
      <c r="K210" s="1" t="s">
        <v>139</v>
      </c>
      <c r="O210" s="1" t="s">
        <v>33</v>
      </c>
      <c r="P210" s="1" t="s">
        <v>426</v>
      </c>
      <c r="R210" s="1" t="s">
        <v>447</v>
      </c>
      <c r="S210" s="1">
        <v>200</v>
      </c>
      <c r="T210" s="2" t="s">
        <v>36</v>
      </c>
      <c r="U210" s="1" t="s">
        <v>432</v>
      </c>
      <c r="V210" s="1" t="str">
        <f>IF(ISBLANK(U210),  "", _xlfn.CONCAT("haas/entity/sensor/", LOWER(C210), "/", E210, "/config"))</f>
        <v>haas/entity/sensor/internet/network_internet_download/config</v>
      </c>
      <c r="W210" s="1" t="str">
        <f>IF(ISBLANK(U210),  "", _xlfn.CONCAT("haas/entity/sensor/", LOWER(C210), "/", E210))</f>
        <v>haas/entity/sensor/internet/network_internet_download</v>
      </c>
      <c r="X210" s="7" t="s">
        <v>465</v>
      </c>
      <c r="Y210" s="1">
        <v>1</v>
      </c>
      <c r="Z210" s="1" t="s">
        <v>662</v>
      </c>
      <c r="AD210" s="1" t="s">
        <v>427</v>
      </c>
      <c r="AE210" s="1" t="s">
        <v>180</v>
      </c>
      <c r="AI210" s="28" t="str">
        <f>IF(OR(ISBLANK(AG210), ISBLANK(AH210)), "", _xlfn.CONCAT("[[""mac"", """, AG210, """], [""ip"", """, AH210, """]]"))</f>
        <v/>
      </c>
      <c r="AJ210" s="5" t="s">
        <v>428</v>
      </c>
    </row>
    <row r="211" spans="1:36" x14ac:dyDescent="0.2">
      <c r="A211" s="1">
        <v>2504</v>
      </c>
      <c r="B211" s="1" t="s">
        <v>28</v>
      </c>
      <c r="C211" s="1" t="s">
        <v>572</v>
      </c>
      <c r="D211" s="1" t="s">
        <v>577</v>
      </c>
      <c r="E211" s="1" t="s">
        <v>576</v>
      </c>
      <c r="F211" s="1" t="str">
        <f>IF(ISBLANK(E211), "", Table2[[#This Row],[unique_id]])</f>
        <v>column_break</v>
      </c>
      <c r="G211" s="1" t="s">
        <v>573</v>
      </c>
      <c r="H211" s="1" t="s">
        <v>433</v>
      </c>
      <c r="I211" s="1" t="s">
        <v>448</v>
      </c>
      <c r="K211" s="1" t="s">
        <v>574</v>
      </c>
      <c r="L211" s="1" t="s">
        <v>575</v>
      </c>
      <c r="T211" s="2"/>
      <c r="X211" s="7"/>
      <c r="AI211" s="28" t="str">
        <f>IF(OR(ISBLANK(AG211), ISBLANK(AH211)), "", _xlfn.CONCAT("[[""mac"", """, AG211, """], [""ip"", """, AH211, """]]"))</f>
        <v/>
      </c>
      <c r="AJ211" s="5"/>
    </row>
    <row r="212" spans="1:36" x14ac:dyDescent="0.2">
      <c r="A212" s="1">
        <v>2505</v>
      </c>
      <c r="B212" s="1" t="s">
        <v>28</v>
      </c>
      <c r="C212" s="1" t="s">
        <v>298</v>
      </c>
      <c r="D212" s="1" t="s">
        <v>137</v>
      </c>
      <c r="E212" s="1" t="s">
        <v>357</v>
      </c>
      <c r="F212" s="1" t="str">
        <f>IF(ISBLANK(E212), "", Table2[[#This Row],[unique_id]])</f>
        <v>various_adhoc_outlet</v>
      </c>
      <c r="G212" s="1" t="s">
        <v>292</v>
      </c>
      <c r="H212" s="1" t="s">
        <v>449</v>
      </c>
      <c r="I212" s="1" t="s">
        <v>448</v>
      </c>
      <c r="K212" s="1" t="s">
        <v>373</v>
      </c>
      <c r="R212" s="1" t="s">
        <v>366</v>
      </c>
      <c r="T212" s="2"/>
      <c r="V212" s="1" t="str">
        <f>IF(ISBLANK(U212),  "", _xlfn.CONCAT("haas/entity/sensor/", LOWER(C212), "/", E212, "/config"))</f>
        <v/>
      </c>
      <c r="W212" s="1" t="str">
        <f>IF(ISBLANK(U212),  "", _xlfn.CONCAT("haas/entity/sensor/", LOWER(C212), "/", E212))</f>
        <v/>
      </c>
      <c r="Z212" s="1" t="str">
        <f>IF(OR(ISBLANK(AG212), ISBLANK(AH212)), "", LOWER(_xlfn.CONCAT(Table2[[#This Row],[device_manufacturer]], "-",Table2[[#This Row],[device_suggested_area]], "-", Table2[[#This Row],[device_identifiers]])))</f>
        <v>tplink-various-adhoc-outlet</v>
      </c>
      <c r="AA212" s="2" t="s">
        <v>623</v>
      </c>
      <c r="AB212" s="1" t="s">
        <v>656</v>
      </c>
      <c r="AC212" s="7" t="s">
        <v>622</v>
      </c>
      <c r="AD212" s="1" t="str">
        <f>IF(OR(ISBLANK(AG212), ISBLANK(AH212)), "", Table2[[#This Row],[device_via_device]])</f>
        <v>TPLink</v>
      </c>
      <c r="AE212" s="1" t="s">
        <v>617</v>
      </c>
      <c r="AF212" s="1" t="s">
        <v>785</v>
      </c>
      <c r="AG212" s="1" t="s">
        <v>600</v>
      </c>
      <c r="AH212" s="1" t="s">
        <v>767</v>
      </c>
      <c r="AI212" s="28" t="str">
        <f>IF(OR(ISBLANK(AG212), ISBLANK(AH212)), "", _xlfn.CONCAT("[[""mac"", """, AG212, """], [""ip"", """, AH212, """]]"))</f>
        <v>[["mac", "10:27:f5:31:f2:2b"], ["ip", "10.0.6.70"]]</v>
      </c>
    </row>
    <row r="213" spans="1:36" x14ac:dyDescent="0.2">
      <c r="A213" s="1">
        <v>2506</v>
      </c>
      <c r="B213" s="1" t="s">
        <v>28</v>
      </c>
      <c r="C213" s="1" t="s">
        <v>298</v>
      </c>
      <c r="D213" s="1" t="s">
        <v>137</v>
      </c>
      <c r="E213" s="1" t="s">
        <v>351</v>
      </c>
      <c r="F213" s="1" t="str">
        <f>IF(ISBLANK(E213), "", Table2[[#This Row],[unique_id]])</f>
        <v>study_outlet</v>
      </c>
      <c r="G213" s="1" t="s">
        <v>286</v>
      </c>
      <c r="H213" s="1" t="s">
        <v>449</v>
      </c>
      <c r="I213" s="1" t="s">
        <v>448</v>
      </c>
      <c r="K213" s="1" t="s">
        <v>373</v>
      </c>
      <c r="R213" s="1" t="s">
        <v>366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tplink-study-outlet</v>
      </c>
      <c r="AA213" s="2" t="s">
        <v>623</v>
      </c>
      <c r="AB213" s="1" t="s">
        <v>633</v>
      </c>
      <c r="AC213" s="7" t="s">
        <v>622</v>
      </c>
      <c r="AD213" s="1" t="str">
        <f>IF(OR(ISBLANK(AG213), ISBLANK(AH213)), "", Table2[[#This Row],[device_via_device]])</f>
        <v>TPLink</v>
      </c>
      <c r="AE213" s="1" t="s">
        <v>618</v>
      </c>
      <c r="AF213" s="1" t="s">
        <v>785</v>
      </c>
      <c r="AG213" s="1" t="s">
        <v>612</v>
      </c>
      <c r="AH213" s="1" t="s">
        <v>779</v>
      </c>
      <c r="AI213" s="28" t="str">
        <f>IF(OR(ISBLANK(AG213), ISBLANK(AH213)), "", _xlfn.CONCAT("[[""mac"", """, AG213, """], [""ip"", """, AH213, """]]"))</f>
        <v>[["mac", "60:a4:b7:1f:72:0a"], ["ip", "10.0.6.82"]]</v>
      </c>
    </row>
    <row r="214" spans="1:36" x14ac:dyDescent="0.2">
      <c r="A214" s="1">
        <v>2507</v>
      </c>
      <c r="B214" s="1" t="s">
        <v>28</v>
      </c>
      <c r="C214" s="1" t="s">
        <v>298</v>
      </c>
      <c r="D214" s="1" t="s">
        <v>137</v>
      </c>
      <c r="E214" s="1" t="s">
        <v>352</v>
      </c>
      <c r="F214" s="1" t="str">
        <f>IF(ISBLANK(E214), "", Table2[[#This Row],[unique_id]])</f>
        <v>office_outlet</v>
      </c>
      <c r="G214" s="1" t="s">
        <v>285</v>
      </c>
      <c r="H214" s="1" t="s">
        <v>449</v>
      </c>
      <c r="I214" s="1" t="s">
        <v>448</v>
      </c>
      <c r="K214" s="1" t="s">
        <v>373</v>
      </c>
      <c r="R214" s="1" t="s">
        <v>366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tplink-office-outlet</v>
      </c>
      <c r="AA214" s="2" t="s">
        <v>623</v>
      </c>
      <c r="AB214" s="1" t="s">
        <v>633</v>
      </c>
      <c r="AC214" s="12" t="s">
        <v>622</v>
      </c>
      <c r="AD214" s="1" t="str">
        <f>IF(OR(ISBLANK(AG214), ISBLANK(AH214)), "", Table2[[#This Row],[device_via_device]])</f>
        <v>TPLink</v>
      </c>
      <c r="AE214" s="1" t="s">
        <v>267</v>
      </c>
      <c r="AF214" s="1" t="s">
        <v>785</v>
      </c>
      <c r="AG214" s="1" t="s">
        <v>613</v>
      </c>
      <c r="AH214" s="1" t="s">
        <v>780</v>
      </c>
      <c r="AI214" s="28" t="str">
        <f>IF(OR(ISBLANK(AG214), ISBLANK(AH214)), "", _xlfn.CONCAT("[[""mac"", """, AG214, """], [""ip"", """, AH214, """]]"))</f>
        <v>[["mac", "10:27:f5:31:ec:58"], ["ip", "10.0.6.83"]]</v>
      </c>
    </row>
    <row r="215" spans="1:36" x14ac:dyDescent="0.2">
      <c r="A215" s="1">
        <v>2508</v>
      </c>
      <c r="B215" s="1" t="s">
        <v>28</v>
      </c>
      <c r="C215" s="1" t="s">
        <v>298</v>
      </c>
      <c r="D215" s="1" t="s">
        <v>137</v>
      </c>
      <c r="E215" s="1" t="s">
        <v>344</v>
      </c>
      <c r="F215" s="1" t="str">
        <f>IF(ISBLANK(E215), "", Table2[[#This Row],[unique_id]])</f>
        <v>kitchen_dish_washer</v>
      </c>
      <c r="G215" s="1" t="s">
        <v>288</v>
      </c>
      <c r="H215" s="1" t="s">
        <v>449</v>
      </c>
      <c r="I215" s="1" t="s">
        <v>448</v>
      </c>
      <c r="K215" s="1" t="s">
        <v>373</v>
      </c>
      <c r="R215" s="1" t="s">
        <v>358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tplink-kitchen-dish_washer</v>
      </c>
      <c r="AA215" s="2" t="s">
        <v>623</v>
      </c>
      <c r="AB215" s="1" t="s">
        <v>635</v>
      </c>
      <c r="AC215" s="7" t="s">
        <v>622</v>
      </c>
      <c r="AD215" s="1" t="str">
        <f>IF(OR(ISBLANK(AG215), ISBLANK(AH215)), "", Table2[[#This Row],[device_via_device]])</f>
        <v>TPLink</v>
      </c>
      <c r="AE215" s="1" t="s">
        <v>257</v>
      </c>
      <c r="AF215" s="1" t="s">
        <v>785</v>
      </c>
      <c r="AG215" s="1" t="s">
        <v>603</v>
      </c>
      <c r="AH215" s="1" t="s">
        <v>770</v>
      </c>
      <c r="AI215" s="28" t="str">
        <f>IF(OR(ISBLANK(AG215), ISBLANK(AH215)), "", _xlfn.CONCAT("[[""mac"", """, AG215, """], [""ip"", """, AH215, """]]"))</f>
        <v>[["mac", "5c:a6:e6:25:55:f7"], ["ip", "10.0.6.73"]]</v>
      </c>
    </row>
    <row r="216" spans="1:36" x14ac:dyDescent="0.2">
      <c r="A216" s="1">
        <v>2509</v>
      </c>
      <c r="B216" s="1" t="s">
        <v>28</v>
      </c>
      <c r="C216" s="1" t="s">
        <v>298</v>
      </c>
      <c r="D216" s="1" t="s">
        <v>137</v>
      </c>
      <c r="E216" s="1" t="s">
        <v>345</v>
      </c>
      <c r="F216" s="1" t="str">
        <f>IF(ISBLANK(E216), "", Table2[[#This Row],[unique_id]])</f>
        <v>laundry_clothes_dryer</v>
      </c>
      <c r="G216" s="1" t="s">
        <v>289</v>
      </c>
      <c r="H216" s="1" t="s">
        <v>449</v>
      </c>
      <c r="I216" s="1" t="s">
        <v>448</v>
      </c>
      <c r="K216" s="1" t="s">
        <v>373</v>
      </c>
      <c r="R216" s="1" t="s">
        <v>359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tplink-laundry-clothes-dryer</v>
      </c>
      <c r="AA216" s="2" t="s">
        <v>623</v>
      </c>
      <c r="AB216" s="1" t="s">
        <v>659</v>
      </c>
      <c r="AC216" s="12" t="s">
        <v>622</v>
      </c>
      <c r="AD216" s="1" t="str">
        <f>IF(OR(ISBLANK(AG216), ISBLANK(AH216)), "", Table2[[#This Row],[device_via_device]])</f>
        <v>TPLink</v>
      </c>
      <c r="AE216" s="1" t="s">
        <v>268</v>
      </c>
      <c r="AF216" s="1" t="s">
        <v>785</v>
      </c>
      <c r="AG216" s="1" t="s">
        <v>604</v>
      </c>
      <c r="AH216" s="1" t="s">
        <v>771</v>
      </c>
      <c r="AI216" s="28" t="str">
        <f>IF(OR(ISBLANK(AG216), ISBLANK(AH216)), "", _xlfn.CONCAT("[[""mac"", """, AG216, """], [""ip"", """, AH216, """]]"))</f>
        <v>[["mac", "5c:a6:e6:25:55:f0"], ["ip", "10.0.6.74"]]</v>
      </c>
    </row>
    <row r="217" spans="1:36" x14ac:dyDescent="0.2">
      <c r="A217" s="1">
        <v>2510</v>
      </c>
      <c r="B217" s="1" t="s">
        <v>28</v>
      </c>
      <c r="C217" s="1" t="s">
        <v>298</v>
      </c>
      <c r="D217" s="1" t="s">
        <v>137</v>
      </c>
      <c r="E217" s="1" t="s">
        <v>346</v>
      </c>
      <c r="F217" s="1" t="str">
        <f>IF(ISBLANK(E217), "", Table2[[#This Row],[unique_id]])</f>
        <v>laundry_washing_machine</v>
      </c>
      <c r="G217" s="1" t="s">
        <v>287</v>
      </c>
      <c r="H217" s="1" t="s">
        <v>449</v>
      </c>
      <c r="I217" s="1" t="s">
        <v>448</v>
      </c>
      <c r="K217" s="1" t="s">
        <v>373</v>
      </c>
      <c r="R217" s="1" t="s">
        <v>360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tplink-laundry-washing-machine</v>
      </c>
      <c r="AA217" s="2" t="s">
        <v>623</v>
      </c>
      <c r="AB217" s="1" t="s">
        <v>660</v>
      </c>
      <c r="AC217" s="12" t="s">
        <v>622</v>
      </c>
      <c r="AD217" s="1" t="str">
        <f>IF(OR(ISBLANK(AG217), ISBLANK(AH217)), "", Table2[[#This Row],[device_via_device]])</f>
        <v>TPLink</v>
      </c>
      <c r="AE217" s="1" t="s">
        <v>268</v>
      </c>
      <c r="AF217" s="1" t="s">
        <v>785</v>
      </c>
      <c r="AG217" s="1" t="s">
        <v>605</v>
      </c>
      <c r="AH217" s="1" t="s">
        <v>772</v>
      </c>
      <c r="AI217" s="28" t="str">
        <f>IF(OR(ISBLANK(AG217), ISBLANK(AH217)), "", _xlfn.CONCAT("[[""mac"", """, AG217, """], [""ip"", """, AH217, """]]"))</f>
        <v>[["mac", "5c:a6:e6:25:5a:a3"], ["ip", "10.0.6.75"]]</v>
      </c>
    </row>
    <row r="218" spans="1:36" x14ac:dyDescent="0.2">
      <c r="A218" s="1">
        <v>2511</v>
      </c>
      <c r="B218" s="1" t="s">
        <v>28</v>
      </c>
      <c r="C218" s="1" t="s">
        <v>298</v>
      </c>
      <c r="D218" s="1" t="s">
        <v>137</v>
      </c>
      <c r="E218" s="1" t="s">
        <v>347</v>
      </c>
      <c r="F218" s="1" t="str">
        <f>IF(ISBLANK(E218), "", Table2[[#This Row],[unique_id]])</f>
        <v>kitchen_coffee_machine</v>
      </c>
      <c r="G218" s="1" t="s">
        <v>138</v>
      </c>
      <c r="H218" s="1" t="s">
        <v>449</v>
      </c>
      <c r="I218" s="1" t="s">
        <v>448</v>
      </c>
      <c r="K218" s="1" t="s">
        <v>373</v>
      </c>
      <c r="R218" s="1" t="s">
        <v>361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tplink-kitchen-coffee-machine</v>
      </c>
      <c r="AA218" s="2" t="s">
        <v>623</v>
      </c>
      <c r="AB218" s="1" t="s">
        <v>661</v>
      </c>
      <c r="AC218" s="4" t="s">
        <v>622</v>
      </c>
      <c r="AD218" s="1" t="str">
        <f>IF(OR(ISBLANK(AG218), ISBLANK(AH218)), "", Table2[[#This Row],[device_via_device]])</f>
        <v>TPLink</v>
      </c>
      <c r="AE218" s="1" t="s">
        <v>257</v>
      </c>
      <c r="AF218" s="1" t="s">
        <v>785</v>
      </c>
      <c r="AG218" s="1" t="s">
        <v>606</v>
      </c>
      <c r="AH218" s="1" t="s">
        <v>773</v>
      </c>
      <c r="AI218" s="28" t="str">
        <f>IF(OR(ISBLANK(AG218), ISBLANK(AH218)), "", _xlfn.CONCAT("[[""mac"", """, AG218, """], [""ip"", """, AH218, """]]"))</f>
        <v>[["mac", "60:a4:b7:1f:71:0a"], ["ip", "10.0.6.76"]]</v>
      </c>
    </row>
    <row r="219" spans="1:36" x14ac:dyDescent="0.2">
      <c r="A219" s="1">
        <v>2512</v>
      </c>
      <c r="B219" s="1" t="s">
        <v>28</v>
      </c>
      <c r="C219" s="1" t="s">
        <v>298</v>
      </c>
      <c r="D219" s="1" t="s">
        <v>137</v>
      </c>
      <c r="E219" s="1" t="s">
        <v>348</v>
      </c>
      <c r="F219" s="1" t="str">
        <f>IF(ISBLANK(E219), "", Table2[[#This Row],[unique_id]])</f>
        <v>kitchen_fridge</v>
      </c>
      <c r="G219" s="1" t="s">
        <v>283</v>
      </c>
      <c r="H219" s="1" t="s">
        <v>449</v>
      </c>
      <c r="I219" s="1" t="s">
        <v>448</v>
      </c>
      <c r="K219" s="1" t="s">
        <v>373</v>
      </c>
      <c r="R219" s="1" t="s">
        <v>362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tplink-kitchen-fridge</v>
      </c>
      <c r="AA219" s="2" t="s">
        <v>624</v>
      </c>
      <c r="AB219" s="1" t="s">
        <v>628</v>
      </c>
      <c r="AC219" s="1" t="s">
        <v>621</v>
      </c>
      <c r="AD219" s="1" t="str">
        <f>IF(OR(ISBLANK(AG219), ISBLANK(AH219)), "", Table2[[#This Row],[device_via_device]])</f>
        <v>TPLink</v>
      </c>
      <c r="AE219" s="1" t="s">
        <v>257</v>
      </c>
      <c r="AF219" s="1" t="s">
        <v>785</v>
      </c>
      <c r="AG219" s="1" t="s">
        <v>607</v>
      </c>
      <c r="AH219" s="1" t="s">
        <v>774</v>
      </c>
      <c r="AI219" s="28" t="str">
        <f>IF(OR(ISBLANK(AG219), ISBLANK(AH219)), "", _xlfn.CONCAT("[[""mac"", """, AG219, """], [""ip"", """, AH219, """]]"))</f>
        <v>[["mac", "ac:84:c6:54:96:50"], ["ip", "10.0.6.77"]]</v>
      </c>
    </row>
    <row r="220" spans="1:36" x14ac:dyDescent="0.2">
      <c r="A220" s="1">
        <v>2513</v>
      </c>
      <c r="B220" s="1" t="s">
        <v>28</v>
      </c>
      <c r="C220" s="1" t="s">
        <v>298</v>
      </c>
      <c r="D220" s="1" t="s">
        <v>137</v>
      </c>
      <c r="E220" s="1" t="s">
        <v>349</v>
      </c>
      <c r="F220" s="1" t="str">
        <f>IF(ISBLANK(E220), "", Table2[[#This Row],[unique_id]])</f>
        <v>deck_freezer</v>
      </c>
      <c r="G220" s="1" t="s">
        <v>284</v>
      </c>
      <c r="H220" s="1" t="s">
        <v>449</v>
      </c>
      <c r="I220" s="1" t="s">
        <v>448</v>
      </c>
      <c r="K220" s="1" t="s">
        <v>373</v>
      </c>
      <c r="R220" s="1" t="s">
        <v>363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tplink-deck-freezer</v>
      </c>
      <c r="AA220" s="2" t="s">
        <v>624</v>
      </c>
      <c r="AB220" s="1" t="s">
        <v>629</v>
      </c>
      <c r="AC220" s="1" t="s">
        <v>621</v>
      </c>
      <c r="AD220" s="1" t="str">
        <f>IF(OR(ISBLANK(AG220), ISBLANK(AH220)), "", Table2[[#This Row],[device_via_device]])</f>
        <v>TPLink</v>
      </c>
      <c r="AE220" s="1" t="s">
        <v>619</v>
      </c>
      <c r="AF220" s="1" t="s">
        <v>785</v>
      </c>
      <c r="AG220" s="1" t="s">
        <v>608</v>
      </c>
      <c r="AH220" s="1" t="s">
        <v>775</v>
      </c>
      <c r="AI220" s="28" t="str">
        <f>IF(OR(ISBLANK(AG220), ISBLANK(AH220)), "", _xlfn.CONCAT("[[""mac"", """, AG220, """], [""ip"", """, AH220, """]]"))</f>
        <v>[["mac", "ac:84:c6:54:9e:cf"], ["ip", "10.0.6.78"]]</v>
      </c>
    </row>
    <row r="221" spans="1:36" x14ac:dyDescent="0.2">
      <c r="A221" s="1">
        <v>2514</v>
      </c>
      <c r="B221" s="1" t="s">
        <v>273</v>
      </c>
      <c r="C221" s="1" t="s">
        <v>586</v>
      </c>
      <c r="D221" s="1" t="s">
        <v>137</v>
      </c>
      <c r="E221" s="1" t="s">
        <v>587</v>
      </c>
      <c r="F221" s="1" t="str">
        <f>IF(ISBLANK(E221), "", Table2[[#This Row],[unique_id]])</f>
        <v>pool_filter</v>
      </c>
      <c r="G221" s="1" t="s">
        <v>551</v>
      </c>
      <c r="H221" s="1" t="s">
        <v>449</v>
      </c>
      <c r="I221" s="1" t="s">
        <v>448</v>
      </c>
      <c r="K221" s="1" t="s">
        <v>373</v>
      </c>
      <c r="R221" s="1" t="s">
        <v>365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AI221" s="28" t="str">
        <f>IF(OR(ISBLANK(AG221), ISBLANK(AH221)), "", _xlfn.CONCAT("[[""mac"", """, AG221, """], [""ip"", """, AH221, """]]"))</f>
        <v/>
      </c>
    </row>
    <row r="222" spans="1:36" x14ac:dyDescent="0.2">
      <c r="A222" s="1">
        <v>2514</v>
      </c>
      <c r="B222" s="1" t="s">
        <v>273</v>
      </c>
      <c r="C222" s="1" t="s">
        <v>586</v>
      </c>
      <c r="D222" s="1" t="s">
        <v>137</v>
      </c>
      <c r="E222" s="1" t="s">
        <v>588</v>
      </c>
      <c r="F222" s="1" t="str">
        <f>IF(ISBLANK(E222), "", Table2[[#This Row],[unique_id]])</f>
        <v>roof_water_heater_booster</v>
      </c>
      <c r="G222" s="1" t="s">
        <v>307</v>
      </c>
      <c r="H222" s="1" t="s">
        <v>449</v>
      </c>
      <c r="I222" s="1" t="s">
        <v>448</v>
      </c>
      <c r="K222" s="1" t="s">
        <v>373</v>
      </c>
      <c r="R222" s="1" t="s">
        <v>365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AI222" s="28" t="str">
        <f>IF(OR(ISBLANK(AG222), ISBLANK(AH222)), "", _xlfn.CONCAT("[[""mac"", """, AG222, """], [""ip"", """, AH222, """]]"))</f>
        <v/>
      </c>
    </row>
    <row r="223" spans="1:36" x14ac:dyDescent="0.2">
      <c r="A223" s="1">
        <v>2515</v>
      </c>
      <c r="B223" s="1" t="s">
        <v>28</v>
      </c>
      <c r="C223" s="1" t="s">
        <v>298</v>
      </c>
      <c r="D223" s="1" t="s">
        <v>137</v>
      </c>
      <c r="E223" s="1" t="s">
        <v>350</v>
      </c>
      <c r="F223" s="1" t="str">
        <f>IF(ISBLANK(E223), "", Table2[[#This Row],[unique_id]])</f>
        <v>bathroom_rails</v>
      </c>
      <c r="G223" s="1" t="s">
        <v>310</v>
      </c>
      <c r="H223" s="1" t="s">
        <v>449</v>
      </c>
      <c r="I223" s="1" t="s">
        <v>448</v>
      </c>
      <c r="K223" s="1" t="s">
        <v>373</v>
      </c>
      <c r="R223" s="1" t="s">
        <v>371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Z223" s="1" t="str">
        <f>IF(OR(ISBLANK(AG223), ISBLANK(AH223)), "", LOWER(_xlfn.CONCAT(Table2[[#This Row],[device_manufacturer]], "-",Table2[[#This Row],[device_suggested_area]], "-", Table2[[#This Row],[device_identifiers]])))</f>
        <v>tplink-bathroom-rails</v>
      </c>
      <c r="AA223" s="2" t="s">
        <v>624</v>
      </c>
      <c r="AB223" s="1" t="s">
        <v>632</v>
      </c>
      <c r="AC223" s="1" t="s">
        <v>621</v>
      </c>
      <c r="AD223" s="1" t="str">
        <f>IF(OR(ISBLANK(AG223), ISBLANK(AH223)), "", Table2[[#This Row],[device_via_device]])</f>
        <v>TPLink</v>
      </c>
      <c r="AE223" s="1" t="s">
        <v>620</v>
      </c>
      <c r="AF223" s="1" t="s">
        <v>785</v>
      </c>
      <c r="AG223" s="1" t="s">
        <v>611</v>
      </c>
      <c r="AH223" s="1" t="s">
        <v>778</v>
      </c>
      <c r="AI223" s="28" t="str">
        <f>IF(OR(ISBLANK(AG223), ISBLANK(AH223)), "", _xlfn.CONCAT("[[""mac"", """, AG223, """], [""ip"", """, AH223, """]]"))</f>
        <v>[["mac", "ac:84:c6:54:9d:98"], ["ip", "10.0.6.81"]]</v>
      </c>
    </row>
    <row r="224" spans="1:36" x14ac:dyDescent="0.2">
      <c r="A224" s="1">
        <v>2516</v>
      </c>
      <c r="B224" s="1" t="s">
        <v>28</v>
      </c>
      <c r="C224" s="1" t="s">
        <v>298</v>
      </c>
      <c r="D224" s="1" t="s">
        <v>137</v>
      </c>
      <c r="E224" s="1" t="s">
        <v>355</v>
      </c>
      <c r="F224" s="1" t="str">
        <f>IF(ISBLANK(E224), "", Table2[[#This Row],[unique_id]])</f>
        <v>study_battery_charger</v>
      </c>
      <c r="G224" s="1" t="s">
        <v>291</v>
      </c>
      <c r="H224" s="1" t="s">
        <v>449</v>
      </c>
      <c r="I224" s="1" t="s">
        <v>448</v>
      </c>
      <c r="K224" s="1" t="s">
        <v>373</v>
      </c>
      <c r="R224" s="1" t="s">
        <v>370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tplink-study-battery-charger</v>
      </c>
      <c r="AA224" s="2" t="s">
        <v>623</v>
      </c>
      <c r="AB224" s="1" t="s">
        <v>657</v>
      </c>
      <c r="AC224" s="12" t="s">
        <v>622</v>
      </c>
      <c r="AD224" s="1" t="str">
        <f>IF(OR(ISBLANK(AG224), ISBLANK(AH224)), "", Table2[[#This Row],[device_via_device]])</f>
        <v>TPLink</v>
      </c>
      <c r="AE224" s="1" t="s">
        <v>618</v>
      </c>
      <c r="AF224" s="1" t="s">
        <v>785</v>
      </c>
      <c r="AG224" s="1" t="s">
        <v>601</v>
      </c>
      <c r="AH224" s="1" t="s">
        <v>768</v>
      </c>
      <c r="AI224" s="28" t="str">
        <f>IF(OR(ISBLANK(AG224), ISBLANK(AH224)), "", _xlfn.CONCAT("[[""mac"", """, AG224, """], [""ip"", """, AH224, """]]"))</f>
        <v>[["mac", "5c:a6:e6:25:64:e9"], ["ip", "10.0.6.71"]]</v>
      </c>
    </row>
    <row r="225" spans="1:36" x14ac:dyDescent="0.2">
      <c r="A225" s="1">
        <v>2517</v>
      </c>
      <c r="B225" s="1" t="s">
        <v>28</v>
      </c>
      <c r="C225" s="1" t="s">
        <v>298</v>
      </c>
      <c r="D225" s="1" t="s">
        <v>137</v>
      </c>
      <c r="E225" s="1" t="s">
        <v>356</v>
      </c>
      <c r="F225" s="1" t="str">
        <f>IF(ISBLANK(E225), "", Table2[[#This Row],[unique_id]])</f>
        <v>laundry_vacuum_charger</v>
      </c>
      <c r="G225" s="1" t="s">
        <v>290</v>
      </c>
      <c r="H225" s="1" t="s">
        <v>449</v>
      </c>
      <c r="I225" s="1" t="s">
        <v>448</v>
      </c>
      <c r="K225" s="1" t="s">
        <v>373</v>
      </c>
      <c r="R225" s="1" t="s">
        <v>370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tplink-laundry-vacuum-charger</v>
      </c>
      <c r="AA225" s="2" t="s">
        <v>623</v>
      </c>
      <c r="AB225" s="1" t="s">
        <v>658</v>
      </c>
      <c r="AC225" s="12" t="s">
        <v>622</v>
      </c>
      <c r="AD225" s="1" t="str">
        <f>IF(OR(ISBLANK(AG225), ISBLANK(AH225)), "", Table2[[#This Row],[device_via_device]])</f>
        <v>TPLink</v>
      </c>
      <c r="AE225" s="1" t="s">
        <v>268</v>
      </c>
      <c r="AF225" s="1" t="s">
        <v>785</v>
      </c>
      <c r="AG225" s="1" t="s">
        <v>602</v>
      </c>
      <c r="AH225" s="1" t="s">
        <v>769</v>
      </c>
      <c r="AI225" s="28" t="str">
        <f>IF(OR(ISBLANK(AG225), ISBLANK(AH225)), "", _xlfn.CONCAT("[[""mac"", """, AG225, """], [""ip"", """, AH225, """]]"))</f>
        <v>[["mac", "5c:a6:e6:25:57:fd"], ["ip", "10.0.6.72"]]</v>
      </c>
    </row>
    <row r="226" spans="1:36" x14ac:dyDescent="0.2">
      <c r="A226" s="1">
        <v>2518</v>
      </c>
      <c r="B226" s="1" t="s">
        <v>28</v>
      </c>
      <c r="C226" s="1" t="s">
        <v>298</v>
      </c>
      <c r="D226" s="1" t="s">
        <v>137</v>
      </c>
      <c r="E226" s="1" t="s">
        <v>195</v>
      </c>
      <c r="F226" s="1" t="str">
        <f>IF(ISBLANK(E226), "", Table2[[#This Row],[unique_id]])</f>
        <v>lounge_tv</v>
      </c>
      <c r="G226" s="1" t="s">
        <v>196</v>
      </c>
      <c r="H226" s="1" t="s">
        <v>450</v>
      </c>
      <c r="I226" s="1" t="s">
        <v>448</v>
      </c>
      <c r="K226" s="1" t="s">
        <v>373</v>
      </c>
      <c r="R226" s="1" t="s">
        <v>364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tplink-lounge-tv</v>
      </c>
      <c r="AA226" s="2" t="s">
        <v>624</v>
      </c>
      <c r="AB226" s="1" t="s">
        <v>631</v>
      </c>
      <c r="AC226" s="1" t="s">
        <v>621</v>
      </c>
      <c r="AD226" s="1" t="str">
        <f>IF(OR(ISBLANK(AG226), ISBLANK(AH226)), "", Table2[[#This Row],[device_via_device]])</f>
        <v>TPLink</v>
      </c>
      <c r="AE226" s="1" t="s">
        <v>243</v>
      </c>
      <c r="AF226" s="1" t="s">
        <v>785</v>
      </c>
      <c r="AG226" s="1" t="s">
        <v>610</v>
      </c>
      <c r="AH226" s="1" t="s">
        <v>777</v>
      </c>
      <c r="AI226" s="28" t="str">
        <f>IF(OR(ISBLANK(AG226), ISBLANK(AH226)), "", _xlfn.CONCAT("[[""mac"", """, AG226, """], [""ip"", """, AH226, """]]"))</f>
        <v>[["mac", "ac:84:c6:54:a3:a2"], ["ip", "10.0.6.80"]]</v>
      </c>
    </row>
    <row r="227" spans="1:36" x14ac:dyDescent="0.2">
      <c r="A227" s="1">
        <v>2519</v>
      </c>
      <c r="B227" s="1" t="s">
        <v>28</v>
      </c>
      <c r="C227" s="1" t="s">
        <v>298</v>
      </c>
      <c r="D227" s="1" t="s">
        <v>137</v>
      </c>
      <c r="E227" s="1" t="s">
        <v>353</v>
      </c>
      <c r="F227" s="1" t="str">
        <f>IF(ISBLANK(E227), "", Table2[[#This Row],[unique_id]])</f>
        <v>rack_outlet</v>
      </c>
      <c r="G227" s="1" t="s">
        <v>282</v>
      </c>
      <c r="H227" s="1" t="s">
        <v>450</v>
      </c>
      <c r="I227" s="1" t="s">
        <v>448</v>
      </c>
      <c r="K227" s="1" t="s">
        <v>373</v>
      </c>
      <c r="R227" s="1" t="s">
        <v>367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tplink-rack-outlet</v>
      </c>
      <c r="AA227" s="2" t="s">
        <v>624</v>
      </c>
      <c r="AB227" s="1" t="s">
        <v>633</v>
      </c>
      <c r="AC227" s="1" t="s">
        <v>621</v>
      </c>
      <c r="AD227" s="1" t="str">
        <f>IF(OR(ISBLANK(AG227), ISBLANK(AH227)), "", Table2[[#This Row],[device_via_device]])</f>
        <v>TPLink</v>
      </c>
      <c r="AE227" s="1" t="s">
        <v>30</v>
      </c>
      <c r="AF227" s="1" t="s">
        <v>785</v>
      </c>
      <c r="AG227" s="1" t="s">
        <v>616</v>
      </c>
      <c r="AH227" s="1" t="s">
        <v>783</v>
      </c>
      <c r="AI227" s="28" t="str">
        <f>IF(OR(ISBLANK(AG227), ISBLANK(AH227)), "", _xlfn.CONCAT("[[""mac"", """, AG227, """], [""ip"", """, AH227, """]]"))</f>
        <v>[["mac", "ac:84:c6:54:95:8b"], ["ip", "10.0.6.86"]]</v>
      </c>
    </row>
    <row r="228" spans="1:36" x14ac:dyDescent="0.2">
      <c r="A228" s="1">
        <v>2520</v>
      </c>
      <c r="B228" s="1" t="s">
        <v>28</v>
      </c>
      <c r="C228" s="1" t="s">
        <v>298</v>
      </c>
      <c r="D228" s="1" t="s">
        <v>137</v>
      </c>
      <c r="E228" s="1" t="s">
        <v>354</v>
      </c>
      <c r="F228" s="1" t="str">
        <f>IF(ISBLANK(E228), "", Table2[[#This Row],[unique_id]])</f>
        <v>roof_network_switch</v>
      </c>
      <c r="G228" s="1" t="s">
        <v>279</v>
      </c>
      <c r="H228" s="1" t="s">
        <v>450</v>
      </c>
      <c r="I228" s="1" t="s">
        <v>448</v>
      </c>
      <c r="K228" s="1" t="s">
        <v>373</v>
      </c>
      <c r="R228" s="1" t="s">
        <v>368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tplink-roof-network-switch</v>
      </c>
      <c r="AA228" s="2" t="s">
        <v>624</v>
      </c>
      <c r="AB228" s="1" t="s">
        <v>799</v>
      </c>
      <c r="AC228" s="1" t="s">
        <v>621</v>
      </c>
      <c r="AD228" s="1" t="str">
        <f>IF(OR(ISBLANK(AG228), ISBLANK(AH228)), "", Table2[[#This Row],[device_via_device]])</f>
        <v>TPLink</v>
      </c>
      <c r="AE228" s="1" t="s">
        <v>40</v>
      </c>
      <c r="AF228" s="1" t="s">
        <v>785</v>
      </c>
      <c r="AG228" s="1" t="s">
        <v>614</v>
      </c>
      <c r="AH228" s="1" t="s">
        <v>781</v>
      </c>
      <c r="AI228" s="28" t="str">
        <f>IF(OR(ISBLANK(AG228), ISBLANK(AH228)), "", _xlfn.CONCAT("[[""mac"", """, AG228, """], [""ip"", """, AH228, """]]"))</f>
        <v>[["mac", "ac:84:c6:0d:20:9e"], ["ip", "10.0.6.84"]]</v>
      </c>
    </row>
    <row r="229" spans="1:36" x14ac:dyDescent="0.2">
      <c r="A229" s="1">
        <v>2521</v>
      </c>
      <c r="B229" s="1" t="s">
        <v>28</v>
      </c>
      <c r="C229" s="1" t="s">
        <v>298</v>
      </c>
      <c r="D229" s="1" t="s">
        <v>137</v>
      </c>
      <c r="E229" s="1" t="s">
        <v>798</v>
      </c>
      <c r="F229" s="1" t="str">
        <f>IF(ISBLANK(E229), "", Table2[[#This Row],[unique_id]])</f>
        <v>rack_modem</v>
      </c>
      <c r="G229" s="1" t="s">
        <v>281</v>
      </c>
      <c r="H229" s="1" t="s">
        <v>450</v>
      </c>
      <c r="I229" s="1" t="s">
        <v>448</v>
      </c>
      <c r="K229" s="1" t="s">
        <v>373</v>
      </c>
      <c r="R229" s="1" t="s">
        <v>369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tplink-rack-modem</v>
      </c>
      <c r="AA229" s="2" t="s">
        <v>623</v>
      </c>
      <c r="AB229" s="1" t="s">
        <v>634</v>
      </c>
      <c r="AC229" s="12" t="s">
        <v>622</v>
      </c>
      <c r="AD229" s="1" t="str">
        <f>IF(OR(ISBLANK(AG229), ISBLANK(AH229)), "", Table2[[#This Row],[device_via_device]])</f>
        <v>TPLink</v>
      </c>
      <c r="AE229" s="1" t="s">
        <v>30</v>
      </c>
      <c r="AF229" s="1" t="s">
        <v>785</v>
      </c>
      <c r="AG229" s="1" t="s">
        <v>615</v>
      </c>
      <c r="AH229" s="1" t="s">
        <v>782</v>
      </c>
      <c r="AI229" s="28" t="str">
        <f>IF(OR(ISBLANK(AG229), ISBLANK(AH229)), "", _xlfn.CONCAT("[[""mac"", """, AG229, """], [""ip"", """, AH229, """]]"))</f>
        <v>[["mac", "10:27:f5:31:f6:7e"], ["ip", "10.0.6.85"]]</v>
      </c>
    </row>
    <row r="230" spans="1:36" x14ac:dyDescent="0.2">
      <c r="A230" s="1">
        <v>2522</v>
      </c>
      <c r="B230" s="1" t="s">
        <v>28</v>
      </c>
      <c r="C230" s="1" t="s">
        <v>572</v>
      </c>
      <c r="D230" s="1" t="s">
        <v>577</v>
      </c>
      <c r="E230" s="1" t="s">
        <v>576</v>
      </c>
      <c r="F230" s="1" t="str">
        <f>IF(ISBLANK(E230), "", Table2[[#This Row],[unique_id]])</f>
        <v>column_break</v>
      </c>
      <c r="G230" s="1" t="s">
        <v>573</v>
      </c>
      <c r="H230" s="1" t="s">
        <v>450</v>
      </c>
      <c r="I230" s="1" t="s">
        <v>448</v>
      </c>
      <c r="K230" s="1" t="s">
        <v>574</v>
      </c>
      <c r="L230" s="1" t="s">
        <v>575</v>
      </c>
      <c r="T230" s="2"/>
      <c r="AI230" s="28" t="str">
        <f>IF(OR(ISBLANK(AG230), ISBLANK(AH230)), "", _xlfn.CONCAT("[[""mac"", """, AG230, """], [""ip"", """, AH230, """]]"))</f>
        <v/>
      </c>
    </row>
    <row r="231" spans="1:36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400</v>
      </c>
      <c r="F231" s="1" t="str">
        <f>IF(ISBLANK(E231), "", Table2[[#This Row],[unique_id]])</f>
        <v>netatmo_bertram_2_office_pantry_battery_percent</v>
      </c>
      <c r="G231" s="1" t="s">
        <v>266</v>
      </c>
      <c r="H231" s="1" t="s">
        <v>419</v>
      </c>
      <c r="I231" s="1" t="s">
        <v>448</v>
      </c>
      <c r="K231" s="1" t="s">
        <v>139</v>
      </c>
      <c r="R231" s="1" t="s">
        <v>405</v>
      </c>
      <c r="T231" s="2"/>
      <c r="V231" s="1" t="str">
        <f>IF(ISBLANK(U231),  "", _xlfn.CONCAT("haas/entity/sensor/", LOWER(C231), "/", E231, "/config"))</f>
        <v/>
      </c>
      <c r="W231" s="1" t="str">
        <f>IF(ISBLANK(U231),  "", _xlfn.CONCAT("haas/entity/sensor/", LOWER(C231), "/", E231))</f>
        <v/>
      </c>
      <c r="AI231" s="28" t="str">
        <f>IF(OR(ISBLANK(AG231), ISBLANK(AH231)), "", _xlfn.CONCAT("[[""mac"", """, AG231, """], [""ip"", """, AH231, """]]"))</f>
        <v/>
      </c>
    </row>
    <row r="232" spans="1:36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401</v>
      </c>
      <c r="F232" s="1" t="str">
        <f>IF(ISBLANK(E232), "", Table2[[#This Row],[unique_id]])</f>
        <v>netatmo_bertram_2_office_lounge_battery_percent</v>
      </c>
      <c r="G232" s="1" t="s">
        <v>243</v>
      </c>
      <c r="H232" s="1" t="s">
        <v>419</v>
      </c>
      <c r="I232" s="1" t="s">
        <v>448</v>
      </c>
      <c r="K232" s="1" t="s">
        <v>139</v>
      </c>
      <c r="R232" s="1" t="s">
        <v>405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AI232" s="28" t="str">
        <f>IF(OR(ISBLANK(AG232), ISBLANK(AH232)), "", _xlfn.CONCAT("[[""mac"", """, AG232, """], [""ip"", """, AH232, """]]"))</f>
        <v/>
      </c>
    </row>
    <row r="233" spans="1:36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402</v>
      </c>
      <c r="F233" s="1" t="str">
        <f>IF(ISBLANK(E233), "", Table2[[#This Row],[unique_id]])</f>
        <v>netatmo_bertram_2_office_dining_battery_percent</v>
      </c>
      <c r="G233" s="1" t="s">
        <v>242</v>
      </c>
      <c r="H233" s="1" t="s">
        <v>419</v>
      </c>
      <c r="I233" s="1" t="s">
        <v>448</v>
      </c>
      <c r="K233" s="1" t="s">
        <v>139</v>
      </c>
      <c r="R233" s="1" t="s">
        <v>405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28" t="str">
        <f>IF(OR(ISBLANK(AG233), ISBLANK(AH233)), "", _xlfn.CONCAT("[[""mac"", """, AG233, """], [""ip"", """, AH233, """]]"))</f>
        <v/>
      </c>
    </row>
    <row r="234" spans="1:36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403</v>
      </c>
      <c r="F234" s="1" t="str">
        <f>IF(ISBLANK(E234), "", Table2[[#This Row],[unique_id]])</f>
        <v>netatmo_bertram_2_office_basement_battery_percent</v>
      </c>
      <c r="G234" s="1" t="s">
        <v>265</v>
      </c>
      <c r="H234" s="1" t="s">
        <v>419</v>
      </c>
      <c r="I234" s="1" t="s">
        <v>448</v>
      </c>
      <c r="K234" s="1" t="s">
        <v>139</v>
      </c>
      <c r="R234" s="1" t="s">
        <v>405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28" t="str">
        <f>IF(OR(ISBLANK(AG234), ISBLANK(AH234)), "", _xlfn.CONCAT("[[""mac"", """, AG234, """], [""ip"", """, AH234, """]]"))</f>
        <v/>
      </c>
    </row>
    <row r="235" spans="1:36" x14ac:dyDescent="0.2">
      <c r="A235" s="1">
        <v>2527</v>
      </c>
      <c r="B235" s="1" t="s">
        <v>28</v>
      </c>
      <c r="C235" s="1" t="s">
        <v>198</v>
      </c>
      <c r="D235" s="1" t="s">
        <v>29</v>
      </c>
      <c r="E235" s="1" t="s">
        <v>148</v>
      </c>
      <c r="F235" s="1" t="str">
        <f>IF(ISBLANK(E235), "", Table2[[#This Row],[unique_id]])</f>
        <v>parents_speaker_battery</v>
      </c>
      <c r="G235" s="1" t="s">
        <v>241</v>
      </c>
      <c r="H235" s="1" t="s">
        <v>420</v>
      </c>
      <c r="I235" s="1" t="s">
        <v>448</v>
      </c>
      <c r="K235" s="1" t="s">
        <v>139</v>
      </c>
      <c r="R235" s="1" t="s">
        <v>405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X235" s="4"/>
      <c r="AI235" s="28" t="str">
        <f>IF(OR(ISBLANK(AG235), ISBLANK(AH235)), "", _xlfn.CONCAT("[[""mac"", """, AG235, """], [""ip"", """, AH235, """]]"))</f>
        <v/>
      </c>
    </row>
    <row r="236" spans="1:36" x14ac:dyDescent="0.2">
      <c r="A236" s="1">
        <v>2528</v>
      </c>
      <c r="B236" s="1" t="s">
        <v>28</v>
      </c>
      <c r="C236" s="1" t="s">
        <v>198</v>
      </c>
      <c r="D236" s="1" t="s">
        <v>29</v>
      </c>
      <c r="E236" s="1" t="s">
        <v>404</v>
      </c>
      <c r="F236" s="1" t="str">
        <f>IF(ISBLANK(E236), "", Table2[[#This Row],[unique_id]])</f>
        <v>kitchen_home_battery</v>
      </c>
      <c r="G236" s="1" t="s">
        <v>257</v>
      </c>
      <c r="H236" s="1" t="s">
        <v>420</v>
      </c>
      <c r="I236" s="1" t="s">
        <v>448</v>
      </c>
      <c r="K236" s="1" t="s">
        <v>139</v>
      </c>
      <c r="R236" s="1" t="s">
        <v>405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28" t="str">
        <f>IF(OR(ISBLANK(AG236), ISBLANK(AH236)), "", _xlfn.CONCAT("[[""mac"", """, AG236, """], [""ip"", """, AH236, """]]"))</f>
        <v/>
      </c>
    </row>
    <row r="237" spans="1:36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185</v>
      </c>
      <c r="F237" s="1" t="str">
        <f>IF(ISBLANK(E237), "", Table2[[#This Row],[unique_id]])</f>
        <v>weatherstation_console_battery_voltage</v>
      </c>
      <c r="G237" s="1" t="s">
        <v>416</v>
      </c>
      <c r="H237" s="1" t="s">
        <v>421</v>
      </c>
      <c r="I237" s="1" t="s">
        <v>448</v>
      </c>
      <c r="K237" s="1" t="s">
        <v>139</v>
      </c>
      <c r="O237" s="1" t="s">
        <v>33</v>
      </c>
      <c r="P237" s="1" t="s">
        <v>85</v>
      </c>
      <c r="Q237" s="1" t="s">
        <v>86</v>
      </c>
      <c r="R237" s="1" t="s">
        <v>405</v>
      </c>
      <c r="S237" s="1">
        <v>300</v>
      </c>
      <c r="T237" s="2" t="s">
        <v>36</v>
      </c>
      <c r="U237" s="1" t="s">
        <v>87</v>
      </c>
      <c r="V237" s="1" t="str">
        <f>IF(ISBLANK(U237),  "", _xlfn.CONCAT("haas/entity/sensor/", LOWER(C237), "/", E237, "/config"))</f>
        <v>haas/entity/sensor/weewx/weatherstation_console_battery_voltage/config</v>
      </c>
      <c r="W237" s="1" t="str">
        <f>IF(ISBLANK(U237),  "", _xlfn.CONCAT("haas/entity/sensor/", LOWER(C237), "/", E237))</f>
        <v>haas/entity/sensor/weewx/weatherstation_console_battery_voltage</v>
      </c>
      <c r="X237" s="7" t="s">
        <v>462</v>
      </c>
      <c r="Y237" s="1">
        <v>1</v>
      </c>
      <c r="Z237" s="1" t="s">
        <v>653</v>
      </c>
      <c r="AA237" s="2">
        <v>3.15</v>
      </c>
      <c r="AB237" s="1" t="s">
        <v>626</v>
      </c>
      <c r="AC237" s="1" t="s">
        <v>38</v>
      </c>
      <c r="AD237" s="1" t="s">
        <v>39</v>
      </c>
      <c r="AE237" s="1" t="s">
        <v>30</v>
      </c>
      <c r="AI237" s="28" t="str">
        <f>IF(OR(ISBLANK(AG237), ISBLANK(AH237)), "", _xlfn.CONCAT("[[""mac"", """, AG237, """], [""ip"", """, AH237, """]]"))</f>
        <v/>
      </c>
      <c r="AJ237" s="5" t="s">
        <v>200</v>
      </c>
    </row>
    <row r="238" spans="1:36" x14ac:dyDescent="0.2">
      <c r="A238" s="1">
        <v>2530</v>
      </c>
      <c r="B238" s="1" t="s">
        <v>28</v>
      </c>
      <c r="C238" s="1" t="s">
        <v>572</v>
      </c>
      <c r="D238" s="1" t="s">
        <v>577</v>
      </c>
      <c r="E238" s="1" t="s">
        <v>576</v>
      </c>
      <c r="F238" s="1" t="str">
        <f>IF(ISBLANK(E238), "", Table2[[#This Row],[unique_id]])</f>
        <v>column_break</v>
      </c>
      <c r="G238" s="1" t="s">
        <v>573</v>
      </c>
      <c r="H238" s="1" t="s">
        <v>421</v>
      </c>
      <c r="I238" s="1" t="s">
        <v>448</v>
      </c>
      <c r="K238" s="1" t="s">
        <v>574</v>
      </c>
      <c r="L238" s="1" t="s">
        <v>575</v>
      </c>
      <c r="T238" s="2"/>
      <c r="X238" s="7"/>
      <c r="AI238" s="28" t="str">
        <f>IF(OR(ISBLANK(AG238), ISBLANK(AH238)), "", _xlfn.CONCAT("[[""mac"", """, AG238, """], [""ip"", """, AH238, """]]"))</f>
        <v/>
      </c>
      <c r="AJ238" s="5"/>
    </row>
    <row r="239" spans="1:36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407</v>
      </c>
      <c r="F239" s="1" t="str">
        <f>IF(ISBLANK(E239), "", Table2[[#This Row],[unique_id]])</f>
        <v>weatherstation_sample_period</v>
      </c>
      <c r="G239" s="1" t="s">
        <v>418</v>
      </c>
      <c r="H239" s="1" t="s">
        <v>409</v>
      </c>
      <c r="I239" s="1" t="s">
        <v>448</v>
      </c>
      <c r="K239" s="1" t="s">
        <v>139</v>
      </c>
      <c r="O239" s="1" t="s">
        <v>33</v>
      </c>
      <c r="P239" s="1" t="s">
        <v>406</v>
      </c>
      <c r="R239" s="1" t="s">
        <v>408</v>
      </c>
      <c r="S239" s="1">
        <v>300</v>
      </c>
      <c r="T239" s="2" t="s">
        <v>36</v>
      </c>
      <c r="U239" s="1" t="s">
        <v>423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463</v>
      </c>
      <c r="Y239" s="1">
        <v>1</v>
      </c>
      <c r="Z239" s="1" t="s">
        <v>653</v>
      </c>
      <c r="AA239" s="2">
        <v>3.15</v>
      </c>
      <c r="AB239" s="1" t="s">
        <v>626</v>
      </c>
      <c r="AC239" s="1" t="s">
        <v>38</v>
      </c>
      <c r="AD239" s="1" t="s">
        <v>39</v>
      </c>
      <c r="AE239" s="1" t="s">
        <v>30</v>
      </c>
      <c r="AI239" s="28" t="str">
        <f>IF(OR(ISBLANK(AG239), ISBLANK(AH239)), "", _xlfn.CONCAT("[[""mac"", """, AG239, """], [""ip"", """, AH239, """]]"))</f>
        <v/>
      </c>
      <c r="AJ239" s="5" t="s">
        <v>200</v>
      </c>
    </row>
    <row r="240" spans="1:36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186</v>
      </c>
      <c r="F240" s="1" t="str">
        <f>IF(ISBLANK(E240), "", Table2[[#This Row],[unique_id]])</f>
        <v>weatherstation_coms_signal_quality</v>
      </c>
      <c r="G240" s="1" t="s">
        <v>417</v>
      </c>
      <c r="H240" s="1" t="s">
        <v>409</v>
      </c>
      <c r="I240" s="1" t="s">
        <v>448</v>
      </c>
      <c r="K240" s="1" t="s">
        <v>139</v>
      </c>
      <c r="O240" s="1" t="s">
        <v>33</v>
      </c>
      <c r="P240" s="1" t="s">
        <v>34</v>
      </c>
      <c r="R240" s="1" t="s">
        <v>204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463</v>
      </c>
      <c r="Y240" s="1">
        <v>1</v>
      </c>
      <c r="Z240" s="1" t="s">
        <v>653</v>
      </c>
      <c r="AA240" s="2">
        <v>3.15</v>
      </c>
      <c r="AB240" s="1" t="s">
        <v>626</v>
      </c>
      <c r="AC240" s="1" t="s">
        <v>38</v>
      </c>
      <c r="AD240" s="1" t="s">
        <v>39</v>
      </c>
      <c r="AE240" s="1" t="s">
        <v>30</v>
      </c>
      <c r="AI240" s="28" t="str">
        <f>IF(OR(ISBLANK(AG240), ISBLANK(AH240)), "", _xlfn.CONCAT("[[""mac"", """, AG240, """], [""ip"", """, AH240, """]]"))</f>
        <v/>
      </c>
      <c r="AJ240" s="5" t="s">
        <v>200</v>
      </c>
    </row>
    <row r="241" spans="1:36" x14ac:dyDescent="0.2">
      <c r="A241" s="1">
        <v>2600</v>
      </c>
      <c r="B241" s="1" t="s">
        <v>273</v>
      </c>
      <c r="C241" s="1" t="s">
        <v>301</v>
      </c>
      <c r="D241" s="1" t="s">
        <v>150</v>
      </c>
      <c r="E241" s="1" t="s">
        <v>151</v>
      </c>
      <c r="F241" s="1" t="str">
        <f>IF(ISBLANK(E241), "", Table2[[#This Row],[unique_id]])</f>
        <v>ada_home</v>
      </c>
      <c r="G241" s="1" t="s">
        <v>205</v>
      </c>
      <c r="H241" s="1" t="s">
        <v>395</v>
      </c>
      <c r="I241" s="1" t="s">
        <v>149</v>
      </c>
      <c r="K241" s="1" t="s">
        <v>139</v>
      </c>
      <c r="L241" s="1" t="s">
        <v>394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tr">
        <f>IF(OR(ISBLANK(AG241), ISBLANK(AH241)), "", LOWER(_xlfn.CONCAT(Table2[[#This Row],[device_manufacturer]], "-",Table2[[#This Row],[device_suggested_area]], "-", Table2[[#This Row],[device_identifiers]])))</f>
        <v>google-ada-home</v>
      </c>
      <c r="AA241" s="2" t="s">
        <v>704</v>
      </c>
      <c r="AB241" s="1" t="s">
        <v>639</v>
      </c>
      <c r="AC241" s="1" t="s">
        <v>702</v>
      </c>
      <c r="AD241" s="1" t="s">
        <v>301</v>
      </c>
      <c r="AE241" s="1" t="s">
        <v>133</v>
      </c>
      <c r="AF241" s="1" t="s">
        <v>739</v>
      </c>
      <c r="AG241" s="31" t="s">
        <v>701</v>
      </c>
      <c r="AH241" s="34" t="s">
        <v>727</v>
      </c>
      <c r="AI241" s="28" t="str">
        <f>IF(OR(ISBLANK(AG241), ISBLANK(AH241)), "", _xlfn.CONCAT("[[""mac"", """, AG241, """], [""ip"", """, AH241, """]]"))</f>
        <v>[["mac", "00:00:00:00:00:00"], ["ip", "10.0.2.50"]]</v>
      </c>
    </row>
    <row r="242" spans="1:36" x14ac:dyDescent="0.2">
      <c r="A242" s="1">
        <v>2601</v>
      </c>
      <c r="B242" s="1" t="s">
        <v>273</v>
      </c>
      <c r="C242" s="1" t="s">
        <v>301</v>
      </c>
      <c r="D242" s="1" t="s">
        <v>150</v>
      </c>
      <c r="E242" s="1" t="s">
        <v>374</v>
      </c>
      <c r="F242" s="1" t="str">
        <f>IF(ISBLANK(E242), "", Table2[[#This Row],[unique_id]])</f>
        <v>edwin_home</v>
      </c>
      <c r="G242" s="1" t="s">
        <v>376</v>
      </c>
      <c r="H242" s="1" t="s">
        <v>395</v>
      </c>
      <c r="I242" s="1" t="s">
        <v>149</v>
      </c>
      <c r="K242" s="1" t="s">
        <v>139</v>
      </c>
      <c r="L242" s="1" t="s">
        <v>394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google-edwin-home</v>
      </c>
      <c r="AA242" s="2" t="s">
        <v>704</v>
      </c>
      <c r="AB242" s="1" t="s">
        <v>639</v>
      </c>
      <c r="AC242" s="1" t="s">
        <v>702</v>
      </c>
      <c r="AD242" s="1" t="s">
        <v>301</v>
      </c>
      <c r="AE242" s="1" t="s">
        <v>129</v>
      </c>
      <c r="AF242" s="1" t="s">
        <v>739</v>
      </c>
      <c r="AG242" s="31" t="s">
        <v>701</v>
      </c>
      <c r="AH242" s="34" t="s">
        <v>728</v>
      </c>
      <c r="AI242" s="28" t="str">
        <f>IF(OR(ISBLANK(AG242), ISBLANK(AH242)), "", _xlfn.CONCAT("[[""mac"", """, AG242, """], [""ip"", """, AH242, """]]"))</f>
        <v>[["mac", "00:00:00:00:00:00"], ["ip", "10.0.2.51"]]</v>
      </c>
    </row>
    <row r="243" spans="1:36" x14ac:dyDescent="0.2">
      <c r="A243" s="1">
        <v>2602</v>
      </c>
      <c r="B243" s="1" t="s">
        <v>28</v>
      </c>
      <c r="C243" s="1" t="s">
        <v>572</v>
      </c>
      <c r="D243" s="1" t="s">
        <v>577</v>
      </c>
      <c r="E243" s="1" t="s">
        <v>576</v>
      </c>
      <c r="F243" s="1" t="str">
        <f>IF(ISBLANK(E243), "", Table2[[#This Row],[unique_id]])</f>
        <v>column_break</v>
      </c>
      <c r="G243" s="1" t="s">
        <v>573</v>
      </c>
      <c r="H243" s="1" t="s">
        <v>395</v>
      </c>
      <c r="I243" s="1" t="s">
        <v>149</v>
      </c>
      <c r="K243" s="1" t="s">
        <v>574</v>
      </c>
      <c r="L243" s="1" t="s">
        <v>575</v>
      </c>
      <c r="T243" s="2"/>
      <c r="AI243" s="28" t="str">
        <f>IF(OR(ISBLANK(AG243), ISBLANK(AH243)), "", _xlfn.CONCAT("[[""mac"", """, AG243, """], [""ip"", """, AH243, """]]"))</f>
        <v/>
      </c>
    </row>
    <row r="244" spans="1:36" x14ac:dyDescent="0.2">
      <c r="A244" s="1">
        <v>2603</v>
      </c>
      <c r="B244" s="1" t="s">
        <v>273</v>
      </c>
      <c r="C244" s="1" t="s">
        <v>301</v>
      </c>
      <c r="D244" s="1" t="s">
        <v>150</v>
      </c>
      <c r="E244" s="1" t="s">
        <v>388</v>
      </c>
      <c r="F244" s="1" t="str">
        <f>IF(ISBLANK(E244), "", Table2[[#This Row],[unique_id]])</f>
        <v>parents_home</v>
      </c>
      <c r="G244" s="1" t="s">
        <v>378</v>
      </c>
      <c r="H244" s="1" t="s">
        <v>395</v>
      </c>
      <c r="I244" s="1" t="s">
        <v>149</v>
      </c>
      <c r="K244" s="1" t="s">
        <v>139</v>
      </c>
      <c r="L244" s="1" t="s">
        <v>394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google-parents-home</v>
      </c>
      <c r="AA244" s="2" t="s">
        <v>704</v>
      </c>
      <c r="AB244" s="1" t="s">
        <v>639</v>
      </c>
      <c r="AC244" s="1" t="s">
        <v>702</v>
      </c>
      <c r="AD244" s="1" t="s">
        <v>301</v>
      </c>
      <c r="AE244" s="1" t="s">
        <v>241</v>
      </c>
      <c r="AF244" s="1" t="s">
        <v>739</v>
      </c>
      <c r="AG244" s="31" t="s">
        <v>701</v>
      </c>
      <c r="AH244" s="34" t="s">
        <v>729</v>
      </c>
      <c r="AI244" s="28" t="str">
        <f>IF(OR(ISBLANK(AG244), ISBLANK(AH244)), "", _xlfn.CONCAT("[[""mac"", """, AG244, """], [""ip"", """, AH244, """]]"))</f>
        <v>[["mac", "00:00:00:00:00:00"], ["ip", "10.0.2.52"]]</v>
      </c>
    </row>
    <row r="245" spans="1:36" x14ac:dyDescent="0.2">
      <c r="A245" s="1">
        <v>2604</v>
      </c>
      <c r="B245" s="1" t="s">
        <v>273</v>
      </c>
      <c r="C245" s="1" t="s">
        <v>301</v>
      </c>
      <c r="D245" s="1" t="s">
        <v>150</v>
      </c>
      <c r="E245" s="1" t="s">
        <v>386</v>
      </c>
      <c r="F245" s="1" t="str">
        <f>IF(ISBLANK(E245), "", Table2[[#This Row],[unique_id]])</f>
        <v>parents_tv</v>
      </c>
      <c r="G245" s="1" t="s">
        <v>383</v>
      </c>
      <c r="H245" s="1" t="s">
        <v>395</v>
      </c>
      <c r="I245" s="1" t="s">
        <v>149</v>
      </c>
      <c r="K245" s="1" t="s">
        <v>139</v>
      </c>
      <c r="L245" s="1" t="s">
        <v>394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google-parents-tv</v>
      </c>
      <c r="AA245" s="2" t="s">
        <v>704</v>
      </c>
      <c r="AB245" s="1" t="s">
        <v>631</v>
      </c>
      <c r="AC245" s="1" t="s">
        <v>703</v>
      </c>
      <c r="AD245" s="1" t="s">
        <v>301</v>
      </c>
      <c r="AE245" s="1" t="s">
        <v>241</v>
      </c>
      <c r="AF245" s="1" t="s">
        <v>739</v>
      </c>
      <c r="AG245" s="31" t="s">
        <v>701</v>
      </c>
      <c r="AH245" s="34" t="s">
        <v>730</v>
      </c>
      <c r="AI245" s="28" t="str">
        <f>IF(OR(ISBLANK(AG245), ISBLANK(AH245)), "", _xlfn.CONCAT("[[""mac"", """, AG245, """], [""ip"", """, AH245, """]]"))</f>
        <v>[["mac", "00:00:00:00:00:00"], ["ip", "10.0.2.53"]]</v>
      </c>
    </row>
    <row r="246" spans="1:36" x14ac:dyDescent="0.2">
      <c r="A246" s="1">
        <v>2605</v>
      </c>
      <c r="B246" s="1" t="s">
        <v>28</v>
      </c>
      <c r="C246" s="1" t="s">
        <v>198</v>
      </c>
      <c r="D246" s="1" t="s">
        <v>150</v>
      </c>
      <c r="E246" s="1" t="s">
        <v>387</v>
      </c>
      <c r="F246" s="1" t="str">
        <f>IF(ISBLANK(E246), "", Table2[[#This Row],[unique_id]])</f>
        <v>parents_speaker</v>
      </c>
      <c r="G246" s="1" t="s">
        <v>379</v>
      </c>
      <c r="H246" s="1" t="s">
        <v>395</v>
      </c>
      <c r="I246" s="1" t="s">
        <v>149</v>
      </c>
      <c r="K246" s="1" t="s">
        <v>139</v>
      </c>
      <c r="L246" s="1" t="s">
        <v>394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sonos-parents-speaker</v>
      </c>
      <c r="AA246" s="2" t="s">
        <v>637</v>
      </c>
      <c r="AB246" s="1" t="s">
        <v>638</v>
      </c>
      <c r="AC246" s="1" t="s">
        <v>640</v>
      </c>
      <c r="AD246" s="1" t="str">
        <f>IF(OR(ISBLANK(AG246), ISBLANK(AH246)), "", Table2[[#This Row],[device_via_device]])</f>
        <v>Sonos</v>
      </c>
      <c r="AE246" s="1" t="s">
        <v>241</v>
      </c>
      <c r="AF246" s="1" t="s">
        <v>739</v>
      </c>
      <c r="AG246" s="1" t="s">
        <v>642</v>
      </c>
      <c r="AH246" s="34" t="s">
        <v>722</v>
      </c>
      <c r="AI246" s="28" t="str">
        <f>IF(OR(ISBLANK(AG246), ISBLANK(AH246)), "", _xlfn.CONCAT("[[""mac"", """, AG246, """], [""ip"", """, AH246, """]]"))</f>
        <v>[["mac", "5c:aa:fd:d1:23:be"], ["ip", "10.0.2.40"]]</v>
      </c>
    </row>
    <row r="247" spans="1:36" x14ac:dyDescent="0.2">
      <c r="A247" s="1">
        <v>2606</v>
      </c>
      <c r="B247" s="1" t="s">
        <v>28</v>
      </c>
      <c r="C247" s="1" t="s">
        <v>572</v>
      </c>
      <c r="D247" s="1" t="s">
        <v>577</v>
      </c>
      <c r="E247" s="1" t="s">
        <v>576</v>
      </c>
      <c r="F247" s="1" t="str">
        <f>IF(ISBLANK(E247), "", Table2[[#This Row],[unique_id]])</f>
        <v>column_break</v>
      </c>
      <c r="G247" s="1" t="s">
        <v>573</v>
      </c>
      <c r="H247" s="1" t="s">
        <v>395</v>
      </c>
      <c r="I247" s="1" t="s">
        <v>149</v>
      </c>
      <c r="K247" s="1" t="s">
        <v>574</v>
      </c>
      <c r="L247" s="1" t="s">
        <v>575</v>
      </c>
      <c r="T247" s="2"/>
      <c r="AI247" s="28" t="str">
        <f>IF(OR(ISBLANK(AG247), ISBLANK(AH247)), "", _xlfn.CONCAT("[[""mac"", """, AG247, """], [""ip"", """, AH247, """]]"))</f>
        <v/>
      </c>
    </row>
    <row r="248" spans="1:36" x14ac:dyDescent="0.2">
      <c r="A248" s="1">
        <v>2607</v>
      </c>
      <c r="B248" s="1" t="s">
        <v>28</v>
      </c>
      <c r="C248" s="1" t="s">
        <v>198</v>
      </c>
      <c r="D248" s="1" t="s">
        <v>150</v>
      </c>
      <c r="E248" s="1" t="s">
        <v>381</v>
      </c>
      <c r="F248" s="1" t="str">
        <f>IF(ISBLANK(E248), "", Table2[[#This Row],[unique_id]])</f>
        <v>kitchen_home</v>
      </c>
      <c r="G248" s="1" t="s">
        <v>380</v>
      </c>
      <c r="H248" s="1" t="s">
        <v>395</v>
      </c>
      <c r="I248" s="1" t="s">
        <v>149</v>
      </c>
      <c r="K248" s="1" t="s">
        <v>139</v>
      </c>
      <c r="L248" s="1" t="s">
        <v>394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sonos-kitchen-home</v>
      </c>
      <c r="AA248" s="2" t="s">
        <v>637</v>
      </c>
      <c r="AB248" s="1" t="s">
        <v>639</v>
      </c>
      <c r="AC248" s="1" t="s">
        <v>640</v>
      </c>
      <c r="AD248" s="1" t="str">
        <f>IF(OR(ISBLANK(AG248), ISBLANK(AH248)), "", Table2[[#This Row],[device_via_device]])</f>
        <v>Sonos</v>
      </c>
      <c r="AE248" s="1" t="s">
        <v>257</v>
      </c>
      <c r="AF248" s="1" t="s">
        <v>739</v>
      </c>
      <c r="AG248" s="1" t="s">
        <v>644</v>
      </c>
      <c r="AH248" s="37" t="s">
        <v>723</v>
      </c>
      <c r="AI248" s="28" t="str">
        <f>IF(OR(ISBLANK(AG248), ISBLANK(AH248)), "", _xlfn.CONCAT("[[""mac"", """, AG248, """], [""ip"", """, AH248, """]]"))</f>
        <v>[["mac", "48:a6:b8:e2:50:40"], ["ip", "10.0.2.41"]]</v>
      </c>
    </row>
    <row r="249" spans="1:36" x14ac:dyDescent="0.2">
      <c r="A249" s="1">
        <v>2608</v>
      </c>
      <c r="B249" s="1" t="s">
        <v>28</v>
      </c>
      <c r="C249" s="1" t="s">
        <v>198</v>
      </c>
      <c r="D249" s="1" t="s">
        <v>150</v>
      </c>
      <c r="E249" s="1" t="s">
        <v>152</v>
      </c>
      <c r="F249" s="1" t="str">
        <f>IF(ISBLANK(E249), "", Table2[[#This Row],[unique_id]])</f>
        <v>kitchen_speaker</v>
      </c>
      <c r="G249" s="1" t="s">
        <v>206</v>
      </c>
      <c r="H249" s="1" t="s">
        <v>395</v>
      </c>
      <c r="I249" s="1" t="s">
        <v>149</v>
      </c>
      <c r="K249" s="1" t="s">
        <v>139</v>
      </c>
      <c r="L249" s="1" t="s">
        <v>394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sonos-kitchen-speaker</v>
      </c>
      <c r="AA249" s="2" t="s">
        <v>637</v>
      </c>
      <c r="AB249" s="1" t="s">
        <v>638</v>
      </c>
      <c r="AC249" s="1" t="s">
        <v>641</v>
      </c>
      <c r="AD249" s="1" t="str">
        <f>IF(OR(ISBLANK(AG249), ISBLANK(AH249)), "", Table2[[#This Row],[device_via_device]])</f>
        <v>Sonos</v>
      </c>
      <c r="AE249" s="1" t="s">
        <v>257</v>
      </c>
      <c r="AF249" s="1" t="s">
        <v>739</v>
      </c>
      <c r="AG249" s="1" t="s">
        <v>643</v>
      </c>
      <c r="AH249" s="34" t="s">
        <v>724</v>
      </c>
      <c r="AI249" s="28" t="str">
        <f>IF(OR(ISBLANK(AG249), ISBLANK(AH249)), "", _xlfn.CONCAT("[[""mac"", """, AG249, """], [""ip"", """, AH249, """]]"))</f>
        <v>[["mac", "5c:aa:fd:f1:a3:d4"], ["ip", "10.0.2.42"]]</v>
      </c>
    </row>
    <row r="250" spans="1:36" x14ac:dyDescent="0.2">
      <c r="A250" s="1">
        <v>2609</v>
      </c>
      <c r="B250" s="1" t="s">
        <v>28</v>
      </c>
      <c r="C250" s="1" t="s">
        <v>572</v>
      </c>
      <c r="D250" s="1" t="s">
        <v>577</v>
      </c>
      <c r="E250" s="1" t="s">
        <v>576</v>
      </c>
      <c r="F250" s="1" t="str">
        <f>IF(ISBLANK(E250), "", Table2[[#This Row],[unique_id]])</f>
        <v>column_break</v>
      </c>
      <c r="G250" s="1" t="s">
        <v>573</v>
      </c>
      <c r="H250" s="1" t="s">
        <v>395</v>
      </c>
      <c r="I250" s="1" t="s">
        <v>149</v>
      </c>
      <c r="K250" s="1" t="s">
        <v>574</v>
      </c>
      <c r="L250" s="1" t="s">
        <v>575</v>
      </c>
      <c r="T250" s="2"/>
      <c r="AH250" s="4"/>
      <c r="AI250" s="28" t="str">
        <f>IF(OR(ISBLANK(AG250), ISBLANK(AH250)), "", _xlfn.CONCAT("[[""mac"", """, AG250, """], [""ip"", """, AH250, """]]"))</f>
        <v/>
      </c>
    </row>
    <row r="251" spans="1:36" x14ac:dyDescent="0.2">
      <c r="A251" s="1">
        <v>2610</v>
      </c>
      <c r="B251" s="1" t="s">
        <v>273</v>
      </c>
      <c r="C251" s="1" t="s">
        <v>301</v>
      </c>
      <c r="D251" s="1" t="s">
        <v>150</v>
      </c>
      <c r="E251" s="1" t="s">
        <v>375</v>
      </c>
      <c r="F251" s="1" t="str">
        <f>IF(ISBLANK(E251), "", Table2[[#This Row],[unique_id]])</f>
        <v>lounge_home</v>
      </c>
      <c r="G251" s="1" t="s">
        <v>377</v>
      </c>
      <c r="H251" s="1" t="s">
        <v>395</v>
      </c>
      <c r="I251" s="1" t="s">
        <v>149</v>
      </c>
      <c r="K251" s="1" t="s">
        <v>139</v>
      </c>
      <c r="L251" s="1" t="s">
        <v>394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google-lounge-home</v>
      </c>
      <c r="AA251" s="2" t="s">
        <v>704</v>
      </c>
      <c r="AB251" s="1" t="s">
        <v>639</v>
      </c>
      <c r="AC251" s="1" t="s">
        <v>702</v>
      </c>
      <c r="AD251" s="1" t="s">
        <v>301</v>
      </c>
      <c r="AE251" s="1" t="s">
        <v>243</v>
      </c>
      <c r="AF251" s="1" t="s">
        <v>739</v>
      </c>
      <c r="AG251" s="31" t="s">
        <v>701</v>
      </c>
      <c r="AH251" s="37" t="s">
        <v>731</v>
      </c>
      <c r="AI251" s="28" t="str">
        <f>IF(OR(ISBLANK(AG251), ISBLANK(AH251)), "", _xlfn.CONCAT("[[""mac"", """, AG251, """], [""ip"", """, AH251, """]]"))</f>
        <v>[["mac", "00:00:00:00:00:00"], ["ip", "10.0.2.54"]]</v>
      </c>
    </row>
    <row r="252" spans="1:36" x14ac:dyDescent="0.2">
      <c r="A252" s="1">
        <v>2611</v>
      </c>
      <c r="B252" s="1" t="s">
        <v>28</v>
      </c>
      <c r="C252" s="1" t="s">
        <v>384</v>
      </c>
      <c r="D252" s="1" t="s">
        <v>150</v>
      </c>
      <c r="E252" s="1" t="s">
        <v>385</v>
      </c>
      <c r="F252" s="1" t="str">
        <f>IF(ISBLANK(E252), "", Table2[[#This Row],[unique_id]])</f>
        <v>lounge_speaker</v>
      </c>
      <c r="G252" s="1" t="s">
        <v>382</v>
      </c>
      <c r="H252" s="1" t="s">
        <v>395</v>
      </c>
      <c r="I252" s="1" t="s">
        <v>149</v>
      </c>
      <c r="K252" s="1" t="s">
        <v>139</v>
      </c>
      <c r="L252" s="1" t="s">
        <v>394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apple-lounge-speaker</v>
      </c>
      <c r="AA252" s="2" t="s">
        <v>712</v>
      </c>
      <c r="AB252" s="1" t="s">
        <v>638</v>
      </c>
      <c r="AC252" s="1" t="s">
        <v>711</v>
      </c>
      <c r="AD252" s="1" t="s">
        <v>384</v>
      </c>
      <c r="AE252" s="1" t="s">
        <v>243</v>
      </c>
      <c r="AF252" s="1" t="s">
        <v>739</v>
      </c>
      <c r="AG252" s="32" t="s">
        <v>717</v>
      </c>
      <c r="AH252" s="34" t="s">
        <v>726</v>
      </c>
      <c r="AI252" s="28" t="str">
        <f>IF(OR(ISBLANK(AG252), ISBLANK(AH252)), "", _xlfn.CONCAT("[[""mac"", """, AG252, """], [""ip"", """, AH252, """]]"))</f>
        <v>[["mac", "d4:a3:3d:5c:8c:28"], ["ip", "10.0.2.48"]]</v>
      </c>
    </row>
    <row r="253" spans="1:36" x14ac:dyDescent="0.2">
      <c r="A253" s="1">
        <v>2612</v>
      </c>
      <c r="B253" s="1" t="s">
        <v>28</v>
      </c>
      <c r="C253" s="1" t="s">
        <v>384</v>
      </c>
      <c r="D253" s="1" t="s">
        <v>150</v>
      </c>
      <c r="E253" s="1" t="s">
        <v>195</v>
      </c>
      <c r="F253" s="1" t="str">
        <f>IF(ISBLANK(E253), "", Table2[[#This Row],[unique_id]])</f>
        <v>lounge_tv</v>
      </c>
      <c r="G253" s="1" t="s">
        <v>196</v>
      </c>
      <c r="H253" s="1" t="s">
        <v>395</v>
      </c>
      <c r="I253" s="1" t="s">
        <v>149</v>
      </c>
      <c r="K253" s="1" t="s">
        <v>139</v>
      </c>
      <c r="L253" s="1" t="s">
        <v>394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apple-lounge-tv</v>
      </c>
      <c r="AA253" s="2" t="s">
        <v>712</v>
      </c>
      <c r="AB253" s="1" t="s">
        <v>631</v>
      </c>
      <c r="AC253" s="1" t="s">
        <v>713</v>
      </c>
      <c r="AD253" s="1" t="s">
        <v>384</v>
      </c>
      <c r="AE253" s="1" t="s">
        <v>243</v>
      </c>
      <c r="AF253" s="1" t="s">
        <v>739</v>
      </c>
      <c r="AG253" s="32" t="s">
        <v>716</v>
      </c>
      <c r="AH253" s="37" t="s">
        <v>725</v>
      </c>
      <c r="AI253" s="28" t="str">
        <f>IF(OR(ISBLANK(AG253), ISBLANK(AH253)), "", _xlfn.CONCAT("[[""mac"", """, AG253, """], [""ip"", """, AH253, """]]"))</f>
        <v>[["mac", "90:dd:5d:ce:1e:96"], ["ip", "10.0.2.47"]]</v>
      </c>
    </row>
    <row r="254" spans="1:36" x14ac:dyDescent="0.2">
      <c r="A254" s="1">
        <v>2700</v>
      </c>
      <c r="B254" s="1" t="s">
        <v>28</v>
      </c>
      <c r="C254" s="1" t="s">
        <v>300</v>
      </c>
      <c r="D254" s="1" t="s">
        <v>153</v>
      </c>
      <c r="E254" s="1" t="s">
        <v>154</v>
      </c>
      <c r="F254" s="1" t="str">
        <f>IF(ISBLANK(E254), "", Table2[[#This Row],[unique_id]])</f>
        <v>uvc_ada_medium</v>
      </c>
      <c r="G254" s="1" t="s">
        <v>133</v>
      </c>
      <c r="H254" s="1" t="s">
        <v>578</v>
      </c>
      <c r="I254" s="1" t="s">
        <v>264</v>
      </c>
      <c r="K254" s="1" t="s">
        <v>139</v>
      </c>
      <c r="L254" s="1" t="s">
        <v>396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">
        <v>691</v>
      </c>
      <c r="AA254" s="2" t="s">
        <v>693</v>
      </c>
      <c r="AB254" s="1" t="s">
        <v>694</v>
      </c>
      <c r="AC254" s="1" t="s">
        <v>690</v>
      </c>
      <c r="AD254" s="1" t="s">
        <v>300</v>
      </c>
      <c r="AE254" s="1" t="s">
        <v>133</v>
      </c>
      <c r="AF254" s="1" t="s">
        <v>785</v>
      </c>
      <c r="AG254" s="1" t="s">
        <v>688</v>
      </c>
      <c r="AH254" s="4" t="s">
        <v>733</v>
      </c>
      <c r="AI254" s="28" t="str">
        <f>IF(OR(ISBLANK(AG254), ISBLANK(AH254)), "", _xlfn.CONCAT("[[""mac"", """, AG254, """], [""ip"", """, AH254, """]]"))</f>
        <v>[["mac", "74:83:c2:3f:6c:4c"], ["ip", "10.0.6.20"]]</v>
      </c>
      <c r="AJ254" s="1"/>
    </row>
    <row r="255" spans="1:36" x14ac:dyDescent="0.2">
      <c r="A255" s="1">
        <v>2701</v>
      </c>
      <c r="B255" s="1" t="s">
        <v>28</v>
      </c>
      <c r="C255" s="1" t="s">
        <v>300</v>
      </c>
      <c r="D255" s="1" t="s">
        <v>155</v>
      </c>
      <c r="E255" s="1" t="s">
        <v>156</v>
      </c>
      <c r="F255" s="1" t="str">
        <f>IF(ISBLANK(E255), "", Table2[[#This Row],[unique_id]])</f>
        <v>uvc_ada_motion</v>
      </c>
      <c r="G255" s="1" t="s">
        <v>133</v>
      </c>
      <c r="H255" s="1" t="s">
        <v>580</v>
      </c>
      <c r="I255" s="1" t="s">
        <v>264</v>
      </c>
      <c r="K255" s="1" t="s">
        <v>139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>IF(OR(ISBLANK(AG255), ISBLANK(AH255)), "", _xlfn.CONCAT("[[""mac"", """, AG255, """], [""ip"", """, AH255, """]]"))</f>
        <v/>
      </c>
      <c r="AJ255" s="1"/>
    </row>
    <row r="256" spans="1:36" x14ac:dyDescent="0.2">
      <c r="A256" s="1">
        <v>2702</v>
      </c>
      <c r="B256" s="1" t="s">
        <v>28</v>
      </c>
      <c r="C256" s="1" t="s">
        <v>572</v>
      </c>
      <c r="D256" s="1" t="s">
        <v>577</v>
      </c>
      <c r="E256" s="1" t="s">
        <v>576</v>
      </c>
      <c r="F256" s="1" t="str">
        <f>IF(ISBLANK(E256), "", Table2[[#This Row],[unique_id]])</f>
        <v>column_break</v>
      </c>
      <c r="G256" s="1" t="s">
        <v>573</v>
      </c>
      <c r="H256" s="1" t="s">
        <v>580</v>
      </c>
      <c r="I256" s="1" t="s">
        <v>264</v>
      </c>
      <c r="K256" s="1" t="s">
        <v>574</v>
      </c>
      <c r="L256" s="1" t="s">
        <v>575</v>
      </c>
      <c r="T256" s="2"/>
      <c r="AI256" s="28" t="str">
        <f>IF(OR(ISBLANK(AG256), ISBLANK(AH256)), "", _xlfn.CONCAT("[[""mac"", """, AG256, """], [""ip"", """, AH256, """]]"))</f>
        <v/>
      </c>
      <c r="AJ256" s="1"/>
    </row>
    <row r="257" spans="1:36" x14ac:dyDescent="0.2">
      <c r="A257" s="1">
        <v>2703</v>
      </c>
      <c r="B257" s="1" t="s">
        <v>28</v>
      </c>
      <c r="C257" s="1" t="s">
        <v>300</v>
      </c>
      <c r="D257" s="1" t="s">
        <v>153</v>
      </c>
      <c r="E257" s="1" t="s">
        <v>259</v>
      </c>
      <c r="F257" s="1" t="str">
        <f>IF(ISBLANK(E257), "", Table2[[#This Row],[unique_id]])</f>
        <v>uvc_edwin_medium</v>
      </c>
      <c r="G257" s="1" t="s">
        <v>129</v>
      </c>
      <c r="H257" s="1" t="s">
        <v>579</v>
      </c>
      <c r="I257" s="1" t="s">
        <v>264</v>
      </c>
      <c r="K257" s="1" t="s">
        <v>139</v>
      </c>
      <c r="L257" s="1" t="s">
        <v>396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X257" s="4"/>
      <c r="Z257" s="1" t="s">
        <v>692</v>
      </c>
      <c r="AA257" s="2" t="s">
        <v>693</v>
      </c>
      <c r="AB257" s="1" t="s">
        <v>694</v>
      </c>
      <c r="AC257" s="1" t="s">
        <v>690</v>
      </c>
      <c r="AD257" s="1" t="s">
        <v>300</v>
      </c>
      <c r="AE257" s="1" t="s">
        <v>129</v>
      </c>
      <c r="AF257" s="1" t="s">
        <v>785</v>
      </c>
      <c r="AG257" s="1" t="s">
        <v>689</v>
      </c>
      <c r="AH257" s="1" t="s">
        <v>734</v>
      </c>
      <c r="AI257" s="28" t="str">
        <f>IF(OR(ISBLANK(AG257), ISBLANK(AH257)), "", _xlfn.CONCAT("[[""mac"", """, AG257, """], [""ip"", """, AH257, """]]"))</f>
        <v>[["mac", "74:83:c2:3f:6e:5c"], ["ip", "10.0.6.21"]]</v>
      </c>
      <c r="AJ257" s="1"/>
    </row>
    <row r="258" spans="1:36" x14ac:dyDescent="0.2">
      <c r="A258" s="1">
        <v>2704</v>
      </c>
      <c r="B258" s="1" t="s">
        <v>28</v>
      </c>
      <c r="C258" s="1" t="s">
        <v>300</v>
      </c>
      <c r="D258" s="1" t="s">
        <v>155</v>
      </c>
      <c r="E258" s="1" t="s">
        <v>260</v>
      </c>
      <c r="F258" s="1" t="str">
        <f>IF(ISBLANK(E258), "", Table2[[#This Row],[unique_id]])</f>
        <v>uvc_edwin_motion</v>
      </c>
      <c r="G258" s="1" t="s">
        <v>129</v>
      </c>
      <c r="H258" s="1" t="s">
        <v>581</v>
      </c>
      <c r="I258" s="1" t="s">
        <v>264</v>
      </c>
      <c r="K258" s="1" t="s">
        <v>139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>IF(OR(ISBLANK(AG258), ISBLANK(AH258)), "", _xlfn.CONCAT("[[""mac"", """, AG258, """], [""ip"", """, AH258, """]]"))</f>
        <v/>
      </c>
      <c r="AJ258" s="1"/>
    </row>
    <row r="259" spans="1:36" x14ac:dyDescent="0.2">
      <c r="A259" s="1">
        <v>2705</v>
      </c>
      <c r="B259" s="1" t="s">
        <v>28</v>
      </c>
      <c r="C259" s="1" t="s">
        <v>572</v>
      </c>
      <c r="D259" s="1" t="s">
        <v>577</v>
      </c>
      <c r="E259" s="1" t="s">
        <v>576</v>
      </c>
      <c r="F259" s="1" t="str">
        <f>IF(ISBLANK(E259), "", Table2[[#This Row],[unique_id]])</f>
        <v>column_break</v>
      </c>
      <c r="G259" s="1" t="s">
        <v>573</v>
      </c>
      <c r="H259" s="1" t="s">
        <v>581</v>
      </c>
      <c r="I259" s="1" t="s">
        <v>264</v>
      </c>
      <c r="K259" s="1" t="s">
        <v>574</v>
      </c>
      <c r="L259" s="1" t="s">
        <v>575</v>
      </c>
      <c r="T259" s="2"/>
      <c r="AI259" s="28" t="str">
        <f>IF(OR(ISBLANK(AG259), ISBLANK(AH259)), "", _xlfn.CONCAT("[[""mac"", """, AG259, """], [""ip"", """, AH259, """]]"))</f>
        <v/>
      </c>
      <c r="AJ259" s="1"/>
    </row>
    <row r="260" spans="1:36" x14ac:dyDescent="0.2">
      <c r="A260" s="1">
        <v>2706</v>
      </c>
      <c r="B260" s="1" t="s">
        <v>28</v>
      </c>
      <c r="C260" s="1" t="s">
        <v>136</v>
      </c>
      <c r="D260" s="1" t="s">
        <v>155</v>
      </c>
      <c r="E260" s="1" t="s">
        <v>261</v>
      </c>
      <c r="F260" s="1" t="str">
        <f>IF(ISBLANK(E260), "", Table2[[#This Row],[unique_id]])</f>
        <v>ada_occupancy</v>
      </c>
      <c r="G260" s="1" t="s">
        <v>133</v>
      </c>
      <c r="H260" s="1" t="s">
        <v>399</v>
      </c>
      <c r="I260" s="1" t="s">
        <v>264</v>
      </c>
      <c r="K260" s="1" t="s">
        <v>139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X260" s="4"/>
      <c r="AI260" s="28" t="str">
        <f>IF(OR(ISBLANK(AG260), ISBLANK(AH260)), "", _xlfn.CONCAT("[[""mac"", """, AG260, """], [""ip"", """, AH260, """]]"))</f>
        <v/>
      </c>
      <c r="AJ260" s="1"/>
    </row>
    <row r="261" spans="1:36" x14ac:dyDescent="0.2">
      <c r="A261" s="1">
        <v>2707</v>
      </c>
      <c r="B261" s="1" t="s">
        <v>28</v>
      </c>
      <c r="C261" s="1" t="s">
        <v>136</v>
      </c>
      <c r="D261" s="1" t="s">
        <v>155</v>
      </c>
      <c r="E261" s="1" t="s">
        <v>262</v>
      </c>
      <c r="F261" s="1" t="str">
        <f>IF(ISBLANK(E261), "", Table2[[#This Row],[unique_id]])</f>
        <v>edwin_occupancy</v>
      </c>
      <c r="G261" s="1" t="s">
        <v>129</v>
      </c>
      <c r="H261" s="1" t="s">
        <v>399</v>
      </c>
      <c r="I261" s="1" t="s">
        <v>264</v>
      </c>
      <c r="K261" s="1" t="s">
        <v>139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28" t="str">
        <f>IF(OR(ISBLANK(AG261), ISBLANK(AH261)), "", _xlfn.CONCAT("[[""mac"", """, AG261, """], [""ip"", """, AH261, """]]"))</f>
        <v/>
      </c>
      <c r="AJ261" s="1"/>
    </row>
    <row r="262" spans="1:36" x14ac:dyDescent="0.2">
      <c r="A262" s="1">
        <v>2708</v>
      </c>
      <c r="B262" s="1" t="s">
        <v>28</v>
      </c>
      <c r="C262" s="1" t="s">
        <v>136</v>
      </c>
      <c r="D262" s="1" t="s">
        <v>155</v>
      </c>
      <c r="E262" s="1" t="s">
        <v>157</v>
      </c>
      <c r="F262" s="1" t="str">
        <f>IF(ISBLANK(E262), "", Table2[[#This Row],[unique_id]])</f>
        <v>parents_occupancy</v>
      </c>
      <c r="G262" s="1" t="s">
        <v>241</v>
      </c>
      <c r="H262" s="1" t="s">
        <v>399</v>
      </c>
      <c r="I262" s="1" t="s">
        <v>264</v>
      </c>
      <c r="K262" s="1" t="s">
        <v>139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AI262" s="28" t="str">
        <f>IF(OR(ISBLANK(AG262), ISBLANK(AH262)), "", _xlfn.CONCAT("[[""mac"", """, AG262, """], [""ip"", """, AH262, """]]"))</f>
        <v/>
      </c>
      <c r="AJ262" s="1"/>
    </row>
    <row r="263" spans="1:36" x14ac:dyDescent="0.2">
      <c r="A263" s="1">
        <v>2709</v>
      </c>
      <c r="B263" s="1" t="s">
        <v>28</v>
      </c>
      <c r="C263" s="1" t="s">
        <v>136</v>
      </c>
      <c r="D263" s="1" t="s">
        <v>155</v>
      </c>
      <c r="E263" s="1" t="s">
        <v>263</v>
      </c>
      <c r="F263" s="1" t="str">
        <f>IF(ISBLANK(E263), "", Table2[[#This Row],[unique_id]])</f>
        <v>lounge_occupancy</v>
      </c>
      <c r="G263" s="1" t="s">
        <v>243</v>
      </c>
      <c r="H263" s="1" t="s">
        <v>399</v>
      </c>
      <c r="I263" s="1" t="s">
        <v>264</v>
      </c>
      <c r="K263" s="1" t="s">
        <v>139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28" t="str">
        <f>IF(OR(ISBLANK(AG263), ISBLANK(AH263)), "", _xlfn.CONCAT("[[""mac"", """, AG263, """], [""ip"", """, AH263, """]]"))</f>
        <v/>
      </c>
      <c r="AJ263" s="1"/>
    </row>
    <row r="264" spans="1:36" x14ac:dyDescent="0.2">
      <c r="A264" s="1">
        <v>2710</v>
      </c>
      <c r="B264" s="1" t="s">
        <v>28</v>
      </c>
      <c r="C264" s="1" t="s">
        <v>136</v>
      </c>
      <c r="D264" s="1" t="s">
        <v>155</v>
      </c>
      <c r="E264" s="1" t="s">
        <v>397</v>
      </c>
      <c r="F264" s="1" t="str">
        <f>IF(ISBLANK(E264), "", Table2[[#This Row],[unique_id]])</f>
        <v>deck_east_occupancy</v>
      </c>
      <c r="G264" s="1" t="s">
        <v>270</v>
      </c>
      <c r="H264" s="1" t="s">
        <v>399</v>
      </c>
      <c r="I264" s="1" t="s">
        <v>264</v>
      </c>
      <c r="K264" s="1" t="s">
        <v>139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X264" s="4"/>
      <c r="AI264" s="28" t="str">
        <f>IF(OR(ISBLANK(AG264), ISBLANK(AH264)), "", _xlfn.CONCAT("[[""mac"", """, AG264, """], [""ip"", """, AH264, """]]"))</f>
        <v/>
      </c>
      <c r="AJ264" s="1"/>
    </row>
    <row r="265" spans="1:36" x14ac:dyDescent="0.2">
      <c r="A265" s="1">
        <v>2711</v>
      </c>
      <c r="B265" s="1" t="s">
        <v>28</v>
      </c>
      <c r="C265" s="1" t="s">
        <v>136</v>
      </c>
      <c r="D265" s="1" t="s">
        <v>155</v>
      </c>
      <c r="E265" s="1" t="s">
        <v>398</v>
      </c>
      <c r="F265" s="1" t="str">
        <f>IF(ISBLANK(E265), "", Table2[[#This Row],[unique_id]])</f>
        <v>deck_west_occupancy</v>
      </c>
      <c r="G265" s="1" t="s">
        <v>269</v>
      </c>
      <c r="H265" s="1" t="s">
        <v>399</v>
      </c>
      <c r="I265" s="1" t="s">
        <v>264</v>
      </c>
      <c r="K265" s="1" t="s">
        <v>139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28" t="str">
        <f>IF(OR(ISBLANK(AG265), ISBLANK(AH265)), "", _xlfn.CONCAT("[[""mac"", """, AG265, """], [""ip"", """, AH265, """]]"))</f>
        <v/>
      </c>
      <c r="AJ265" s="1"/>
    </row>
    <row r="266" spans="1:36" x14ac:dyDescent="0.2">
      <c r="A266" s="1">
        <v>5000</v>
      </c>
      <c r="B266" s="7" t="s">
        <v>766</v>
      </c>
      <c r="C266" s="1" t="s">
        <v>300</v>
      </c>
      <c r="F266" s="28" t="str">
        <f>IF(ISBLANK(E266), "", Table2[[#This Row],[unique_id]])</f>
        <v/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Z266" s="1" t="s">
        <v>740</v>
      </c>
      <c r="AA266" s="2" t="s">
        <v>744</v>
      </c>
      <c r="AB266" s="1" t="s">
        <v>753</v>
      </c>
      <c r="AC266" s="1" t="s">
        <v>749</v>
      </c>
      <c r="AD266" s="1" t="s">
        <v>300</v>
      </c>
      <c r="AE266" s="1" t="s">
        <v>30</v>
      </c>
      <c r="AF266" s="1" t="s">
        <v>738</v>
      </c>
      <c r="AG266" s="1" t="s">
        <v>760</v>
      </c>
      <c r="AH266" s="1" t="s">
        <v>756</v>
      </c>
      <c r="AI266" s="28" t="str">
        <f>IF(OR(ISBLANK(AG266), ISBLANK(AH266)), "", _xlfn.CONCAT("[[""mac"", """, AG266, """], [""ip"", """, AH266, """]]"))</f>
        <v>[["mac", "74:ac:b9:1c:15:f1"], ["ip", "10.0.0.1"]]</v>
      </c>
    </row>
    <row r="267" spans="1:36" x14ac:dyDescent="0.2">
      <c r="A267" s="1">
        <v>5001</v>
      </c>
      <c r="B267" s="7" t="s">
        <v>28</v>
      </c>
      <c r="C267" s="1" t="s">
        <v>300</v>
      </c>
      <c r="F267" s="28" t="str">
        <f>IF(ISBLANK(E267), "", Table2[[#This Row],[unique_id]])</f>
        <v/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">
        <v>741</v>
      </c>
      <c r="AA267" s="2" t="s">
        <v>745</v>
      </c>
      <c r="AB267" s="1" t="s">
        <v>755</v>
      </c>
      <c r="AC267" s="1" t="s">
        <v>750</v>
      </c>
      <c r="AD267" s="1" t="s">
        <v>300</v>
      </c>
      <c r="AE267" s="1" t="s">
        <v>747</v>
      </c>
      <c r="AF267" s="1" t="s">
        <v>738</v>
      </c>
      <c r="AG267" s="1" t="s">
        <v>761</v>
      </c>
      <c r="AH267" s="1" t="s">
        <v>757</v>
      </c>
      <c r="AI267" s="28" t="str">
        <f>IF(OR(ISBLANK(AG267), ISBLANK(AH267)), "", _xlfn.CONCAT("[[""mac"", """, AG267, """], [""ip"", """, AH267, """]]"))</f>
        <v>[["mac", "b4:fb:e4:e3:83:32"], ["ip", "10.0.0.2"]]</v>
      </c>
    </row>
    <row r="268" spans="1:36" x14ac:dyDescent="0.2">
      <c r="A268" s="1">
        <v>5002</v>
      </c>
      <c r="B268" s="7" t="s">
        <v>28</v>
      </c>
      <c r="C268" s="1" t="s">
        <v>300</v>
      </c>
      <c r="F268" s="28" t="str">
        <f>IF(ISBLANK(E268), "", Table2[[#This Row],[unique_id]])</f>
        <v/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">
        <v>742</v>
      </c>
      <c r="AA268" s="2" t="s">
        <v>746</v>
      </c>
      <c r="AB268" s="1" t="s">
        <v>754</v>
      </c>
      <c r="AC268" s="1" t="s">
        <v>751</v>
      </c>
      <c r="AD268" s="1" t="s">
        <v>300</v>
      </c>
      <c r="AE268" s="1" t="s">
        <v>619</v>
      </c>
      <c r="AF268" s="1" t="s">
        <v>738</v>
      </c>
      <c r="AG268" s="1" t="s">
        <v>762</v>
      </c>
      <c r="AH268" s="1" t="s">
        <v>758</v>
      </c>
      <c r="AI268" s="28" t="str">
        <f>IF(OR(ISBLANK(AG268), ISBLANK(AH268)), "", _xlfn.CONCAT("[[""mac"", """, AG268, """], [""ip"", """, AH268, """]]"))</f>
        <v>[["mac", "78:8a:20:70:d3:79"], ["ip", "10.0.0.3"]]</v>
      </c>
    </row>
    <row r="269" spans="1:36" x14ac:dyDescent="0.2">
      <c r="A269" s="1">
        <v>5003</v>
      </c>
      <c r="B269" s="7" t="s">
        <v>28</v>
      </c>
      <c r="C269" s="1" t="s">
        <v>300</v>
      </c>
      <c r="F269" s="28" t="str">
        <f>IF(ISBLANK(E269), "", Table2[[#This Row],[unique_id]])</f>
        <v/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">
        <v>743</v>
      </c>
      <c r="AA269" s="2" t="s">
        <v>746</v>
      </c>
      <c r="AB269" s="1" t="s">
        <v>754</v>
      </c>
      <c r="AC269" s="1" t="s">
        <v>752</v>
      </c>
      <c r="AD269" s="1" t="s">
        <v>300</v>
      </c>
      <c r="AE269" s="1" t="s">
        <v>748</v>
      </c>
      <c r="AF269" s="1" t="s">
        <v>738</v>
      </c>
      <c r="AG269" s="1" t="s">
        <v>763</v>
      </c>
      <c r="AH269" s="1" t="s">
        <v>759</v>
      </c>
      <c r="AI269" s="28" t="str">
        <f>IF(OR(ISBLANK(AG269), ISBLANK(AH269)), "", _xlfn.CONCAT("[[""mac"", """, AG269, """], [""ip"", """, AH269, """]]"))</f>
        <v>[["mac", "f0:9f:c2:fc:b0:f7"], ["ip", "10.0.0.4"]]</v>
      </c>
    </row>
    <row r="270" spans="1:36" x14ac:dyDescent="0.2">
      <c r="A270" s="1">
        <v>5004</v>
      </c>
      <c r="B270" s="7" t="s">
        <v>273</v>
      </c>
      <c r="C270" s="7" t="s">
        <v>695</v>
      </c>
      <c r="D270" s="7"/>
      <c r="E270" s="7"/>
      <c r="G270" s="7"/>
      <c r="H270" s="7"/>
      <c r="I270" s="7"/>
      <c r="J270" s="7"/>
      <c r="K270" s="7"/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">
        <v>696</v>
      </c>
      <c r="AA270" s="2" t="s">
        <v>698</v>
      </c>
      <c r="AB270" s="1" t="s">
        <v>700</v>
      </c>
      <c r="AC270" s="1" t="s">
        <v>697</v>
      </c>
      <c r="AD270" s="1" t="s">
        <v>699</v>
      </c>
      <c r="AE270" s="1" t="s">
        <v>30</v>
      </c>
      <c r="AF270" s="1" t="s">
        <v>764</v>
      </c>
      <c r="AG270" s="31" t="s">
        <v>701</v>
      </c>
      <c r="AH270" s="33" t="s">
        <v>765</v>
      </c>
      <c r="AI270" s="28" t="str">
        <f>IF(OR(ISBLANK(AG270), ISBLANK(AH270)), "", _xlfn.CONCAT("[[""mac"", """, AG270, """], [""ip"", """, AH270, """]]"))</f>
        <v>[["mac", "00:00:00:00:00:00"], ["ip", "10.0.4.10"]]</v>
      </c>
      <c r="AJ270" s="1"/>
    </row>
    <row r="271" spans="1:36" x14ac:dyDescent="0.2">
      <c r="A271" s="1">
        <v>5005</v>
      </c>
      <c r="B271" s="7" t="s">
        <v>28</v>
      </c>
      <c r="C271" s="7" t="s">
        <v>669</v>
      </c>
      <c r="D271" s="7"/>
      <c r="E271" s="7"/>
      <c r="G271" s="7"/>
      <c r="H271" s="7"/>
      <c r="I271" s="7"/>
      <c r="J271" s="7"/>
      <c r="K271" s="7"/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">
        <v>668</v>
      </c>
      <c r="AA271" s="2" t="s">
        <v>672</v>
      </c>
      <c r="AB271" s="1" t="s">
        <v>673</v>
      </c>
      <c r="AC271" s="1" t="s">
        <v>676</v>
      </c>
      <c r="AD271" s="1" t="s">
        <v>384</v>
      </c>
      <c r="AE271" s="1" t="s">
        <v>30</v>
      </c>
      <c r="AF271" s="1" t="s">
        <v>739</v>
      </c>
      <c r="AG271" s="1" t="s">
        <v>680</v>
      </c>
      <c r="AH271" s="1" t="s">
        <v>718</v>
      </c>
      <c r="AI271" s="28" t="str">
        <f>IF(OR(ISBLANK(AG271), ISBLANK(AH271)), "", _xlfn.CONCAT("[[""mac"", """, AG271, """], [""ip"", """, AH271, """]]"))</f>
        <v>[["mac", "00:e0:4c:68:06:a1"], ["ip", "10.0.2.11"]]</v>
      </c>
      <c r="AJ271" s="1"/>
    </row>
    <row r="272" spans="1:36" x14ac:dyDescent="0.2">
      <c r="A272" s="1">
        <v>5006</v>
      </c>
      <c r="B272" s="7" t="s">
        <v>28</v>
      </c>
      <c r="C272" s="7" t="s">
        <v>669</v>
      </c>
      <c r="D272" s="7"/>
      <c r="E272" s="7"/>
      <c r="G272" s="7"/>
      <c r="H272" s="7"/>
      <c r="I272" s="7"/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">
        <v>670</v>
      </c>
      <c r="AA272" s="2" t="s">
        <v>672</v>
      </c>
      <c r="AB272" s="1" t="s">
        <v>674</v>
      </c>
      <c r="AC272" s="1" t="s">
        <v>677</v>
      </c>
      <c r="AD272" s="1" t="s">
        <v>384</v>
      </c>
      <c r="AE272" s="1" t="s">
        <v>30</v>
      </c>
      <c r="AF272" s="1" t="s">
        <v>739</v>
      </c>
      <c r="AG272" s="1" t="s">
        <v>678</v>
      </c>
      <c r="AH272" s="1" t="s">
        <v>719</v>
      </c>
      <c r="AI272" s="28" t="str">
        <f>IF(OR(ISBLANK(AG272), ISBLANK(AH272)), "", _xlfn.CONCAT("[[""mac"", """, AG272, """], [""ip"", """, AH272, """]]"))</f>
        <v>[["mac", "00:e0:4c:68:04:21"], ["ip", "10.0.2.12"]]</v>
      </c>
      <c r="AJ272" s="1"/>
    </row>
    <row r="273" spans="1:36" x14ac:dyDescent="0.2">
      <c r="A273" s="1">
        <v>5007</v>
      </c>
      <c r="B273" s="7" t="s">
        <v>28</v>
      </c>
      <c r="C273" s="7" t="s">
        <v>669</v>
      </c>
      <c r="D273" s="7"/>
      <c r="E273" s="7"/>
      <c r="G273" s="7"/>
      <c r="H273" s="7"/>
      <c r="I273" s="7"/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  <c r="Z273" s="1" t="s">
        <v>671</v>
      </c>
      <c r="AA273" s="2" t="s">
        <v>672</v>
      </c>
      <c r="AB273" s="1" t="s">
        <v>675</v>
      </c>
      <c r="AC273" s="1" t="s">
        <v>677</v>
      </c>
      <c r="AD273" s="1" t="s">
        <v>384</v>
      </c>
      <c r="AE273" s="1" t="s">
        <v>30</v>
      </c>
      <c r="AF273" s="1" t="s">
        <v>739</v>
      </c>
      <c r="AG273" s="1" t="s">
        <v>679</v>
      </c>
      <c r="AH273" s="7" t="s">
        <v>737</v>
      </c>
      <c r="AI273" s="28" t="str">
        <f>IF(OR(ISBLANK(AG273), ISBLANK(AH273)), "", _xlfn.CONCAT("[[""mac"", """, AG273, """], [""ip"", """, AH273, """]]"))</f>
        <v>[["mac", "c8:2a:14:55:c7:0c"], ["ip", "10.0.2.13"]]</v>
      </c>
      <c r="AJ273" s="1"/>
    </row>
    <row r="274" spans="1:36" x14ac:dyDescent="0.2">
      <c r="A274" s="1">
        <v>5008</v>
      </c>
      <c r="B274" s="1" t="s">
        <v>28</v>
      </c>
      <c r="C274" s="1" t="s">
        <v>299</v>
      </c>
      <c r="E274" s="7"/>
      <c r="F274" s="28"/>
      <c r="I274" s="7"/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  <c r="Z274" s="1" t="s">
        <v>665</v>
      </c>
      <c r="AA274" s="2" t="s">
        <v>663</v>
      </c>
      <c r="AB274" s="1" t="s">
        <v>786</v>
      </c>
      <c r="AC274" s="1" t="s">
        <v>664</v>
      </c>
      <c r="AD274" s="1" t="s">
        <v>666</v>
      </c>
      <c r="AE274" s="1" t="s">
        <v>30</v>
      </c>
      <c r="AF274" s="1" t="s">
        <v>739</v>
      </c>
      <c r="AG274" s="1" t="s">
        <v>667</v>
      </c>
      <c r="AH274" s="1" t="s">
        <v>720</v>
      </c>
      <c r="AI274" s="28" t="str">
        <f>IF(OR(ISBLANK(AG274), ISBLANK(AH274)), "", _xlfn.CONCAT("[[""mac"", """, AG274, """], [""ip"", """, AH274, """]]"))</f>
        <v>[["mac", "ec:b5:fa:03:5d:88"], ["ip", "10.0.2.20"]]</v>
      </c>
    </row>
    <row r="275" spans="1:36" x14ac:dyDescent="0.2">
      <c r="A275" s="1">
        <v>5009</v>
      </c>
      <c r="B275" s="1" t="s">
        <v>273</v>
      </c>
      <c r="C275" s="1" t="s">
        <v>705</v>
      </c>
      <c r="E275" s="7"/>
      <c r="F275" s="28" t="str">
        <f>IF(ISBLANK(E275), "", Table2[[#This Row],[unique_id]])</f>
        <v/>
      </c>
      <c r="I275" s="7"/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  <c r="Z275" s="1" t="s">
        <v>706</v>
      </c>
      <c r="AA275" s="2" t="s">
        <v>709</v>
      </c>
      <c r="AB275" s="1" t="s">
        <v>708</v>
      </c>
      <c r="AC275" s="1" t="s">
        <v>710</v>
      </c>
      <c r="AD275" s="1" t="s">
        <v>197</v>
      </c>
      <c r="AE275" s="1" t="s">
        <v>707</v>
      </c>
      <c r="AF275" s="1" t="s">
        <v>739</v>
      </c>
      <c r="AG275" s="31" t="s">
        <v>701</v>
      </c>
      <c r="AH275" s="35" t="s">
        <v>721</v>
      </c>
      <c r="AI275" s="28" t="str">
        <f>IF(OR(ISBLANK(AG275), ISBLANK(AH275)), "", _xlfn.CONCAT("[[""mac"", """, AG275, """], [""ip"", """, AH275, """]]"))</f>
        <v>[["mac", "00:00:00:00:00:00"], ["ip", "10.0.2.21"]]</v>
      </c>
    </row>
    <row r="276" spans="1:36" x14ac:dyDescent="0.2">
      <c r="A276" s="1">
        <v>5010</v>
      </c>
      <c r="B276" s="1" t="s">
        <v>28</v>
      </c>
      <c r="C276" s="1" t="s">
        <v>687</v>
      </c>
      <c r="E276" s="7"/>
      <c r="I276" s="7"/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  <c r="Z276" s="1" t="s">
        <v>686</v>
      </c>
      <c r="AA276" s="2" t="s">
        <v>685</v>
      </c>
      <c r="AB276" s="1" t="s">
        <v>683</v>
      </c>
      <c r="AC276" s="1" t="s">
        <v>684</v>
      </c>
      <c r="AD276" s="1" t="s">
        <v>682</v>
      </c>
      <c r="AE276" s="1" t="s">
        <v>30</v>
      </c>
      <c r="AF276" s="1" t="s">
        <v>785</v>
      </c>
      <c r="AG276" s="1" t="s">
        <v>681</v>
      </c>
      <c r="AH276" s="33" t="s">
        <v>732</v>
      </c>
      <c r="AI276" s="28" t="str">
        <f>IF(OR(ISBLANK(AG276), ISBLANK(AH276)), "", _xlfn.CONCAT("[[""mac"", """, AG276, """], [""ip"", """, AH276, """]]"))</f>
        <v>[["mac", "30:05:5c:8a:ff:10"], ["ip", "10.0.6.10"]]</v>
      </c>
      <c r="AJ276" s="1"/>
    </row>
    <row r="277" spans="1:36" x14ac:dyDescent="0.2">
      <c r="A277" s="1" t="s">
        <v>796</v>
      </c>
      <c r="B277" s="1" t="s">
        <v>273</v>
      </c>
      <c r="C277" s="1" t="s">
        <v>158</v>
      </c>
      <c r="D277" s="1" t="s">
        <v>29</v>
      </c>
      <c r="E277" s="1" t="s">
        <v>569</v>
      </c>
      <c r="F277" s="1" t="str">
        <f>IF(ISBLANK(E277), "", Table2[[#This Row],[unique_id]])</f>
        <v>home_peak_energy_weekly</v>
      </c>
      <c r="G277" s="1" t="s">
        <v>556</v>
      </c>
      <c r="H277" s="1" t="s">
        <v>329</v>
      </c>
      <c r="I277" s="1" t="s">
        <v>145</v>
      </c>
      <c r="K277" s="1" t="s">
        <v>92</v>
      </c>
      <c r="P277" s="1" t="s">
        <v>571</v>
      </c>
      <c r="R277" s="1" t="s">
        <v>338</v>
      </c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  <c r="AI277" s="28" t="str">
        <f>IF(OR(ISBLANK(AG277), ISBLANK(AH277)), "", _xlfn.CONCAT("[[""mac"", """, AG277, """], [""ip"", """, AH277, """]]"))</f>
        <v/>
      </c>
    </row>
    <row r="278" spans="1:36" x14ac:dyDescent="0.2">
      <c r="F278" s="1" t="str">
        <f>IF(ISBLANK(E278), "", Table2[[#This Row],[unique_id]])</f>
        <v/>
      </c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  <c r="AI278" s="28" t="str">
        <f>IF(OR(ISBLANK(AG278), ISBLANK(AH278)), "", _xlfn.CONCAT("[[""mac"", """, AG278, """], [""ip"", """, AH278, """]]"))</f>
        <v/>
      </c>
      <c r="AJ278" s="1"/>
    </row>
    <row r="279" spans="1:36" x14ac:dyDescent="0.2">
      <c r="F279" s="1" t="str">
        <f>IF(ISBLANK(E279), "", Table2[[#This Row],[unique_id]])</f>
        <v/>
      </c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  <c r="AI279" s="28" t="str">
        <f>IF(OR(ISBLANK(AG279), ISBLANK(AH279)), "", _xlfn.CONCAT("[[""mac"", """, AG279, """], [""ip"", """, AH279, """]]"))</f>
        <v/>
      </c>
      <c r="AJ279" s="1"/>
    </row>
    <row r="280" spans="1:36" x14ac:dyDescent="0.2">
      <c r="B280" s="7"/>
      <c r="C280" s="7"/>
      <c r="D280" s="7"/>
      <c r="E280" s="7"/>
      <c r="F280" s="1" t="str">
        <f>IF(ISBLANK(E280), "", Table2[[#This Row],[unique_id]])</f>
        <v/>
      </c>
      <c r="G280" s="7"/>
      <c r="H280" s="7"/>
      <c r="I280" s="7"/>
      <c r="J280" s="7"/>
      <c r="K280" s="7"/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  <c r="AI280" s="28" t="str">
        <f>IF(OR(ISBLANK(AG280), ISBLANK(AH280)), "", _xlfn.CONCAT("[[""mac"", """, AG280, """], [""ip"", """, AH280, """]]"))</f>
        <v/>
      </c>
      <c r="AJ280" s="1"/>
    </row>
    <row r="281" spans="1:36" x14ac:dyDescent="0.2">
      <c r="F281" s="1" t="str">
        <f>IF(ISBLANK(E281), "", Table2[[#This Row],[unique_id]])</f>
        <v/>
      </c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  <c r="AI281" s="28" t="str">
        <f>IF(OR(ISBLANK(AG281), ISBLANK(AH281)), "", _xlfn.CONCAT("[[""mac"", """, AG281, """], [""ip"", """, AH281, """]]"))</f>
        <v/>
      </c>
      <c r="AJ281" s="1"/>
    </row>
    <row r="282" spans="1:36" x14ac:dyDescent="0.2">
      <c r="F282" s="1" t="str">
        <f>IF(ISBLANK(E282), "", Table2[[#This Row],[unique_id]])</f>
        <v/>
      </c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  <c r="AI282" s="28" t="str">
        <f>IF(OR(ISBLANK(AG282), ISBLANK(AH282)), "", _xlfn.CONCAT("[[""mac"", """, AG282, """], [""ip"", """, AH282, """]]"))</f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  <c r="AI283" s="28" t="str">
        <f>IF(OR(ISBLANK(AG283), ISBLANK(AH283)), "", _xlfn.CONCAT("[[""mac"", """, AG283, """], [""ip"", """, AH283, """]]"))</f>
        <v/>
      </c>
      <c r="AJ283" s="1"/>
    </row>
    <row r="284" spans="1:36" x14ac:dyDescent="0.2">
      <c r="F284" s="1" t="str">
        <f>IF(ISBLANK(E284), "", Table2[[#This Row],[unique_id]])</f>
        <v/>
      </c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  <c r="AI284" s="28" t="str">
        <f>IF(OR(ISBLANK(AG284), ISBLANK(AH284)), "", _xlfn.CONCAT("[[""mac"", """, AG284, """], [""ip"", """, AH284, """]]"))</f>
        <v/>
      </c>
      <c r="AJ284" s="1"/>
    </row>
    <row r="285" spans="1:36" x14ac:dyDescent="0.2">
      <c r="E285" s="4"/>
      <c r="F285" s="1" t="str">
        <f>IF(ISBLANK(E285), "", Table2[[#This Row],[unique_id]])</f>
        <v/>
      </c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  <c r="AI285" s="28" t="str">
        <f>IF(OR(ISBLANK(AG285), ISBLANK(AH285)), "", _xlfn.CONCAT("[[""mac"", """, AG285, """], [""ip"", """, AH285, """]]"))</f>
        <v/>
      </c>
      <c r="AJ285" s="1"/>
    </row>
    <row r="286" spans="1:36" x14ac:dyDescent="0.2">
      <c r="E286" s="4"/>
      <c r="F286" s="1" t="str">
        <f>IF(ISBLANK(E286), "", Table2[[#This Row],[unique_id]])</f>
        <v/>
      </c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  <c r="AI286" s="28" t="str">
        <f>IF(OR(ISBLANK(AG286), ISBLANK(AH286)), "", _xlfn.CONCAT("[[""mac"", """, AG286, """], [""ip"", """, AH286, """]]"))</f>
        <v/>
      </c>
      <c r="AJ286" s="1"/>
    </row>
    <row r="287" spans="1:36" x14ac:dyDescent="0.2">
      <c r="F287" s="1" t="str">
        <f>IF(ISBLANK(E287), "", Table2[[#This Row],[unique_id]])</f>
        <v/>
      </c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  <c r="AI287" s="28" t="str">
        <f>IF(OR(ISBLANK(AG287), ISBLANK(AH287)), "", _xlfn.CONCAT("[[""mac"", """, AG287, """], [""ip"", """, AH287, """]]"))</f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  <c r="AI288" s="28" t="str">
        <f>IF(OR(ISBLANK(AG288), ISBLANK(AH288)), "", _xlfn.CONCAT("[[""mac"", """, AG288, """], [""ip"", """, AH288, """]]"))</f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  <c r="AI289" s="28" t="str">
        <f>IF(OR(ISBLANK(AG289), ISBLANK(AH289)), "", _xlfn.CONCAT("[[""mac"", """, AG289, """], [""ip"", """, AH289, """]]"))</f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  <c r="AI290" s="28" t="str">
        <f>IF(OR(ISBLANK(AG290), ISBLANK(AH290)), "", _xlfn.CONCAT("[[""mac"", """, AG290, """], [""ip"", """, AH290, """]]"))</f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  <c r="AI291" s="28" t="str">
        <f>IF(OR(ISBLANK(AG291), ISBLANK(AH291)), "", _xlfn.CONCAT("[[""mac"", """, AG291, """], [""ip"", """, AH291, """]]"))</f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  <c r="AI292" s="28" t="str">
        <f>IF(OR(ISBLANK(AG292), ISBLANK(AH292)), "", _xlfn.CONCAT("[[""mac"", """, AG292, """], [""ip"", """, AH292, """]]"))</f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  <c r="AI293" s="28" t="str">
        <f>IF(OR(ISBLANK(AG293), ISBLANK(AH293)), "", _xlfn.CONCAT("[[""mac"", """, AG293, """], [""ip"", """, AH293, """]]"))</f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  <c r="AI294" s="28" t="str">
        <f>IF(OR(ISBLANK(AG294), ISBLANK(AH294)), "", _xlfn.CONCAT("[[""mac"", """, AG294, """], [""ip"", """, AH294, """]]"))</f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  <c r="AI295" s="28" t="str">
        <f>IF(OR(ISBLANK(AG295), ISBLANK(AH295)), "", _xlfn.CONCAT("[[""mac"", """, AG295, """], [""ip"", """, AH295, """]]"))</f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  <c r="AI296" s="28" t="str">
        <f>IF(OR(ISBLANK(AG296), ISBLANK(AH296)), "", _xlfn.CONCAT("[[""mac"", """, AG296, """], [""ip"", """, AH296, """]]"))</f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  <c r="AI297" s="28" t="str">
        <f>IF(OR(ISBLANK(AG297), ISBLANK(AH297)), "", _xlfn.CONCAT("[[""mac"", """, AG297, """], [""ip"", """, AH297, """]]"))</f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  <c r="AI298" s="28" t="str">
        <f>IF(OR(ISBLANK(AG298), ISBLANK(AH298)), "", _xlfn.CONCAT("[[""mac"", """, AG298, """], [""ip"", """, AH298, """]]"))</f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  <c r="AI299" s="28" t="str">
        <f>IF(OR(ISBLANK(AG299), ISBLANK(AH299)), "", _xlfn.CONCAT("[[""mac"", """, AG299, """], [""ip"", """, AH299, """]]"))</f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  <c r="AI300" s="28" t="str">
        <f>IF(OR(ISBLANK(AG300), ISBLANK(AH300)), "", _xlfn.CONCAT("[[""mac"", """, AG300, """], [""ip"", """, AH300, """]]"))</f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  <c r="AI301" s="28" t="str">
        <f>IF(OR(ISBLANK(AG301), ISBLANK(AH301)), "", _xlfn.CONCAT("[[""mac"", """, AG301, """], [""ip"", """, AH301, """]]"))</f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  <c r="AI302" s="28" t="str">
        <f>IF(OR(ISBLANK(AG302), ISBLANK(AH302)), "", _xlfn.CONCAT("[[""mac"", """, AG302, """], [""ip"", """, AH302, """]]"))</f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  <c r="AI303" s="28" t="str">
        <f>IF(OR(ISBLANK(AG303), ISBLANK(AH303)), "", _xlfn.CONCAT("[[""mac"", """, AG303, """], [""ip"", """, AH303, """]]"))</f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  <c r="AI304" s="28" t="str">
        <f>IF(OR(ISBLANK(AG304), ISBLANK(AH304)), "", _xlfn.CONCAT("[[""mac"", """, AG304, """], [""ip"", """, AH304, """]]"))</f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  <c r="AI305" s="28" t="str">
        <f>IF(OR(ISBLANK(AG305), ISBLANK(AH305)), "", _xlfn.CONCAT("[[""mac"", """, AG305, """], [""ip"", """, AH305, """]]"))</f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  <c r="AI306" s="28" t="str">
        <f>IF(OR(ISBLANK(AG306), ISBLANK(AH306)), "", _xlfn.CONCAT("[[""mac"", """, AG306, """], [""ip"", """, AH306, """]]"))</f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  <c r="AI307" s="28" t="str">
        <f>IF(OR(ISBLANK(AG307), ISBLANK(AH307)), "", _xlfn.CONCAT("[[""mac"", """, AG307, """], [""ip"", """, AH307, """]]"))</f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  <c r="AI308" s="28" t="str">
        <f>IF(OR(ISBLANK(AG308), ISBLANK(AH308)), "", _xlfn.CONCAT("[[""mac"", """, AG308, """], [""ip"", """, AH308, """]]"))</f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  <c r="AI309" s="28" t="str">
        <f>IF(OR(ISBLANK(AG309), ISBLANK(AH309)), "", _xlfn.CONCAT("[[""mac"", """, AG309, """], [""ip"", """, AH309, """]]"))</f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  <c r="AI310" s="28" t="str">
        <f>IF(OR(ISBLANK(AG310), ISBLANK(AH310)), "", _xlfn.CONCAT("[[""mac"", """, AG310, """], [""ip"", """, AH310, """]]"))</f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  <c r="AI311" s="28" t="str">
        <f>IF(OR(ISBLANK(AG311), ISBLANK(AH311)), "", _xlfn.CONCAT("[[""mac"", """, AG311, """], [""ip"", """, AH311, """]]"))</f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  <c r="AI312" s="28" t="str">
        <f>IF(OR(ISBLANK(AG312), ISBLANK(AH312)), "", _xlfn.CONCAT("[[""mac"", """, AG312, """], [""ip"", """, AH312, """]]"))</f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  <c r="AI313" s="28" t="str">
        <f>IF(OR(ISBLANK(AG313), ISBLANK(AH313)), "", _xlfn.CONCAT("[[""mac"", """, AG313, """], [""ip"", """, AH313, """]]"))</f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  <c r="AI314" s="28" t="str">
        <f>IF(OR(ISBLANK(AG314), ISBLANK(AH314)), "", _xlfn.CONCAT("[[""mac"", """, AG314, """], [""ip"", """, AH314, """]]"))</f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  <c r="AI315" s="28" t="str">
        <f>IF(OR(ISBLANK(AG315), ISBLANK(AH315)), "", _xlfn.CONCAT("[[""mac"", """, AG315, """], [""ip"", """, AH315, """]]"))</f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  <c r="AI316" s="28" t="str">
        <f>IF(OR(ISBLANK(AG316), ISBLANK(AH316)), "", _xlfn.CONCAT("[[""mac"", """, AG316, """], [""ip"", """, AH316, """]]"))</f>
        <v/>
      </c>
    </row>
    <row r="317" spans="6:36" x14ac:dyDescent="0.2">
      <c r="F317" s="1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  <c r="AI317" s="28" t="str">
        <f>IF(OR(ISBLANK(AG317), ISBLANK(AH317)), "", _xlfn.CONCAT("[[""mac"", """, AG317, """], [""ip"", """, AH317, """]]"))</f>
        <v/>
      </c>
    </row>
    <row r="318" spans="6:36" x14ac:dyDescent="0.2">
      <c r="F318" s="1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  <c r="AI318" s="28" t="str">
        <f>IF(OR(ISBLANK(AG318), ISBLANK(AH318)), "", _xlfn.CONCAT("[[""mac"", """, AG318, """], [""ip"", """, AH318, """]]"))</f>
        <v/>
      </c>
      <c r="AJ318" s="5"/>
    </row>
    <row r="319" spans="6:36" x14ac:dyDescent="0.2">
      <c r="F319" s="1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  <c r="AI319" s="28" t="str">
        <f>IF(OR(ISBLANK(AG319), ISBLANK(AH319)), "", _xlfn.CONCAT("[[""mac"", """, AG319, """], [""ip"", """, AH319, """]]"))</f>
        <v/>
      </c>
    </row>
    <row r="320" spans="6:36" x14ac:dyDescent="0.2">
      <c r="F320" s="1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  <c r="AI320" s="28" t="str">
        <f>IF(OR(ISBLANK(AG320), ISBLANK(AH320)), "", _xlfn.CONCAT("[[""mac"", """, AG320, """], [""ip"", """, AH320, """]]"))</f>
        <v/>
      </c>
      <c r="AJ320" s="5"/>
    </row>
    <row r="321" spans="6:36" x14ac:dyDescent="0.2">
      <c r="F321" s="1" t="str">
        <f>IF(ISBLANK(E321), "", Table2[[#This Row],[unique_id]])</f>
        <v/>
      </c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  <c r="AI321" s="28" t="str">
        <f>IF(OR(ISBLANK(AG321), ISBLANK(AH321)), "", _xlfn.CONCAT("[[""mac"", """, AG321, """], [""ip"", """, AH321, """]]"))</f>
        <v/>
      </c>
      <c r="AJ321" s="5"/>
    </row>
    <row r="322" spans="6:36" x14ac:dyDescent="0.2">
      <c r="F322" s="1" t="str">
        <f>IF(ISBLANK(E322), "", Table2[[#This Row],[unique_id]])</f>
        <v/>
      </c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  <c r="AI322" s="28" t="str">
        <f>IF(OR(ISBLANK(AG322), ISBLANK(AH322)), "", _xlfn.CONCAT("[[""mac"", """, AG322, """], [""ip"", """, AH322, """]]"))</f>
        <v/>
      </c>
      <c r="AJ322" s="5"/>
    </row>
    <row r="323" spans="6:36" x14ac:dyDescent="0.2">
      <c r="F323" s="1" t="str">
        <f>IF(ISBLANK(E323), "", Table2[[#This Row],[unique_id]])</f>
        <v/>
      </c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  <c r="AI323" s="28" t="str">
        <f>IF(OR(ISBLANK(AG323), ISBLANK(AH323)), "", _xlfn.CONCAT("[[""mac"", """, AG323, """], [""ip"", """, AH323, """]]"))</f>
        <v/>
      </c>
    </row>
    <row r="324" spans="6:36" x14ac:dyDescent="0.2">
      <c r="F324" s="1" t="str">
        <f>IF(ISBLANK(E324), "", Table2[[#This Row],[unique_id]])</f>
        <v/>
      </c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  <c r="AI324" s="28" t="str">
        <f>IF(OR(ISBLANK(AG324), ISBLANK(AH324)), "", _xlfn.CONCAT("[[""mac"", """, AG324, """], [""ip"", """, AH324, """]]"))</f>
        <v/>
      </c>
      <c r="AJ324" s="5"/>
    </row>
    <row r="325" spans="6:36" x14ac:dyDescent="0.2">
      <c r="F325" s="1" t="str">
        <f>IF(ISBLANK(E325), "", Table2[[#This Row],[unique_id]])</f>
        <v/>
      </c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  <c r="AI325" s="28" t="str">
        <f>IF(OR(ISBLANK(AG325), ISBLANK(AH325)), "", _xlfn.CONCAT("[[""mac"", """, AG325, """], [""ip"", """, AH325, """]]"))</f>
        <v/>
      </c>
    </row>
    <row r="326" spans="6:36" x14ac:dyDescent="0.2">
      <c r="F326" s="1" t="str">
        <f>IF(ISBLANK(E326), "", Table2[[#This Row],[unique_id]])</f>
        <v/>
      </c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  <c r="AI326" s="28" t="str">
        <f>IF(OR(ISBLANK(AG326), ISBLANK(AH326)), "", _xlfn.CONCAT("[[""mac"", """, AG326, """], [""ip"", """, AH326, """]]"))</f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  <c r="AI327" s="28" t="str">
        <f>IF(OR(ISBLANK(AG327), ISBLANK(AH327)), "", _xlfn.CONCAT("[[""mac"", """, AG327, """], [""ip"", """, AH327, """]]"))</f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  <c r="AI328" s="28" t="str">
        <f>IF(OR(ISBLANK(AG328), ISBLANK(AH328)), "", _xlfn.CONCAT("[[""mac"", """, AG328, """], [""ip"", """, AH328, """]]"))</f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  <c r="AI329" s="28" t="str">
        <f>IF(OR(ISBLANK(AG329), ISBLANK(AH329)), "", _xlfn.CONCAT("[[""mac"", """, AG329, """], [""ip"", """, AH329, """]]"))</f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  <c r="AI330" s="28" t="str">
        <f>IF(OR(ISBLANK(AG330), ISBLANK(AH330)), "", _xlfn.CONCAT("[[""mac"", """, AG330, """], [""ip"", """, AH330, """]]"))</f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  <c r="AI331" s="28" t="str">
        <f>IF(OR(ISBLANK(AG331), ISBLANK(AH331)), "", _xlfn.CONCAT("[[""mac"", """, AG331, """], [""ip"", """, AH331, """]]"))</f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  <c r="AI332" s="28" t="str">
        <f>IF(OR(ISBLANK(AG332), ISBLANK(AH332)), "", _xlfn.CONCAT("[[""mac"", """, AG332, """], [""ip"", """, AH332, """]]"))</f>
        <v/>
      </c>
      <c r="AJ332" s="1"/>
    </row>
    <row r="333" spans="6:36" x14ac:dyDescent="0.2">
      <c r="F333" s="1" t="str">
        <f>IF(ISBLANK(E333), "", Table2[[#This Row],[unique_id]])</f>
        <v/>
      </c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  <c r="AI333" s="28" t="str">
        <f>IF(OR(ISBLANK(AG333), ISBLANK(AH333)), "", _xlfn.CONCAT("[[""mac"", """, AG333, """], [""ip"", """, AH333, """]]"))</f>
        <v/>
      </c>
      <c r="AJ333" s="1"/>
    </row>
    <row r="334" spans="6:36" x14ac:dyDescent="0.2">
      <c r="F334" s="1" t="str">
        <f>IF(ISBLANK(E334), "", Table2[[#This Row],[unique_id]])</f>
        <v/>
      </c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  <c r="AI334" s="28" t="str">
        <f>IF(OR(ISBLANK(AG334), ISBLANK(AH334)), "", _xlfn.CONCAT("[[""mac"", """, AG334, """], [""ip"", """, AH334, """]]"))</f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  <c r="AI335" s="28" t="str">
        <f>IF(OR(ISBLANK(AG335), ISBLANK(AH335)), "", _xlfn.CONCAT("[[""mac"", """, AG335, """], [""ip"", """, AH335, """]]"))</f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  <c r="AI336" s="28" t="str">
        <f>IF(OR(ISBLANK(AG336), ISBLANK(AH336)), "", _xlfn.CONCAT("[[""mac"", """, AG336, """], [""ip"", """, AH336, """]]"))</f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  <c r="AI337" s="28" t="str">
        <f>IF(OR(ISBLANK(AG337), ISBLANK(AH337)), "", _xlfn.CONCAT("[[""mac"", """, AG337, """], [""ip"", """, AH337, """]]"))</f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  <c r="AI338" s="28" t="str">
        <f>IF(OR(ISBLANK(AG338), ISBLANK(AH338)), "", _xlfn.CONCAT("[[""mac"", """, AG338, """], [""ip"", """, AH338, """]]"))</f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  <c r="AI339" s="28" t="str">
        <f>IF(OR(ISBLANK(AG339), ISBLANK(AH339)), "", _xlfn.CONCAT("[[""mac"", """, AG339, """], [""ip"", """, AH339, """]]"))</f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  <c r="AI340" s="28" t="str">
        <f>IF(OR(ISBLANK(AG340), ISBLANK(AH340)), "", _xlfn.CONCAT("[[""mac"", """, AG340, """], [""ip"", """, AH340, """]]"))</f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  <c r="AI341" s="28" t="str">
        <f>IF(OR(ISBLANK(AG341), ISBLANK(AH341)), "", _xlfn.CONCAT("[[""mac"", """, AG341, """], [""ip"", """, AH341, """]]"))</f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  <c r="AI342" s="28" t="str">
        <f>IF(OR(ISBLANK(AG342), ISBLANK(AH342)), "", _xlfn.CONCAT("[[""mac"", """, AG342, """], [""ip"", """, AH342, """]]"))</f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  <c r="AI343" s="28" t="str">
        <f>IF(OR(ISBLANK(AG343), ISBLANK(AH343)), "", _xlfn.CONCAT("[[""mac"", """, AG343, """], [""ip"", """, AH343, """]]"))</f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  <c r="AI344" s="28" t="str">
        <f>IF(OR(ISBLANK(AG344), ISBLANK(AH344)), "", _xlfn.CONCAT("[[""mac"", """, AG344, """], [""ip"", """, AH344, """]]"))</f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  <c r="AI345" s="28" t="str">
        <f>IF(OR(ISBLANK(AG345), ISBLANK(AH345)), "", _xlfn.CONCAT("[[""mac"", """, AG345, """], [""ip"", """, AH345, """]]"))</f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  <c r="AI346" s="28" t="str">
        <f>IF(OR(ISBLANK(AG346), ISBLANK(AH346)), "", _xlfn.CONCAT("[[""mac"", """, AG346, """], [""ip"", """, AH346, """]]"))</f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  <c r="AI347" s="28" t="str">
        <f>IF(OR(ISBLANK(AG347), ISBLANK(AH347)), "", _xlfn.CONCAT("[[""mac"", """, AG347, """], [""ip"", """, AH347, """]]"))</f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  <c r="AI348" s="28" t="str">
        <f>IF(OR(ISBLANK(AG348), ISBLANK(AH348)), "", _xlfn.CONCAT("[[""mac"", """, AG348, """], [""ip"", """, AH348, """]]"))</f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  <c r="AI349" s="28" t="str">
        <f>IF(OR(ISBLANK(AG349), ISBLANK(AH349)), "", _xlfn.CONCAT("[[""mac"", """, AG349, """], [""ip"", """, AH349, """]]"))</f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  <c r="AI350" s="28" t="str">
        <f>IF(OR(ISBLANK(AG350), ISBLANK(AH350)), "", _xlfn.CONCAT("[[""mac"", """, AG350, """], [""ip"", """, AH350, """]]"))</f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  <c r="AI351" s="28" t="str">
        <f>IF(OR(ISBLANK(AG351), ISBLANK(AH351)), "", _xlfn.CONCAT("[[""mac"", """, AG351, """], [""ip"", """, AH351, """]]"))</f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  <c r="AI352" s="28" t="str">
        <f>IF(OR(ISBLANK(AG352), ISBLANK(AH352)), "", _xlfn.CONCAT("[[""mac"", """, AG352, """], [""ip"", """, AH352, """]]"))</f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  <c r="AI353" s="28" t="str">
        <f>IF(OR(ISBLANK(AG353), ISBLANK(AH353)), "", _xlfn.CONCAT("[[""mac"", """, AG353, """], [""ip"", """, AH353, """]]"))</f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  <c r="AI354" s="28" t="str">
        <f>IF(OR(ISBLANK(AG354), ISBLANK(AH354)), "", _xlfn.CONCAT("[[""mac"", """, AG354, """], [""ip"", """, AH354, """]]"))</f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  <c r="AI355" s="28" t="str">
        <f>IF(OR(ISBLANK(AG355), ISBLANK(AH355)), "", _xlfn.CONCAT("[[""mac"", """, AG355, """], [""ip"", """, AH355, """]]"))</f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  <c r="AI356" s="28" t="str">
        <f>IF(OR(ISBLANK(AG356), ISBLANK(AH356)), "", _xlfn.CONCAT("[[""mac"", """, AG356, """], [""ip"", """, AH356, """]]"))</f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  <c r="AI357" s="28" t="str">
        <f>IF(OR(ISBLANK(AG357), ISBLANK(AH357)), "", _xlfn.CONCAT("[[""mac"", """, AG357, """], [""ip"", """, AH357, """]]"))</f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  <c r="AI358" s="28" t="str">
        <f>IF(OR(ISBLANK(AG358), ISBLANK(AH358)), "", _xlfn.CONCAT("[[""mac"", """, AG358, """], [""ip"", """, AH358, """]]"))</f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  <c r="AI359" s="28" t="str">
        <f>IF(OR(ISBLANK(AG359), ISBLANK(AH359)), "", _xlfn.CONCAT("[[""mac"", """, AG359, """], [""ip"", """, AH359, """]]"))</f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  <c r="AI360" s="28" t="str">
        <f>IF(OR(ISBLANK(AG360), ISBLANK(AH360)), "", _xlfn.CONCAT("[[""mac"", """, AG360, """], [""ip"", """, AH360, """]]"))</f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  <c r="AI361" s="28" t="str">
        <f>IF(OR(ISBLANK(AG361), ISBLANK(AH361)), "", _xlfn.CONCAT("[[""mac"", """, AG361, """], [""ip"", """, AH361, """]]"))</f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  <c r="AI362" s="28" t="str">
        <f>IF(OR(ISBLANK(AG362), ISBLANK(AH362)), "", _xlfn.CONCAT("[[""mac"", """, AG362, """], [""ip"", """, AH362, """]]"))</f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  <c r="AI363" s="28" t="str">
        <f>IF(OR(ISBLANK(AG363), ISBLANK(AH363)), "", _xlfn.CONCAT("[[""mac"", """, AG363, """], [""ip"", """, AH363, """]]"))</f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  <c r="AI364" s="28" t="str">
        <f>IF(OR(ISBLANK(AG364), ISBLANK(AH364)), "", _xlfn.CONCAT("[[""mac"", """, AG364, """], [""ip"", """, AH364, """]]"))</f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  <c r="AI365" s="28" t="str">
        <f>IF(OR(ISBLANK(AG365), ISBLANK(AH365)), "", _xlfn.CONCAT("[[""mac"", """, AG365, """], [""ip"", """, AH365, """]]"))</f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  <c r="AI366" s="28" t="str">
        <f>IF(OR(ISBLANK(AG366), ISBLANK(AH366)), "", _xlfn.CONCAT("[[""mac"", """, AG366, """], [""ip"", """, AH366, """]]"))</f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  <c r="AI367" s="28" t="str">
        <f>IF(OR(ISBLANK(AG367), ISBLANK(AH367)), "", _xlfn.CONCAT("[[""mac"", """, AG367, """], [""ip"", """, AH367, """]]"))</f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  <c r="AI368" s="28" t="str">
        <f>IF(OR(ISBLANK(AG368), ISBLANK(AH368)), "", _xlfn.CONCAT("[[""mac"", """, AG368, """], [""ip"", """, AH368, """]]"))</f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  <c r="AI369" s="28" t="str">
        <f>IF(OR(ISBLANK(AG369), ISBLANK(AH369)), "", _xlfn.CONCAT("[[""mac"", """, AG369, """], [""ip"", """, AH369, """]]"))</f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  <c r="AI370" s="28" t="str">
        <f>IF(OR(ISBLANK(AG370), ISBLANK(AH370)), "", _xlfn.CONCAT("[[""mac"", """, AG370, """], [""ip"", """, AH370, """]]"))</f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  <c r="AI371" s="28" t="str">
        <f>IF(OR(ISBLANK(AG371), ISBLANK(AH371)), "", _xlfn.CONCAT("[[""mac"", """, AG371, """], [""ip"", """, AH371, """]]"))</f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  <c r="AI372" s="28" t="str">
        <f>IF(OR(ISBLANK(AG372), ISBLANK(AH372)), "", _xlfn.CONCAT("[[""mac"", """, AG372, """], [""ip"", """, AH372, """]]"))</f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  <c r="AI373" s="28" t="str">
        <f>IF(OR(ISBLANK(AG373), ISBLANK(AH373)), "", _xlfn.CONCAT("[[""mac"", """, AG373, """], [""ip"", """, AH373, """]]"))</f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  <c r="AI374" s="28" t="str">
        <f>IF(OR(ISBLANK(AG374), ISBLANK(AH374)), "", _xlfn.CONCAT("[[""mac"", """, AG374, """], [""ip"", """, AH374, """]]"))</f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  <c r="AI375" s="28" t="str">
        <f>IF(OR(ISBLANK(AG375), ISBLANK(AH375)), "", _xlfn.CONCAT("[[""mac"", """, AG375, """], [""ip"", """, AH375, """]]"))</f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  <c r="AI376" s="28" t="str">
        <f>IF(OR(ISBLANK(AG376), ISBLANK(AH376)), "", _xlfn.CONCAT("[[""mac"", """, AG376, """], [""ip"", """, AH376, """]]"))</f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  <c r="AI377" s="28" t="str">
        <f>IF(OR(ISBLANK(AG377), ISBLANK(AH377)), "", _xlfn.CONCAT("[[""mac"", """, AG377, """], [""ip"", """, AH377, """]]"))</f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  <c r="AI378" s="28" t="str">
        <f>IF(OR(ISBLANK(AG378), ISBLANK(AH378)), "", _xlfn.CONCAT("[[""mac"", """, AG378, """], [""ip"", """, AH378, """]]"))</f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  <c r="AI379" s="28" t="str">
        <f>IF(OR(ISBLANK(AG379), ISBLANK(AH379)), "", _xlfn.CONCAT("[[""mac"", """, AG379, """], [""ip"", """, AH379, """]]"))</f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  <c r="AI380" s="28" t="str">
        <f>IF(OR(ISBLANK(AG380), ISBLANK(AH380)), "", _xlfn.CONCAT("[[""mac"", """, AG380, """], [""ip"", """, AH380, """]]"))</f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  <c r="AI381" s="28" t="str">
        <f>IF(OR(ISBLANK(AG381), ISBLANK(AH381)), "", _xlfn.CONCAT("[[""mac"", """, AG381, """], [""ip"", """, AH381, """]]"))</f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  <c r="AI382" s="28" t="str">
        <f>IF(OR(ISBLANK(AG382), ISBLANK(AH382)), "", _xlfn.CONCAT("[[""mac"", """, AG382, """], [""ip"", """, AH382, """]]"))</f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  <c r="AI383" s="28" t="str">
        <f>IF(OR(ISBLANK(AG383), ISBLANK(AH383)), "", _xlfn.CONCAT("[[""mac"", """, AG383, """], [""ip"", """, AH383, """]]"))</f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  <c r="AI384" s="28" t="str">
        <f>IF(OR(ISBLANK(AG384), ISBLANK(AH384)), "", _xlfn.CONCAT("[[""mac"", """, AG384, """], [""ip"", """, AH384, """]]"))</f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  <c r="AI385" s="28" t="str">
        <f>IF(OR(ISBLANK(AG385), ISBLANK(AH385)), "", _xlfn.CONCAT("[[""mac"", """, AG385, """], [""ip"", """, AH385, """]]"))</f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  <c r="AI386" s="28" t="str">
        <f>IF(OR(ISBLANK(AG386), ISBLANK(AH386)), "", _xlfn.CONCAT("[[""mac"", """, AG386, """], [""ip"", """, AH386, """]]"))</f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  <c r="AI387" s="28" t="str">
        <f>IF(OR(ISBLANK(AG387), ISBLANK(AH387)), "", _xlfn.CONCAT("[[""mac"", """, AG387, """], [""ip"", """, AH387, """]]"))</f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  <c r="AI388" s="28" t="str">
        <f>IF(OR(ISBLANK(AG388), ISBLANK(AH388)), "", _xlfn.CONCAT("[[""mac"", """, AG388, """], [""ip"", """, AH388, """]]"))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  <c r="AI389" s="28" t="str">
        <f>IF(OR(ISBLANK(AG389), ISBLANK(AH389)), "", _xlfn.CONCAT("[[""mac"", """, AG389, """], [""ip"", """, AH389, """]]"))</f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  <c r="AI390" s="28" t="str">
        <f>IF(OR(ISBLANK(AG390), ISBLANK(AH390)), "", _xlfn.CONCAT("[[""mac"", """, AG390, """], [""ip"", """, AH390, """]]"))</f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  <c r="AI391" s="28" t="str">
        <f>IF(OR(ISBLANK(AG391), ISBLANK(AH391)), "", _xlfn.CONCAT("[[""mac"", """, AG391, """], [""ip"", """, AH391, """]]"))</f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  <c r="AI392" s="28" t="str">
        <f>IF(OR(ISBLANK(AG392), ISBLANK(AH392)), "", _xlfn.CONCAT("[[""mac"", """, AG392, """], [""ip"", """, AH392, """]]"))</f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  <c r="AI393" s="28" t="str">
        <f>IF(OR(ISBLANK(AG393), ISBLANK(AH393)), "", _xlfn.CONCAT("[[""mac"", """, AG393, """], [""ip"", """, AH393, """]]"))</f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  <c r="AI394" s="28" t="str">
        <f>IF(OR(ISBLANK(AG394), ISBLANK(AH394)), "", _xlfn.CONCAT("[[""mac"", """, AG394, """], [""ip"", """, AH394, """]]"))</f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  <c r="AI395" s="28" t="str">
        <f>IF(OR(ISBLANK(AG395), ISBLANK(AH395)), "", _xlfn.CONCAT("[[""mac"", """, AG395, """], [""ip"", """, AH395, """]]"))</f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  <c r="AI396" s="28" t="str">
        <f>IF(OR(ISBLANK(AG396), ISBLANK(AH396)), "", _xlfn.CONCAT("[[""mac"", """, AG396, """], [""ip"", """, AH396, """]]"))</f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  <c r="AI397" s="28" t="str">
        <f>IF(OR(ISBLANK(AG397), ISBLANK(AH397)), "", _xlfn.CONCAT("[[""mac"", """, AG397, """], [""ip"", """, AH397, """]]"))</f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  <c r="AI398" s="28" t="str">
        <f>IF(OR(ISBLANK(AG398), ISBLANK(AH398)), "", _xlfn.CONCAT("[[""mac"", """, AG398, """], [""ip"", """, AH398, """]]"))</f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  <c r="AI399" s="28" t="str">
        <f>IF(OR(ISBLANK(AG399), ISBLANK(AH399)), "", _xlfn.CONCAT("[[""mac"", """, AG399, """], [""ip"", """, AH399, """]]"))</f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  <c r="AI400" s="28" t="str">
        <f>IF(OR(ISBLANK(AG400), ISBLANK(AH400)), "", _xlfn.CONCAT("[[""mac"", """, AG400, """], [""ip"", """, AH400, """]]"))</f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  <c r="AI401" s="28" t="str">
        <f>IF(OR(ISBLANK(AG401), ISBLANK(AH401)), "", _xlfn.CONCAT("[[""mac"", """, AG401, """], [""ip"", """, AH401, """]]"))</f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  <c r="AI402" s="28" t="str">
        <f>IF(OR(ISBLANK(AG402), ISBLANK(AH402)), "", _xlfn.CONCAT("[[""mac"", """, AG402, """], [""ip"", """, AH402, """]]"))</f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  <c r="AI403" s="28" t="str">
        <f>IF(OR(ISBLANK(AG403), ISBLANK(AH403)), "", _xlfn.CONCAT("[[""mac"", """, AG403, """], [""ip"", """, AH403, """]]"))</f>
        <v/>
      </c>
      <c r="AJ403" s="1"/>
    </row>
    <row r="404" spans="6:36" x14ac:dyDescent="0.2">
      <c r="F404" s="1" t="str">
        <f>IF(ISBLANK(E404), "", Table2[[#This Row],[unique_id]])</f>
        <v/>
      </c>
      <c r="H404" s="4"/>
      <c r="T404" s="2"/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  <c r="AI404" s="28" t="str">
        <f>IF(OR(ISBLANK(AG404), ISBLANK(AH404)), "", _xlfn.CONCAT("[[""mac"", """, AG404, """], [""ip"", """, AH404, """]]"))</f>
        <v/>
      </c>
      <c r="AJ404" s="1"/>
    </row>
    <row r="405" spans="6:36" x14ac:dyDescent="0.2">
      <c r="F405" s="1" t="str">
        <f>IF(ISBLANK(E405), "", Table2[[#This Row],[unique_id]])</f>
        <v/>
      </c>
      <c r="H405" s="4"/>
      <c r="T405" s="2"/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  <c r="AI405" s="28" t="str">
        <f>IF(OR(ISBLANK(AG405), ISBLANK(AH405)), "", _xlfn.CONCAT("[[""mac"", """, AG405, """], [""ip"", """, AH405, """]]"))</f>
        <v/>
      </c>
      <c r="AJ405" s="1"/>
    </row>
    <row r="406" spans="6:36" x14ac:dyDescent="0.2">
      <c r="F406" s="1" t="str">
        <f>IF(ISBLANK(E406), "", Table2[[#This Row],[unique_id]])</f>
        <v/>
      </c>
      <c r="T406" s="2"/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  <c r="AI406" s="28" t="str">
        <f>IF(OR(ISBLANK(AG406), ISBLANK(AH406)), "", _xlfn.CONCAT("[[""mac"", """, AG406, """], [""ip"", """, AH406, """]]"))</f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  <c r="AI407" s="28" t="str">
        <f>IF(OR(ISBLANK(AG407), ISBLANK(AH407)), "", _xlfn.CONCAT("[[""mac"", """, AG407, """], [""ip"", """, AH407, """]]"))</f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  <c r="AI408" s="28" t="str">
        <f>IF(OR(ISBLANK(AG408), ISBLANK(AH408)), "", _xlfn.CONCAT("[[""mac"", """, AG408, """], [""ip"", """, AH408, """]]"))</f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  <c r="AI409" s="28" t="str">
        <f>IF(OR(ISBLANK(AG409), ISBLANK(AH409)), "", _xlfn.CONCAT("[[""mac"", """, AG409, """], [""ip"", """, AH409, """]]"))</f>
        <v/>
      </c>
      <c r="AJ409" s="1"/>
    </row>
    <row r="410" spans="6:36" x14ac:dyDescent="0.2">
      <c r="F410" s="1" t="str">
        <f>IF(ISBLANK(E410), "", Table2[[#This Row],[unique_id]])</f>
        <v/>
      </c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  <c r="AI410" s="28" t="str">
        <f>IF(OR(ISBLANK(AG410), ISBLANK(AH410)), "", _xlfn.CONCAT("[[""mac"", """, AG410, """], [""ip"", """, AH410, """]]"))</f>
        <v/>
      </c>
      <c r="AJ410" s="1"/>
    </row>
    <row r="411" spans="6:36" x14ac:dyDescent="0.2">
      <c r="F411" s="1" t="str">
        <f>IF(ISBLANK(E411), "", Table2[[#This Row],[unique_id]])</f>
        <v/>
      </c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  <c r="AI411" s="28" t="str">
        <f>IF(OR(ISBLANK(AG411), ISBLANK(AH411)), "", _xlfn.CONCAT("[[""mac"", """, AG411, """], [""ip"", """, AH411, """]]"))</f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  <c r="AI412" s="28" t="str">
        <f>IF(OR(ISBLANK(AG412), ISBLANK(AH412)), "", _xlfn.CONCAT("[[""mac"", """, AG412, """], [""ip"", """, AH412, """]]"))</f>
        <v/>
      </c>
      <c r="AJ412" s="1"/>
    </row>
    <row r="413" spans="6:36" x14ac:dyDescent="0.2">
      <c r="F413" s="1" t="str">
        <f>IF(ISBLANK(E413), "", Table2[[#This Row],[unique_id]])</f>
        <v/>
      </c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  <c r="AI413" s="28" t="str">
        <f>IF(OR(ISBLANK(AG413), ISBLANK(AH413)), "", _xlfn.CONCAT("[[""mac"", """, AG413, """], [""ip"", """, AH413, """]]"))</f>
        <v/>
      </c>
      <c r="AJ413" s="1"/>
    </row>
    <row r="414" spans="6:36" x14ac:dyDescent="0.2">
      <c r="F414" s="1" t="str">
        <f>IF(ISBLANK(E414), "", Table2[[#This Row],[unique_id]])</f>
        <v/>
      </c>
      <c r="G414" s="4"/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  <c r="AI414" s="28" t="str">
        <f>IF(OR(ISBLANK(AG414), ISBLANK(AH414)), "", _xlfn.CONCAT("[[""mac"", """, AG414, """], [""ip"", """, AH414, """]]"))</f>
        <v/>
      </c>
      <c r="AJ414" s="1"/>
    </row>
    <row r="415" spans="6:36" x14ac:dyDescent="0.2">
      <c r="F415" s="1" t="str">
        <f>IF(ISBLANK(E415), "", Table2[[#This Row],[unique_id]])</f>
        <v/>
      </c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  <c r="AI415" s="28" t="str">
        <f>IF(OR(ISBLANK(AG415), ISBLANK(AH415)), "", _xlfn.CONCAT("[[""mac"", """, AG415, """], [""ip"", """, AH415, """]]"))</f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  <c r="AI416" s="28" t="str">
        <f>IF(OR(ISBLANK(AG416), ISBLANK(AH416)), "", _xlfn.CONCAT("[[""mac"", """, AG416, """], [""ip"", """, AH416, """]]"))</f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  <c r="AI417" s="28" t="str">
        <f>IF(OR(ISBLANK(AG417), ISBLANK(AH417)), "", _xlfn.CONCAT("[[""mac"", """, AG417, """], [""ip"", """, AH417, """]]"))</f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  <c r="AI418" s="28" t="str">
        <f>IF(OR(ISBLANK(AG418), ISBLANK(AH418)), "", _xlfn.CONCAT("[[""mac"", """, AG418, """], [""ip"", """, AH418, """]]"))</f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  <c r="AI419" s="28" t="str">
        <f>IF(OR(ISBLANK(AG419), ISBLANK(AH419)), "", _xlfn.CONCAT("[[""mac"", """, AG419, """], [""ip"", """, AH419, """]]"))</f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  <c r="AI420" s="28" t="str">
        <f>IF(OR(ISBLANK(AG420), ISBLANK(AH420)), "", _xlfn.CONCAT("[[""mac"", """, AG420, """], [""ip"", """, AH420, """]]"))</f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  <c r="AI421" s="28" t="str">
        <f>IF(OR(ISBLANK(AG421), ISBLANK(AH421)), "", _xlfn.CONCAT("[[""mac"", """, AG421, """], [""ip"", """, AH421, """]]"))</f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  <c r="AI422" s="28" t="str">
        <f>IF(OR(ISBLANK(AG422), ISBLANK(AH422)), "", _xlfn.CONCAT("[[""mac"", """, AG422, """], [""ip"", """, AH422, """]]"))</f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  <c r="AI423" s="28" t="str">
        <f>IF(OR(ISBLANK(AG423), ISBLANK(AH423)), "", _xlfn.CONCAT("[[""mac"", """, AG423, """], [""ip"", """, AH423, """]]"))</f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  <c r="AI424" s="28" t="str">
        <f>IF(OR(ISBLANK(AG424), ISBLANK(AH424)), "", _xlfn.CONCAT("[[""mac"", """, AG424, """], [""ip"", """, AH424, """]]"))</f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  <c r="AI425" s="28" t="str">
        <f>IF(OR(ISBLANK(AG425), ISBLANK(AH425)), "", _xlfn.CONCAT("[[""mac"", """, AG425, """], [""ip"", """, AH425, """]]"))</f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  <c r="AI426" s="28" t="str">
        <f>IF(OR(ISBLANK(AG426), ISBLANK(AH426)), "", _xlfn.CONCAT("[[""mac"", """, AG426, """], [""ip"", """, AH426, """]]"))</f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  <c r="AI427" s="28" t="str">
        <f>IF(OR(ISBLANK(AG427), ISBLANK(AH427)), "", _xlfn.CONCAT("[[""mac"", """, AG427, """], [""ip"", """, AH427, """]]"))</f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  <c r="AI428" s="28" t="str">
        <f>IF(OR(ISBLANK(AG428), ISBLANK(AH428)), "", _xlfn.CONCAT("[[""mac"", """, AG428, """], [""ip"", """, AH428, """]]"))</f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  <c r="AI429" s="28" t="str">
        <f>IF(OR(ISBLANK(AG429), ISBLANK(AH429)), "", _xlfn.CONCAT("[[""mac"", """, AG429, """], [""ip"", """, AH429, """]]"))</f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  <c r="AI430" s="28" t="str">
        <f>IF(OR(ISBLANK(AG430), ISBLANK(AH430)), "", _xlfn.CONCAT("[[""mac"", """, AG430, """], [""ip"", """, AH430, """]]"))</f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  <c r="AI431" s="28" t="str">
        <f>IF(OR(ISBLANK(AG431), ISBLANK(AH431)), "", _xlfn.CONCAT("[[""mac"", """, AG431, """], [""ip"", """, AH431, """]]"))</f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  <c r="AI432" s="28" t="str">
        <f>IF(OR(ISBLANK(AG432), ISBLANK(AH432)), "", _xlfn.CONCAT("[[""mac"", """, AG432, """], [""ip"", """, AH432, """]]"))</f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  <c r="AI433" s="28" t="str">
        <f>IF(OR(ISBLANK(AG433), ISBLANK(AH433)), "", _xlfn.CONCAT("[[""mac"", """, AG433, """], [""ip"", """, AH433, """]]"))</f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  <c r="AI434" s="28" t="str">
        <f>IF(OR(ISBLANK(AG434), ISBLANK(AH434)), "", _xlfn.CONCAT("[[""mac"", """, AG434, """], [""ip"", """, AH434, """]]"))</f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  <c r="AI435" s="28" t="str">
        <f>IF(OR(ISBLANK(AG435), ISBLANK(AH435)), "", _xlfn.CONCAT("[[""mac"", """, AG435, """], [""ip"", """, AH435, """]]"))</f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  <c r="AI436" s="28" t="str">
        <f>IF(OR(ISBLANK(AG436), ISBLANK(AH436)), "", _xlfn.CONCAT("[[""mac"", """, AG436, """], [""ip"", """, AH436, """]]"))</f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  <c r="AI437" s="28" t="str">
        <f>IF(OR(ISBLANK(AG437), ISBLANK(AH437)), "", _xlfn.CONCAT("[[""mac"", """, AG437, """], [""ip"", """, AH437, """]]"))</f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  <c r="AI438" s="28" t="str">
        <f>IF(OR(ISBLANK(AG438), ISBLANK(AH438)), "", _xlfn.CONCAT("[[""mac"", """, AG438, """], [""ip"", """, AH438, """]]"))</f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  <c r="AI439" s="28" t="str">
        <f>IF(OR(ISBLANK(AG439), ISBLANK(AH439)), "", _xlfn.CONCAT("[[""mac"", """, AG439, """], [""ip"", """, AH439, """]]"))</f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  <c r="AI440" s="28" t="str">
        <f>IF(OR(ISBLANK(AG440), ISBLANK(AH440)), "", _xlfn.CONCAT("[[""mac"", """, AG440, """], [""ip"", """, AH440, """]]"))</f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  <c r="AI441" s="28" t="str">
        <f>IF(OR(ISBLANK(AG441), ISBLANK(AH441)), "", _xlfn.CONCAT("[[""mac"", """, AG441, """], [""ip"", """, AH441, """]]"))</f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  <c r="AI442" s="28" t="str">
        <f>IF(OR(ISBLANK(AG442), ISBLANK(AH442)), "", _xlfn.CONCAT("[[""mac"", """, AG442, """], [""ip"", """, AH442, """]]"))</f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  <c r="AI443" s="28" t="str">
        <f>IF(OR(ISBLANK(AG443), ISBLANK(AH443)), "", _xlfn.CONCAT("[[""mac"", """, AG443, """], [""ip"", """, AH443, """]]"))</f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  <c r="AI444" s="28" t="str">
        <f>IF(OR(ISBLANK(AG444), ISBLANK(AH444)), "", _xlfn.CONCAT("[[""mac"", """, AG444, """], [""ip"", """, AH444, """]]"))</f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  <c r="AI445" s="28" t="str">
        <f>IF(OR(ISBLANK(AG445), ISBLANK(AH445)), "", _xlfn.CONCAT("[[""mac"", """, AG445, """], [""ip"", """, AH445, """]]"))</f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  <c r="AI446" s="28" t="str">
        <f>IF(OR(ISBLANK(AG446), ISBLANK(AH446)), "", _xlfn.CONCAT("[[""mac"", """, AG446, """], [""ip"", """, AH446, """]]"))</f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  <c r="AI447" s="28" t="str">
        <f>IF(OR(ISBLANK(AG447), ISBLANK(AH447)), "", _xlfn.CONCAT("[[""mac"", """, AG447, """], [""ip"", """, AH447, """]]"))</f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  <c r="AI448" s="28" t="str">
        <f>IF(OR(ISBLANK(AG448), ISBLANK(AH448)), "", _xlfn.CONCAT("[[""mac"", """, AG448, """], [""ip"", """, AH448, """]]"))</f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  <c r="AI449" s="28" t="str">
        <f>IF(OR(ISBLANK(AG449), ISBLANK(AH449)), "", _xlfn.CONCAT("[[""mac"", """, AG449, """], [""ip"", """, AH449, """]]"))</f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  <c r="AI450" s="28" t="str">
        <f>IF(OR(ISBLANK(AG450), ISBLANK(AH450)), "", _xlfn.CONCAT("[[""mac"", """, AG450, """], [""ip"", """, AH450, """]]"))</f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  <c r="AI451" s="28" t="str">
        <f>IF(OR(ISBLANK(AG451), ISBLANK(AH451)), "", _xlfn.CONCAT("[[""mac"", """, AG451, """], [""ip"", """, AH451, """]]"))</f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  <c r="AI452" s="28" t="str">
        <f>IF(OR(ISBLANK(AG452), ISBLANK(AH452)), "", _xlfn.CONCAT("[[""mac"", """, AG452, """], [""ip"", """, AH452, """]]"))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  <c r="AI453" s="28" t="str">
        <f>IF(OR(ISBLANK(AG453), ISBLANK(AH453)), "", _xlfn.CONCAT("[[""mac"", """, AG453, """], [""ip"", """, AH453, """]]"))</f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  <c r="AI454" s="28" t="str">
        <f>IF(OR(ISBLANK(AG454), ISBLANK(AH454)), "", _xlfn.CONCAT("[[""mac"", """, AG454, """], [""ip"", """, AH454, """]]"))</f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  <c r="AI455" s="28" t="str">
        <f>IF(OR(ISBLANK(AG455), ISBLANK(AH455)), "", _xlfn.CONCAT("[[""mac"", """, AG455, """], [""ip"", """, AH455, """]]"))</f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  <c r="AI456" s="28" t="str">
        <f>IF(OR(ISBLANK(AG456), ISBLANK(AH456)), "", _xlfn.CONCAT("[[""mac"", """, AG456, """], [""ip"", """, AH456, """]]"))</f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  <c r="AI457" s="28" t="str">
        <f>IF(OR(ISBLANK(AG457), ISBLANK(AH457)), "", _xlfn.CONCAT("[[""mac"", """, AG457, """], [""ip"", """, AH457, """]]"))</f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  <c r="AI458" s="28" t="str">
        <f>IF(OR(ISBLANK(AG458), ISBLANK(AH458)), "", _xlfn.CONCAT("[[""mac"", """, AG458, """], [""ip"", """, AH458, """]]"))</f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  <c r="AI459" s="28" t="str">
        <f>IF(OR(ISBLANK(AG459), ISBLANK(AH459)), "", _xlfn.CONCAT("[[""mac"", """, AG459, """], [""ip"", """, AH459, """]]"))</f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  <c r="AI460" s="28" t="str">
        <f>IF(OR(ISBLANK(AG460), ISBLANK(AH460)), "", _xlfn.CONCAT("[[""mac"", """, AG460, """], [""ip"", """, AH460, """]]"))</f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  <c r="AI461" s="28" t="str">
        <f>IF(OR(ISBLANK(AG461), ISBLANK(AH461)), "", _xlfn.CONCAT("[[""mac"", """, AG461, """], [""ip"", """, AH461, """]]"))</f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  <c r="AI462" s="28" t="str">
        <f>IF(OR(ISBLANK(AG462), ISBLANK(AH462)), "", _xlfn.CONCAT("[[""mac"", """, AG462, """], [""ip"", """, AH462, """]]"))</f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  <c r="AI463" s="28" t="str">
        <f>IF(OR(ISBLANK(AG463), ISBLANK(AH463)), "", _xlfn.CONCAT("[[""mac"", """, AG463, """], [""ip"", """, AH463, """]]"))</f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  <c r="AI464" s="28" t="str">
        <f>IF(OR(ISBLANK(AG464), ISBLANK(AH464)), "", _xlfn.CONCAT("[[""mac"", """, AG464, """], [""ip"", """, AH464, """]]"))</f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  <c r="AI465" s="28" t="str">
        <f>IF(OR(ISBLANK(AG465), ISBLANK(AH465)), "", _xlfn.CONCAT("[[""mac"", """, AG465, """], [""ip"", """, AH465, """]]"))</f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  <c r="AI466" s="28" t="str">
        <f>IF(OR(ISBLANK(AG466), ISBLANK(AH466)), "", _xlfn.CONCAT("[[""mac"", """, AG466, """], [""ip"", """, AH466, """]]"))</f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  <c r="AI467" s="28" t="str">
        <f>IF(OR(ISBLANK(AG467), ISBLANK(AH467)), "", _xlfn.CONCAT("[[""mac"", """, AG467, """], [""ip"", """, AH467, """]]"))</f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  <c r="AI468" s="28" t="str">
        <f>IF(OR(ISBLANK(AG468), ISBLANK(AH468)), "", _xlfn.CONCAT("[[""mac"", """, AG468, """], [""ip"", """, AH468, """]]"))</f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  <c r="AI469" s="28" t="str">
        <f>IF(OR(ISBLANK(AG469), ISBLANK(AH469)), "", _xlfn.CONCAT("[[""mac"", """, AG469, """], [""ip"", """, AH469, """]]"))</f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  <c r="AI470" s="28" t="str">
        <f>IF(OR(ISBLANK(AG470), ISBLANK(AH470)), "", _xlfn.CONCAT("[[""mac"", """, AG470, """], [""ip"", """, AH470, """]]"))</f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  <c r="AI471" s="28" t="str">
        <f>IF(OR(ISBLANK(AG471), ISBLANK(AH471)), "", _xlfn.CONCAT("[[""mac"", """, AG471, """], [""ip"", """, AH471, """]]"))</f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  <c r="AI472" s="28" t="str">
        <f>IF(OR(ISBLANK(AG472), ISBLANK(AH472)), "", _xlfn.CONCAT("[[""mac"", """, AG472, """], [""ip"", """, AH472, """]]"))</f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  <c r="AI473" s="28" t="str">
        <f>IF(OR(ISBLANK(AG473), ISBLANK(AH473)), "", _xlfn.CONCAT("[[""mac"", """, AG473, """], [""ip"", """, AH473, """]]"))</f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  <c r="AI474" s="28" t="str">
        <f>IF(OR(ISBLANK(AG474), ISBLANK(AH474)), "", _xlfn.CONCAT("[[""mac"", """, AG474, """], [""ip"", """, AH474, """]]"))</f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  <c r="AI475" s="28" t="str">
        <f>IF(OR(ISBLANK(AG475), ISBLANK(AH475)), "", _xlfn.CONCAT("[[""mac"", """, AG475, """], [""ip"", """, AH475, """]]"))</f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  <c r="AI476" s="28" t="str">
        <f>IF(OR(ISBLANK(AG476), ISBLANK(AH476)), "", _xlfn.CONCAT("[[""mac"", """, AG476, """], [""ip"", """, AH476, """]]"))</f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  <c r="AI477" s="28" t="str">
        <f>IF(OR(ISBLANK(AG477), ISBLANK(AH477)), "", _xlfn.CONCAT("[[""mac"", """, AG477, """], [""ip"", """, AH477, """]]"))</f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  <c r="AI478" s="28" t="str">
        <f>IF(OR(ISBLANK(AG478), ISBLANK(AH478)), "", _xlfn.CONCAT("[[""mac"", """, AG478, """], [""ip"", """, AH478, """]]"))</f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  <c r="AI479" s="28" t="str">
        <f>IF(OR(ISBLANK(AG479), ISBLANK(AH479)), "", _xlfn.CONCAT("[[""mac"", """, AG479, """], [""ip"", """, AH479, """]]"))</f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  <c r="AI480" s="28" t="str">
        <f>IF(OR(ISBLANK(AG480), ISBLANK(AH480)), "", _xlfn.CONCAT("[[""mac"", """, AG480, """], [""ip"", """, AH480, """]]"))</f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  <c r="AI481" s="28" t="str">
        <f>IF(OR(ISBLANK(AG481), ISBLANK(AH481)), "", _xlfn.CONCAT("[[""mac"", """, AG481, """], [""ip"", """, AH481, """]]"))</f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  <c r="AI482" s="28" t="str">
        <f>IF(OR(ISBLANK(AG482), ISBLANK(AH482)), "", _xlfn.CONCAT("[[""mac"", """, AG482, """], [""ip"", """, AH482, """]]"))</f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  <c r="AI483" s="28" t="str">
        <f>IF(OR(ISBLANK(AG483), ISBLANK(AH483)), "", _xlfn.CONCAT("[[""mac"", """, AG483, """], [""ip"", """, AH483, """]]"))</f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  <c r="AI484" s="28" t="str">
        <f>IF(OR(ISBLANK(AG484), ISBLANK(AH484)), "", _xlfn.CONCAT("[[""mac"", """, AG484, """], [""ip"", """, AH484, """]]"))</f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  <c r="AI485" s="28" t="str">
        <f>IF(OR(ISBLANK(AG485), ISBLANK(AH485)), "", _xlfn.CONCAT("[[""mac"", """, AG485, """], [""ip"", """, AH485, """]]"))</f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  <c r="AI486" s="28" t="str">
        <f>IF(OR(ISBLANK(AG486), ISBLANK(AH486)), "", _xlfn.CONCAT("[[""mac"", """, AG486, """], [""ip"", """, AH486, """]]"))</f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  <c r="AI487" s="28" t="str">
        <f>IF(OR(ISBLANK(AG487), ISBLANK(AH487)), "", _xlfn.CONCAT("[[""mac"", """, AG487, """], [""ip"", """, AH487, """]]"))</f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  <c r="AI488" s="28" t="str">
        <f>IF(OR(ISBLANK(AG488), ISBLANK(AH488)), "", _xlfn.CONCAT("[[""mac"", """, AG488, """], [""ip"", """, AH488, """]]"))</f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  <c r="AI489" s="28" t="str">
        <f>IF(OR(ISBLANK(AG489), ISBLANK(AH489)), "", _xlfn.CONCAT("[[""mac"", """, AG489, """], [""ip"", """, AH489, """]]"))</f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  <c r="AI490" s="28" t="str">
        <f>IF(OR(ISBLANK(AG490), ISBLANK(AH490)), "", _xlfn.CONCAT("[[""mac"", """, AG490, """], [""ip"", """, AH490, """]]"))</f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  <c r="AI491" s="28" t="str">
        <f>IF(OR(ISBLANK(AG491), ISBLANK(AH491)), "", _xlfn.CONCAT("[[""mac"", """, AG491, """], [""ip"", """, AH491, """]]"))</f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  <c r="AI492" s="28" t="str">
        <f>IF(OR(ISBLANK(AG492), ISBLANK(AH492)), "", _xlfn.CONCAT("[[""mac"", """, AG492, """], [""ip"", """, AH492, """]]"))</f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  <c r="AI493" s="28" t="str">
        <f>IF(OR(ISBLANK(AG493), ISBLANK(AH493)), "", _xlfn.CONCAT("[[""mac"", """, AG493, """], [""ip"", """, AH493, """]]"))</f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  <c r="AI494" s="28" t="str">
        <f>IF(OR(ISBLANK(AG494), ISBLANK(AH494)), "", _xlfn.CONCAT("[[""mac"", """, AG494, """], [""ip"", """, AH494, """]]"))</f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  <c r="AI495" s="28" t="str">
        <f>IF(OR(ISBLANK(AG495), ISBLANK(AH495)), "", _xlfn.CONCAT("[[""mac"", """, AG495, """], [""ip"", """, AH495, """]]"))</f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  <c r="AI496" s="28" t="str">
        <f>IF(OR(ISBLANK(AG496), ISBLANK(AH496)), "", _xlfn.CONCAT("[[""mac"", """, AG496, """], [""ip"", """, AH496, """]]"))</f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  <c r="AI497" s="28" t="str">
        <f>IF(OR(ISBLANK(AG497), ISBLANK(AH497)), "", _xlfn.CONCAT("[[""mac"", """, AG497, """], [""ip"", """, AH497, """]]"))</f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  <c r="AI498" s="28" t="str">
        <f>IF(OR(ISBLANK(AG498), ISBLANK(AH498)), "", _xlfn.CONCAT("[[""mac"", """, AG498, """], [""ip"", """, AH498, """]]"))</f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  <c r="AI499" s="28" t="str">
        <f>IF(OR(ISBLANK(AG499), ISBLANK(AH499)), "", _xlfn.CONCAT("[[""mac"", """, AG499, """], [""ip"", """, AH499, """]]"))</f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  <c r="AI500" s="28" t="str">
        <f>IF(OR(ISBLANK(AG500), ISBLANK(AH500)), "", _xlfn.CONCAT("[[""mac"", """, AG500, """], [""ip"", """, AH500, """]]"))</f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  <c r="AI501" s="28" t="str">
        <f>IF(OR(ISBLANK(AG501), ISBLANK(AH501)), "", _xlfn.CONCAT("[[""mac"", """, AG501, """], [""ip"", """, AH501, """]]"))</f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  <c r="AI502" s="28" t="str">
        <f>IF(OR(ISBLANK(AG502), ISBLANK(AH502)), "", _xlfn.CONCAT("[[""mac"", """, AG502, """], [""ip"", """, AH502, """]]"))</f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  <c r="AI503" s="28" t="str">
        <f>IF(OR(ISBLANK(AG503), ISBLANK(AH503)), "", _xlfn.CONCAT("[[""mac"", """, AG503, """], [""ip"", """, AH503, """]]"))</f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  <c r="AI504" s="28" t="str">
        <f>IF(OR(ISBLANK(AG504), ISBLANK(AH504)), "", _xlfn.CONCAT("[[""mac"", """, AG504, """], [""ip"", """, AH504, """]]"))</f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  <c r="AI505" s="28" t="str">
        <f>IF(OR(ISBLANK(AG505), ISBLANK(AH505)), "", _xlfn.CONCAT("[[""mac"", """, AG505, """], [""ip"", """, AH505, """]]"))</f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  <c r="AI506" s="28" t="str">
        <f>IF(OR(ISBLANK(AG506), ISBLANK(AH506)), "", _xlfn.CONCAT("[[""mac"", """, AG506, """], [""ip"", """, AH506, """]]"))</f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  <c r="AI507" s="28" t="str">
        <f>IF(OR(ISBLANK(AG507), ISBLANK(AH507)), "", _xlfn.CONCAT("[[""mac"", """, AG507, """], [""ip"", """, AH507, """]]"))</f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  <c r="AI508" s="28" t="str">
        <f>IF(OR(ISBLANK(AG508), ISBLANK(AH508)), "", _xlfn.CONCAT("[[""mac"", """, AG508, """], [""ip"", """, AH508, """]]"))</f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  <c r="AI509" s="28" t="str">
        <f>IF(OR(ISBLANK(AG509), ISBLANK(AH509)), "", _xlfn.CONCAT("[[""mac"", """, AG509, """], [""ip"", """, AH509, """]]"))</f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  <c r="AI510" s="28" t="str">
        <f>IF(OR(ISBLANK(AG510), ISBLANK(AH510)), "", _xlfn.CONCAT("[[""mac"", """, AG510, """], [""ip"", """, AH510, """]]"))</f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  <c r="AI511" s="28" t="str">
        <f>IF(OR(ISBLANK(AG511), ISBLANK(AH511)), "", _xlfn.CONCAT("[[""mac"", """, AG511, """], [""ip"", """, AH511, """]]"))</f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  <c r="AI512" s="28" t="str">
        <f>IF(OR(ISBLANK(AG512), ISBLANK(AH512)), "", _xlfn.CONCAT("[[""mac"", """, AG512, """], [""ip"", """, AH512, """]]"))</f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  <c r="AI513" s="28" t="str">
        <f>IF(OR(ISBLANK(AG513), ISBLANK(AH513)), "", _xlfn.CONCAT("[[""mac"", """, AG513, """], [""ip"", """, AH513, """]]"))</f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  <c r="AI514" s="28" t="str">
        <f>IF(OR(ISBLANK(AG514), ISBLANK(AH514)), "", _xlfn.CONCAT("[[""mac"", """, AG514, """], [""ip"", """, AH514, """]]"))</f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  <c r="AI515" s="28" t="str">
        <f>IF(OR(ISBLANK(AG515), ISBLANK(AH515)), "", _xlfn.CONCAT("[[""mac"", """, AG515, """], [""ip"", """, AH515, """]]"))</f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  <c r="AI516" s="28" t="str">
        <f>IF(OR(ISBLANK(AG516), ISBLANK(AH516)), "", _xlfn.CONCAT("[[""mac"", """, AG516, """], [""ip"", """, AH516, """]]"))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  <c r="AI517" s="28" t="str">
        <f>IF(OR(ISBLANK(AG517), ISBLANK(AH517)), "", _xlfn.CONCAT("[[""mac"", """, AG517, """], [""ip"", """, AH517, """]]"))</f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  <c r="AI518" s="28" t="str">
        <f>IF(OR(ISBLANK(AG518), ISBLANK(AH518)), "", _xlfn.CONCAT("[[""mac"", """, AG518, """], [""ip"", """, AH518, """]]"))</f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  <c r="AI519" s="28" t="str">
        <f>IF(OR(ISBLANK(AG519), ISBLANK(AH519)), "", _xlfn.CONCAT("[[""mac"", """, AG519, """], [""ip"", """, AH519, """]]"))</f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  <c r="AI520" s="28" t="str">
        <f>IF(OR(ISBLANK(AG520), ISBLANK(AH520)), "", _xlfn.CONCAT("[[""mac"", """, AG520, """], [""ip"", """, AH520, """]]"))</f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  <c r="AI521" s="28" t="str">
        <f>IF(OR(ISBLANK(AG521), ISBLANK(AH521)), "", _xlfn.CONCAT("[[""mac"", """, AG521, """], [""ip"", """, AH521, """]]"))</f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  <c r="AI522" s="28" t="str">
        <f>IF(OR(ISBLANK(AG522), ISBLANK(AH522)), "", _xlfn.CONCAT("[[""mac"", """, AG522, """], [""ip"", """, AH522, """]]"))</f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  <c r="AI523" s="28" t="str">
        <f>IF(OR(ISBLANK(AG523), ISBLANK(AH523)), "", _xlfn.CONCAT("[[""mac"", """, AG523, """], [""ip"", """, AH523, """]]"))</f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  <c r="AI524" s="28" t="str">
        <f>IF(OR(ISBLANK(AG524), ISBLANK(AH524)), "", _xlfn.CONCAT("[[""mac"", """, AG524, """], [""ip"", """, AH524, """]]"))</f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  <c r="AI525" s="28" t="str">
        <f>IF(OR(ISBLANK(AG525), ISBLANK(AH525)), "", _xlfn.CONCAT("[[""mac"", """, AG525, """], [""ip"", """, AH525, """]]"))</f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  <c r="AI526" s="28" t="str">
        <f>IF(OR(ISBLANK(AG526), ISBLANK(AH526)), "", _xlfn.CONCAT("[[""mac"", """, AG526, """], [""ip"", """, AH526, """]]"))</f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  <c r="AI527" s="28" t="str">
        <f>IF(OR(ISBLANK(AG527), ISBLANK(AH527)), "", _xlfn.CONCAT("[[""mac"", """, AG527, """], [""ip"", """, AH527, """]]"))</f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  <c r="AI528" s="28" t="str">
        <f>IF(OR(ISBLANK(AG528), ISBLANK(AH528)), "", _xlfn.CONCAT("[[""mac"", """, AG528, """], [""ip"", """, AH528, """]]"))</f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  <c r="AI529" s="28" t="str">
        <f>IF(OR(ISBLANK(AG529), ISBLANK(AH529)), "", _xlfn.CONCAT("[[""mac"", """, AG529, """], [""ip"", """, AH529, """]]"))</f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  <c r="AI530" s="28" t="str">
        <f>IF(OR(ISBLANK(AG530), ISBLANK(AH530)), "", _xlfn.CONCAT("[[""mac"", """, AG530, """], [""ip"", """, AH530, """]]"))</f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  <c r="AI531" s="28" t="str">
        <f>IF(OR(ISBLANK(AG531), ISBLANK(AH531)), "", _xlfn.CONCAT("[[""mac"", """, AG531, """], [""ip"", """, AH531, """]]"))</f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  <c r="AI532" s="28" t="str">
        <f>IF(OR(ISBLANK(AG532), ISBLANK(AH532)), "", _xlfn.CONCAT("[[""mac"", """, AG532, """], [""ip"", """, AH532, """]]"))</f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  <c r="AI533" s="28" t="str">
        <f>IF(OR(ISBLANK(AG533), ISBLANK(AH533)), "", _xlfn.CONCAT("[[""mac"", """, AG533, """], [""ip"", """, AH533, """]]"))</f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  <c r="AI534" s="28" t="str">
        <f>IF(OR(ISBLANK(AG534), ISBLANK(AH534)), "", _xlfn.CONCAT("[[""mac"", """, AG534, """], [""ip"", """, AH534, """]]"))</f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  <c r="AI535" s="28" t="str">
        <f>IF(OR(ISBLANK(AG535), ISBLANK(AH535)), "", _xlfn.CONCAT("[[""mac"", """, AG535, """], [""ip"", """, AH535, """]]"))</f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  <c r="AI536" s="28" t="str">
        <f>IF(OR(ISBLANK(AG536), ISBLANK(AH536)), "", _xlfn.CONCAT("[[""mac"", """, AG536, """], [""ip"", """, AH536, """]]"))</f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  <c r="AI537" s="28" t="str">
        <f>IF(OR(ISBLANK(AG537), ISBLANK(AH537)), "", _xlfn.CONCAT("[[""mac"", """, AG537, """], [""ip"", """, AH537, """]]"))</f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  <c r="AI538" s="28" t="str">
        <f>IF(OR(ISBLANK(AG538), ISBLANK(AH538)), "", _xlfn.CONCAT("[[""mac"", """, AG538, """], [""ip"", """, AH538, """]]"))</f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  <c r="AI539" s="28" t="str">
        <f>IF(OR(ISBLANK(AG539), ISBLANK(AH539)), "", _xlfn.CONCAT("[[""mac"", """, AG539, """], [""ip"", """, AH539, """]]"))</f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  <c r="AI540" s="28" t="str">
        <f>IF(OR(ISBLANK(AG540), ISBLANK(AH540)), "", _xlfn.CONCAT("[[""mac"", """, AG540, """], [""ip"", """, AH540, """]]"))</f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  <c r="AI541" s="28" t="str">
        <f>IF(OR(ISBLANK(AG541), ISBLANK(AH541)), "", _xlfn.CONCAT("[[""mac"", """, AG541, """], [""ip"", """, AH541, """]]"))</f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  <c r="AI542" s="28" t="str">
        <f>IF(OR(ISBLANK(AG542), ISBLANK(AH542)), "", _xlfn.CONCAT("[[""mac"", """, AG542, """], [""ip"", """, AH542, """]]"))</f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  <c r="AI543" s="28" t="str">
        <f>IF(OR(ISBLANK(AG543), ISBLANK(AH543)), "", _xlfn.CONCAT("[[""mac"", """, AG543, """], [""ip"", """, AH543, """]]"))</f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  <c r="AI544" s="28" t="str">
        <f>IF(OR(ISBLANK(AG544), ISBLANK(AH544)), "", _xlfn.CONCAT("[[""mac"", """, AG544, """], [""ip"", """, AH544, """]]"))</f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  <c r="AI545" s="28" t="str">
        <f>IF(OR(ISBLANK(AG545), ISBLANK(AH545)), "", _xlfn.CONCAT("[[""mac"", """, AG545, """], [""ip"", """, AH545, """]]"))</f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  <c r="AI546" s="28" t="str">
        <f>IF(OR(ISBLANK(AG546), ISBLANK(AH546)), "", _xlfn.CONCAT("[[""mac"", """, AG546, """], [""ip"", """, AH546, """]]"))</f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  <c r="AI547" s="28" t="str">
        <f>IF(OR(ISBLANK(AG547), ISBLANK(AH547)), "", _xlfn.CONCAT("[[""mac"", """, AG547, """], [""ip"", """, AH547, """]]"))</f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  <c r="AI548" s="28" t="str">
        <f>IF(OR(ISBLANK(AG548), ISBLANK(AH548)), "", _xlfn.CONCAT("[[""mac"", """, AG548, """], [""ip"", """, AH548, """]]"))</f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  <c r="AI549" s="28" t="str">
        <f>IF(OR(ISBLANK(AG549), ISBLANK(AH549)), "", _xlfn.CONCAT("[[""mac"", """, AG549, """], [""ip"", """, AH549, """]]"))</f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  <c r="AI550" s="28" t="str">
        <f>IF(OR(ISBLANK(AG550), ISBLANK(AH550)), "", _xlfn.CONCAT("[[""mac"", """, AG550, """], [""ip"", """, AH550, """]]"))</f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  <c r="AI551" s="28" t="str">
        <f>IF(OR(ISBLANK(AG551), ISBLANK(AH551)), "", _xlfn.CONCAT("[[""mac"", """, AG551, """], [""ip"", """, AH551, """]]"))</f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  <c r="AI552" s="28" t="str">
        <f>IF(OR(ISBLANK(AG552), ISBLANK(AH552)), "", _xlfn.CONCAT("[[""mac"", """, AG552, """], [""ip"", """, AH552, """]]"))</f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  <c r="AI553" s="28" t="str">
        <f>IF(OR(ISBLANK(AG553), ISBLANK(AH553)), "", _xlfn.CONCAT("[[""mac"", """, AG553, """], [""ip"", """, AH553, """]]"))</f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  <c r="AI554" s="28" t="str">
        <f>IF(OR(ISBLANK(AG554), ISBLANK(AH554)), "", _xlfn.CONCAT("[[""mac"", """, AG554, """], [""ip"", """, AH554, """]]"))</f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  <c r="AI555" s="28" t="str">
        <f>IF(OR(ISBLANK(AG555), ISBLANK(AH555)), "", _xlfn.CONCAT("[[""mac"", """, AG555, """], [""ip"", """, AH555, """]]"))</f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  <c r="AI556" s="28" t="str">
        <f>IF(OR(ISBLANK(AG556), ISBLANK(AH556)), "", _xlfn.CONCAT("[[""mac"", """, AG556, """], [""ip"", """, AH556, """]]"))</f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  <c r="AI557" s="28" t="str">
        <f>IF(OR(ISBLANK(AG557), ISBLANK(AH557)), "", _xlfn.CONCAT("[[""mac"", """, AG557, """], [""ip"", """, AH557, """]]"))</f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  <c r="AI558" s="28" t="str">
        <f>IF(OR(ISBLANK(AG558), ISBLANK(AH558)), "", _xlfn.CONCAT("[[""mac"", """, AG558, """], [""ip"", """, AH558, """]]"))</f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  <c r="AI559" s="28" t="str">
        <f>IF(OR(ISBLANK(AG559), ISBLANK(AH559)), "", _xlfn.CONCAT("[[""mac"", """, AG559, """], [""ip"", """, AH559, """]]"))</f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  <c r="AI560" s="28" t="str">
        <f>IF(OR(ISBLANK(AG560), ISBLANK(AH560)), "", _xlfn.CONCAT("[[""mac"", """, AG560, """], [""ip"", """, AH560, """]]"))</f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  <c r="AI561" s="28" t="str">
        <f>IF(OR(ISBLANK(AG561), ISBLANK(AH561)), "", _xlfn.CONCAT("[[""mac"", """, AG561, """], [""ip"", """, AH561, """]]"))</f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  <c r="AI562" s="28" t="str">
        <f>IF(OR(ISBLANK(AG562), ISBLANK(AH562)), "", _xlfn.CONCAT("[[""mac"", """, AG562, """], [""ip"", """, AH562, """]]"))</f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  <c r="AI563" s="28" t="str">
        <f>IF(OR(ISBLANK(AG563), ISBLANK(AH563)), "", _xlfn.CONCAT("[[""mac"", """, AG563, """], [""ip"", """, AH563, """]]"))</f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  <c r="AI564" s="28" t="str">
        <f>IF(OR(ISBLANK(AG564), ISBLANK(AH564)), "", _xlfn.CONCAT("[[""mac"", """, AG564, """], [""ip"", """, AH564, """]]"))</f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  <c r="AI565" s="28" t="str">
        <f>IF(OR(ISBLANK(AG565), ISBLANK(AH565)), "", _xlfn.CONCAT("[[""mac"", """, AG565, """], [""ip"", """, AH565, """]]"))</f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  <c r="AI566" s="28" t="str">
        <f>IF(OR(ISBLANK(AG566), ISBLANK(AH566)), "", _xlfn.CONCAT("[[""mac"", """, AG566, """], [""ip"", """, AH566, """]]"))</f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  <c r="AI567" s="28" t="str">
        <f>IF(OR(ISBLANK(AG567), ISBLANK(AH567)), "", _xlfn.CONCAT("[[""mac"", """, AG567, """], [""ip"", """, AH567, """]]"))</f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  <c r="AI568" s="28" t="str">
        <f>IF(OR(ISBLANK(AG568), ISBLANK(AH568)), "", _xlfn.CONCAT("[[""mac"", """, AG568, """], [""ip"", """, AH568, """]]"))</f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  <c r="AI569" s="28" t="str">
        <f>IF(OR(ISBLANK(AG569), ISBLANK(AH569)), "", _xlfn.CONCAT("[[""mac"", """, AG569, """], [""ip"", """, AH569, """]]"))</f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  <c r="AI570" s="28" t="str">
        <f>IF(OR(ISBLANK(AG570), ISBLANK(AH570)), "", _xlfn.CONCAT("[[""mac"", """, AG570, """], [""ip"", """, AH570, """]]"))</f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>IF(ISBLANK(U571),  "", _xlfn.CONCAT("haas/entity/sensor/", LOWER(C571), "/", E571, "/config"))</f>
        <v/>
      </c>
      <c r="W571" s="1" t="str">
        <f>IF(ISBLANK(U571),  "", _xlfn.CONCAT("haas/entity/sensor/", LOWER(C571), "/", E571))</f>
        <v/>
      </c>
      <c r="AI571" s="28" t="str">
        <f>IF(OR(ISBLANK(AG571), ISBLANK(AH571)), "", _xlfn.CONCAT("[[""mac"", """, AG571, """], [""ip"", """, AH571, """]]"))</f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>IF(ISBLANK(U572),  "", _xlfn.CONCAT("haas/entity/sensor/", LOWER(C572), "/", E572, "/config"))</f>
        <v/>
      </c>
      <c r="W572" s="1" t="str">
        <f>IF(ISBLANK(U572),  "", _xlfn.CONCAT("haas/entity/sensor/", LOWER(C572), "/", E572))</f>
        <v/>
      </c>
      <c r="AI572" s="28" t="str">
        <f>IF(OR(ISBLANK(AG572), ISBLANK(AH572)), "", _xlfn.CONCAT("[[""mac"", """, AG572, """], [""ip"", """, AH572, """]]"))</f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>IF(ISBLANK(U573),  "", _xlfn.CONCAT("haas/entity/sensor/", LOWER(C573), "/", E573, "/config"))</f>
        <v/>
      </c>
      <c r="W573" s="1" t="str">
        <f>IF(ISBLANK(U573),  "", _xlfn.CONCAT("haas/entity/sensor/", LOWER(C573), "/", E573))</f>
        <v/>
      </c>
      <c r="AI573" s="28" t="str">
        <f>IF(OR(ISBLANK(AG573), ISBLANK(AH573)), "", _xlfn.CONCAT("[[""mac"", """, AG573, """], [""ip"", """, AH573, """]]"))</f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>IF(ISBLANK(U574),  "", _xlfn.CONCAT("haas/entity/sensor/", LOWER(C574), "/", E574, "/config"))</f>
        <v/>
      </c>
      <c r="W574" s="1" t="str">
        <f>IF(ISBLANK(U574),  "", _xlfn.CONCAT("haas/entity/sensor/", LOWER(C574), "/", E574))</f>
        <v/>
      </c>
      <c r="AI574" s="28" t="str">
        <f>IF(OR(ISBLANK(AG574), ISBLANK(AH574)), "", _xlfn.CONCAT("[[""mac"", """, AG574, """], [""ip"", """, AH574, """]]"))</f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>IF(ISBLANK(U575),  "", _xlfn.CONCAT("haas/entity/sensor/", LOWER(C575), "/", E575, "/config"))</f>
        <v/>
      </c>
      <c r="W575" s="1" t="str">
        <f>IF(ISBLANK(U575),  "", _xlfn.CONCAT("haas/entity/sensor/", LOWER(C575), "/", E575))</f>
        <v/>
      </c>
      <c r="AI575" s="28" t="str">
        <f>IF(OR(ISBLANK(AG575), ISBLANK(AH575)), "", _xlfn.CONCAT("[[""mac"", """, AG575, """], [""ip"", """, AH575, """]]"))</f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>IF(ISBLANK(U576),  "", _xlfn.CONCAT("haas/entity/sensor/", LOWER(C576), "/", E576, "/config"))</f>
        <v/>
      </c>
      <c r="W576" s="1" t="str">
        <f>IF(ISBLANK(U576),  "", _xlfn.CONCAT("haas/entity/sensor/", LOWER(C576), "/", E576))</f>
        <v/>
      </c>
      <c r="AI576" s="28" t="str">
        <f>IF(OR(ISBLANK(AG576), ISBLANK(AH576)), "", _xlfn.CONCAT("[[""mac"", """, AG576, """], [""ip"", """, AH576, """]]"))</f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>IF(ISBLANK(U577),  "", _xlfn.CONCAT("haas/entity/sensor/", LOWER(C577), "/", E577, "/config"))</f>
        <v/>
      </c>
      <c r="W577" s="1" t="str">
        <f>IF(ISBLANK(U577),  "", _xlfn.CONCAT("haas/entity/sensor/", LOWER(C577), "/", E577))</f>
        <v/>
      </c>
      <c r="AI577" s="28" t="str">
        <f>IF(OR(ISBLANK(AG577), ISBLANK(AH577)), "", _xlfn.CONCAT("[[""mac"", """, AG577, """], [""ip"", """, AH577, """]]"))</f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>IF(ISBLANK(U578),  "", _xlfn.CONCAT("haas/entity/sensor/", LOWER(C578), "/", E578, "/config"))</f>
        <v/>
      </c>
      <c r="W578" s="1" t="str">
        <f>IF(ISBLANK(U578),  "", _xlfn.CONCAT("haas/entity/sensor/", LOWER(C578), "/", E578))</f>
        <v/>
      </c>
      <c r="AI578" s="28" t="str">
        <f>IF(OR(ISBLANK(AG578), ISBLANK(AH578)), "", _xlfn.CONCAT("[[""mac"", """, AG578, """], [""ip"", """, AH578, """]]"))</f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>IF(ISBLANK(U579),  "", _xlfn.CONCAT("haas/entity/sensor/", LOWER(C579), "/", E579, "/config"))</f>
        <v/>
      </c>
      <c r="W579" s="1" t="str">
        <f>IF(ISBLANK(U579),  "", _xlfn.CONCAT("haas/entity/sensor/", LOWER(C579), "/", E579))</f>
        <v/>
      </c>
      <c r="AI579" s="28" t="str">
        <f>IF(OR(ISBLANK(AG579), ISBLANK(AH579)), "", _xlfn.CONCAT("[[""mac"", """, AG579, """], [""ip"", """, AH579, """]]"))</f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>IF(ISBLANK(U580),  "", _xlfn.CONCAT("haas/entity/sensor/", LOWER(C580), "/", E580, "/config"))</f>
        <v/>
      </c>
      <c r="W580" s="1" t="str">
        <f>IF(ISBLANK(U580),  "", _xlfn.CONCAT("haas/entity/sensor/", LOWER(C580), "/", E580))</f>
        <v/>
      </c>
      <c r="AI580" s="28" t="str">
        <f>IF(OR(ISBLANK(AG580), ISBLANK(AH580)), "", _xlfn.CONCAT("[[""mac"", """, AG580, """], [""ip"", """, AH580, """]]"))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>IF(ISBLANK(U581),  "", _xlfn.CONCAT("haas/entity/sensor/", LOWER(C581), "/", E581, "/config"))</f>
        <v/>
      </c>
      <c r="W581" s="1" t="str">
        <f>IF(ISBLANK(U581),  "", _xlfn.CONCAT("haas/entity/sensor/", LOWER(C581), "/", E581))</f>
        <v/>
      </c>
      <c r="AI581" s="28" t="str">
        <f>IF(OR(ISBLANK(AG581), ISBLANK(AH581)), "", _xlfn.CONCAT("[[""mac"", """, AG581, """], [""ip"", """, AH581, """]]"))</f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>IF(ISBLANK(U582),  "", _xlfn.CONCAT("haas/entity/sensor/", LOWER(C582), "/", E582, "/config"))</f>
        <v/>
      </c>
      <c r="W582" s="1" t="str">
        <f>IF(ISBLANK(U582),  "", _xlfn.CONCAT("haas/entity/sensor/", LOWER(C582), "/", E582))</f>
        <v/>
      </c>
      <c r="AI582" s="28" t="str">
        <f>IF(OR(ISBLANK(AG582), ISBLANK(AH582)), "", _xlfn.CONCAT("[[""mac"", """, AG582, """], [""ip"", """, AH582, """]]"))</f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>IF(ISBLANK(U583),  "", _xlfn.CONCAT("haas/entity/sensor/", LOWER(C583), "/", E583, "/config"))</f>
        <v/>
      </c>
      <c r="W583" s="1" t="str">
        <f>IF(ISBLANK(U583),  "", _xlfn.CONCAT("haas/entity/sensor/", LOWER(C583), "/", E583))</f>
        <v/>
      </c>
      <c r="AI583" s="28" t="str">
        <f>IF(OR(ISBLANK(AG583), ISBLANK(AH583)), "", _xlfn.CONCAT("[[""mac"", """, AG583, """], [""ip"", """, AH583, """]]"))</f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>IF(ISBLANK(U584),  "", _xlfn.CONCAT("haas/entity/sensor/", LOWER(C584), "/", E584, "/config"))</f>
        <v/>
      </c>
      <c r="W584" s="1" t="str">
        <f>IF(ISBLANK(U584),  "", _xlfn.CONCAT("haas/entity/sensor/", LOWER(C584), "/", E584))</f>
        <v/>
      </c>
      <c r="AI584" s="28" t="str">
        <f>IF(OR(ISBLANK(AG584), ISBLANK(AH584)), "", _xlfn.CONCAT("[[""mac"", """, AG584, """], [""ip"", """, AH584, """]]"))</f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>IF(ISBLANK(U585),  "", _xlfn.CONCAT("haas/entity/sensor/", LOWER(C585), "/", E585, "/config"))</f>
        <v/>
      </c>
      <c r="W585" s="1" t="str">
        <f>IF(ISBLANK(U585),  "", _xlfn.CONCAT("haas/entity/sensor/", LOWER(C585), "/", E585))</f>
        <v/>
      </c>
      <c r="AI585" s="28" t="str">
        <f>IF(OR(ISBLANK(AG585), ISBLANK(AH585)), "", _xlfn.CONCAT("[[""mac"", """, AG585, """], [""ip"", """, AH585, """]]"))</f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>IF(ISBLANK(U586),  "", _xlfn.CONCAT("haas/entity/sensor/", LOWER(C586), "/", E586, "/config"))</f>
        <v/>
      </c>
      <c r="W586" s="1" t="str">
        <f>IF(ISBLANK(U586),  "", _xlfn.CONCAT("haas/entity/sensor/", LOWER(C586), "/", E586))</f>
        <v/>
      </c>
      <c r="AI586" s="28" t="str">
        <f>IF(OR(ISBLANK(AG586), ISBLANK(AH586)), "", _xlfn.CONCAT("[[""mac"", """, AG586, """], [""ip"", """, AH586, """]]"))</f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>IF(ISBLANK(U587),  "", _xlfn.CONCAT("haas/entity/sensor/", LOWER(C587), "/", E587, "/config"))</f>
        <v/>
      </c>
      <c r="W587" s="1" t="str">
        <f>IF(ISBLANK(U587),  "", _xlfn.CONCAT("haas/entity/sensor/", LOWER(C587), "/", E587))</f>
        <v/>
      </c>
      <c r="AI587" s="28" t="str">
        <f>IF(OR(ISBLANK(AG587), ISBLANK(AH587)), "", _xlfn.CONCAT("[[""mac"", """, AG587, """], [""ip"", """, AH587, """]]"))</f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>IF(ISBLANK(U588),  "", _xlfn.CONCAT("haas/entity/sensor/", LOWER(C588), "/", E588, "/config"))</f>
        <v/>
      </c>
      <c r="W588" s="1" t="str">
        <f>IF(ISBLANK(U588),  "", _xlfn.CONCAT("haas/entity/sensor/", LOWER(C588), "/", E588))</f>
        <v/>
      </c>
      <c r="AI588" s="28" t="str">
        <f>IF(OR(ISBLANK(AG588), ISBLANK(AH588)), "", _xlfn.CONCAT("[[""mac"", """, AG588, """], [""ip"", """, AH588, """]]"))</f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>IF(ISBLANK(U589),  "", _xlfn.CONCAT("haas/entity/sensor/", LOWER(C589), "/", E589, "/config"))</f>
        <v/>
      </c>
      <c r="W589" s="1" t="str">
        <f>IF(ISBLANK(U589),  "", _xlfn.CONCAT("haas/entity/sensor/", LOWER(C589), "/", E589))</f>
        <v/>
      </c>
      <c r="AI589" s="28" t="str">
        <f>IF(OR(ISBLANK(AG589), ISBLANK(AH589)), "", _xlfn.CONCAT("[[""mac"", """, AG589, """], [""ip"", """, AH589, """]]"))</f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>IF(ISBLANK(U590),  "", _xlfn.CONCAT("haas/entity/sensor/", LOWER(C590), "/", E590, "/config"))</f>
        <v/>
      </c>
      <c r="W590" s="1" t="str">
        <f>IF(ISBLANK(U590),  "", _xlfn.CONCAT("haas/entity/sensor/", LOWER(C590), "/", E590))</f>
        <v/>
      </c>
      <c r="AI590" s="28" t="str">
        <f>IF(OR(ISBLANK(AG590), ISBLANK(AH590)), "", _xlfn.CONCAT("[[""mac"", """, AG590, """], [""ip"", """, AH590, """]]"))</f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>IF(ISBLANK(U591),  "", _xlfn.CONCAT("haas/entity/sensor/", LOWER(C591), "/", E591, "/config"))</f>
        <v/>
      </c>
      <c r="W591" s="1" t="str">
        <f>IF(ISBLANK(U591),  "", _xlfn.CONCAT("haas/entity/sensor/", LOWER(C591), "/", E591))</f>
        <v/>
      </c>
      <c r="AI591" s="28" t="str">
        <f>IF(OR(ISBLANK(AG591), ISBLANK(AH591)), "", _xlfn.CONCAT("[[""mac"", """, AG591, """], [""ip"", """, AH591, """]]"))</f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>IF(ISBLANK(U592),  "", _xlfn.CONCAT("haas/entity/sensor/", LOWER(C592), "/", E592, "/config"))</f>
        <v/>
      </c>
      <c r="W592" s="1" t="str">
        <f>IF(ISBLANK(U592),  "", _xlfn.CONCAT("haas/entity/sensor/", LOWER(C592), "/", E592))</f>
        <v/>
      </c>
      <c r="AI592" s="28" t="str">
        <f>IF(OR(ISBLANK(AG592), ISBLANK(AH592)), "", _xlfn.CONCAT("[[""mac"", """, AG592, """], [""ip"", """, AH592, """]]"))</f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>IF(ISBLANK(U593),  "", _xlfn.CONCAT("haas/entity/sensor/", LOWER(C593), "/", E593, "/config"))</f>
        <v/>
      </c>
      <c r="W593" s="1" t="str">
        <f>IF(ISBLANK(U593),  "", _xlfn.CONCAT("haas/entity/sensor/", LOWER(C593), "/", E593))</f>
        <v/>
      </c>
      <c r="AI593" s="28" t="str">
        <f>IF(OR(ISBLANK(AG593), ISBLANK(AH593)), "", _xlfn.CONCAT("[[""mac"", """, AG593, """], [""ip"", """, AH593, """]]"))</f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>IF(ISBLANK(U594),  "", _xlfn.CONCAT("haas/entity/sensor/", LOWER(C594), "/", E594, "/config"))</f>
        <v/>
      </c>
      <c r="W594" s="1" t="str">
        <f>IF(ISBLANK(U594),  "", _xlfn.CONCAT("haas/entity/sensor/", LOWER(C594), "/", E594))</f>
        <v/>
      </c>
      <c r="AI594" s="28" t="str">
        <f>IF(OR(ISBLANK(AG594), ISBLANK(AH594)), "", _xlfn.CONCAT("[[""mac"", """, AG594, """], [""ip"", """, AH594, """]]"))</f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>IF(ISBLANK(U595),  "", _xlfn.CONCAT("haas/entity/sensor/", LOWER(C595), "/", E595, "/config"))</f>
        <v/>
      </c>
      <c r="W595" s="1" t="str">
        <f>IF(ISBLANK(U595),  "", _xlfn.CONCAT("haas/entity/sensor/", LOWER(C595), "/", E595))</f>
        <v/>
      </c>
      <c r="AI595" s="28" t="str">
        <f>IF(OR(ISBLANK(AG595), ISBLANK(AH595)), "", _xlfn.CONCAT("[[""mac"", """, AG595, """], [""ip"", """, AH595, """]]"))</f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>IF(ISBLANK(U596),  "", _xlfn.CONCAT("haas/entity/sensor/", LOWER(C596), "/", E596, "/config"))</f>
        <v/>
      </c>
      <c r="W596" s="1" t="str">
        <f>IF(ISBLANK(U596),  "", _xlfn.CONCAT("haas/entity/sensor/", LOWER(C596), "/", E596))</f>
        <v/>
      </c>
      <c r="AI596" s="28" t="str">
        <f>IF(OR(ISBLANK(AG596), ISBLANK(AH596)), "", _xlfn.CONCAT("[[""mac"", """, AG596, """], [""ip"", """, AH596, """]]"))</f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>IF(ISBLANK(U597),  "", _xlfn.CONCAT("haas/entity/sensor/", LOWER(C597), "/", E597, "/config"))</f>
        <v/>
      </c>
      <c r="W597" s="1" t="str">
        <f>IF(ISBLANK(U597),  "", _xlfn.CONCAT("haas/entity/sensor/", LOWER(C597), "/", E597))</f>
        <v/>
      </c>
      <c r="AI597" s="28" t="str">
        <f>IF(OR(ISBLANK(AG597), ISBLANK(AH597)), "", _xlfn.CONCAT("[[""mac"", """, AG597, """], [""ip"", """, AH597, """]]"))</f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>IF(ISBLANK(U598),  "", _xlfn.CONCAT("haas/entity/sensor/", LOWER(C598), "/", E598, "/config"))</f>
        <v/>
      </c>
      <c r="W598" s="1" t="str">
        <f>IF(ISBLANK(U598),  "", _xlfn.CONCAT("haas/entity/sensor/", LOWER(C598), "/", E598))</f>
        <v/>
      </c>
      <c r="AI598" s="28" t="str">
        <f>IF(OR(ISBLANK(AG598), ISBLANK(AH598)), "", _xlfn.CONCAT("[[""mac"", """, AG598, """], [""ip"", """, AH598, """]]"))</f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>IF(ISBLANK(U599),  "", _xlfn.CONCAT("haas/entity/sensor/", LOWER(C599), "/", E599, "/config"))</f>
        <v/>
      </c>
      <c r="W599" s="1" t="str">
        <f>IF(ISBLANK(U599),  "", _xlfn.CONCAT("haas/entity/sensor/", LOWER(C599), "/", E599))</f>
        <v/>
      </c>
      <c r="AI599" s="28" t="str">
        <f>IF(OR(ISBLANK(AG599), ISBLANK(AH599)), "", _xlfn.CONCAT("[[""mac"", """, AG599, """], [""ip"", """, AH599, """]]"))</f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>IF(ISBLANK(U600),  "", _xlfn.CONCAT("haas/entity/sensor/", LOWER(C600), "/", E600, "/config"))</f>
        <v/>
      </c>
      <c r="W600" s="1" t="str">
        <f>IF(ISBLANK(U600),  "", _xlfn.CONCAT("haas/entity/sensor/", LOWER(C600), "/", E600))</f>
        <v/>
      </c>
      <c r="AI600" s="28" t="str">
        <f>IF(OR(ISBLANK(AG600), ISBLANK(AH600)), "", _xlfn.CONCAT("[[""mac"", """, AG600, """], [""ip"", """, AH600, """]]"))</f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>IF(ISBLANK(U601),  "", _xlfn.CONCAT("haas/entity/sensor/", LOWER(C601), "/", E601, "/config"))</f>
        <v/>
      </c>
      <c r="W601" s="1" t="str">
        <f>IF(ISBLANK(U601),  "", _xlfn.CONCAT("haas/entity/sensor/", LOWER(C601), "/", E601))</f>
        <v/>
      </c>
      <c r="AI601" s="28" t="str">
        <f>IF(OR(ISBLANK(AG601), ISBLANK(AH601)), "", _xlfn.CONCAT("[[""mac"", """, AG601, """], [""ip"", """, AH601, """]]"))</f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>IF(ISBLANK(U602),  "", _xlfn.CONCAT("haas/entity/sensor/", LOWER(C602), "/", E602, "/config"))</f>
        <v/>
      </c>
      <c r="W602" s="1" t="str">
        <f>IF(ISBLANK(U602),  "", _xlfn.CONCAT("haas/entity/sensor/", LOWER(C602), "/", E602))</f>
        <v/>
      </c>
      <c r="AI602" s="28" t="str">
        <f>IF(OR(ISBLANK(AG602), ISBLANK(AH602)), "", _xlfn.CONCAT("[[""mac"", """, AG602, """], [""ip"", """, AH602, """]]"))</f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>IF(ISBLANK(U603),  "", _xlfn.CONCAT("haas/entity/sensor/", LOWER(C603), "/", E603, "/config"))</f>
        <v/>
      </c>
      <c r="W603" s="1" t="str">
        <f>IF(ISBLANK(U603),  "", _xlfn.CONCAT("haas/entity/sensor/", LOWER(C603), "/", E603))</f>
        <v/>
      </c>
      <c r="AI603" s="28" t="str">
        <f>IF(OR(ISBLANK(AG603), ISBLANK(AH603)), "", _xlfn.CONCAT("[[""mac"", """, AG603, """], [""ip"", """, AH603, """]]"))</f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>IF(ISBLANK(U604),  "", _xlfn.CONCAT("haas/entity/sensor/", LOWER(C604), "/", E604, "/config"))</f>
        <v/>
      </c>
      <c r="W604" s="1" t="str">
        <f>IF(ISBLANK(U604),  "", _xlfn.CONCAT("haas/entity/sensor/", LOWER(C604), "/", E604))</f>
        <v/>
      </c>
      <c r="AI604" s="28" t="str">
        <f>IF(OR(ISBLANK(AG604), ISBLANK(AH604)), "", _xlfn.CONCAT("[[""mac"", """, AG604, """], [""ip"", """, AH604, """]]"))</f>
        <v/>
      </c>
      <c r="AJ604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2022-03-08T05:19:13Z</dcterms:modified>
</cp:coreProperties>
</file>