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FB9FB66-A6F0-A648-AA6F-AD5B5C699FF4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<sst xmlns="http://schemas.openxmlformats.org/spreadsheetml/2006/main" count="7633" uniqueCount="1524">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</sst>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A291" zoomScale="120" zoomScaleNormal="120" workbookViewId="0">
      <selection activeCell="E313" sqref="E313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589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76" customFormat="1" ht="16" customHeight="1">
      <c r="A465" s="18">
        <v>5005</v>
      </c>
      <c r="B465" s="77" t="s">
        <v>589</v>
      </c>
      <c r="C465" s="77" t="s">
        <v>395</v>
      </c>
      <c r="D465" s="77"/>
      <c r="E465" s="77"/>
      <c r="F465" s="82" t="str">
        <f>IF(ISBLANK(Table2[[#This Row],[unique_id]]), "", PROPER(SUBSTITUTE(Table2[[#This Row],[unique_id]], "_", " ")))</f>
        <v/>
      </c>
      <c r="G465" s="77"/>
      <c r="H465" s="77"/>
      <c r="I465" s="77"/>
      <c r="K465" s="77"/>
      <c r="L465" s="77"/>
      <c r="M465" s="77"/>
      <c r="O465" s="78"/>
      <c r="T465" s="79"/>
      <c r="V465" s="78"/>
      <c r="W465" s="78"/>
      <c r="X465" s="78"/>
      <c r="Y465" s="78"/>
      <c r="Z465" s="78"/>
      <c r="AA465" s="78"/>
      <c r="AG465" s="78"/>
      <c r="AH465" s="78"/>
      <c r="AT465" s="80"/>
      <c r="AV46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6" t="s">
        <v>1074</v>
      </c>
      <c r="BA465" s="76" t="str">
        <f>IF(ISBLANK(Table2[[#This Row],[device_model]]), "", Table2[[#This Row],[device_suggested_area]])</f>
        <v>Rack</v>
      </c>
      <c r="BB465" s="76" t="s">
        <v>395</v>
      </c>
      <c r="BC465" s="76" t="s">
        <v>396</v>
      </c>
      <c r="BD465" s="76" t="s">
        <v>398</v>
      </c>
      <c r="BE465" s="76" t="s">
        <v>397</v>
      </c>
      <c r="BF465" s="76" t="s">
        <v>28</v>
      </c>
      <c r="BJ465" s="76" t="s">
        <v>1422</v>
      </c>
      <c r="BK465" s="81" t="s">
        <v>442</v>
      </c>
      <c r="BL465" s="76" t="s">
        <v>1448</v>
      </c>
      <c r="BM46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76" customFormat="1" ht="16" customHeight="1">
      <c r="A466" s="18">
        <v>5006</v>
      </c>
      <c r="B466" s="77" t="s">
        <v>589</v>
      </c>
      <c r="C466" s="77" t="s">
        <v>384</v>
      </c>
      <c r="D466" s="77"/>
      <c r="E466" s="77"/>
      <c r="F466" s="76" t="str">
        <f>IF(ISBLANK(Table2[[#This Row],[unique_id]]), "", PROPER(SUBSTITUTE(Table2[[#This Row],[unique_id]], "_", " ")))</f>
        <v/>
      </c>
      <c r="G466" s="77"/>
      <c r="H466" s="77"/>
      <c r="I466" s="77"/>
      <c r="K466" s="77"/>
      <c r="M466" s="77"/>
      <c r="O466" s="78"/>
      <c r="T466" s="79"/>
      <c r="V466" s="78"/>
      <c r="W466" s="78"/>
      <c r="X466" s="78"/>
      <c r="Y466" s="78"/>
      <c r="Z466" s="78"/>
      <c r="AA466" s="78"/>
      <c r="AG466" s="78"/>
      <c r="AH466" s="78"/>
      <c r="AJ466" s="76" t="str">
        <f t="shared" ref="AJ466:AJ489" si="0">IF(ISBLANK(AI466),  "", _xlfn.CONCAT("haas/entity/sensor/", LOWER(C466), "/", E466, "/config"))</f>
        <v/>
      </c>
      <c r="AK466" s="76" t="str">
        <f t="shared" ref="AK466:AK489" si="1">IF(ISBLANK(AI466),  "", _xlfn.CONCAT(LOWER(C466), "/", E466))</f>
        <v/>
      </c>
      <c r="AT466" s="80"/>
      <c r="AU466" s="80"/>
      <c r="AV46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6" t="s">
        <v>1116</v>
      </c>
      <c r="BA466" s="76" t="str">
        <f>IF(ISBLANK(Table2[[#This Row],[device_model]]), "", Table2[[#This Row],[device_suggested_area]])</f>
        <v>Rack</v>
      </c>
      <c r="BB466" s="76" t="s">
        <v>1397</v>
      </c>
      <c r="BC466" s="76" t="s">
        <v>1087</v>
      </c>
      <c r="BD466" s="76" t="s">
        <v>268</v>
      </c>
      <c r="BE466" s="76">
        <v>12.1</v>
      </c>
      <c r="BF466" s="76" t="s">
        <v>28</v>
      </c>
      <c r="BJ466" s="76" t="s">
        <v>409</v>
      </c>
      <c r="BK466" s="83" t="s">
        <v>1413</v>
      </c>
      <c r="BL466" s="76" t="s">
        <v>1396</v>
      </c>
      <c r="BM46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76" customFormat="1" ht="16" customHeight="1">
      <c r="A467" s="18">
        <v>5007</v>
      </c>
      <c r="B467" s="77" t="s">
        <v>589</v>
      </c>
      <c r="C467" s="77" t="s">
        <v>384</v>
      </c>
      <c r="D467" s="77"/>
      <c r="E467" s="77"/>
      <c r="F467" s="76" t="str">
        <f>IF(ISBLANK(Table2[[#This Row],[unique_id]]), "", PROPER(SUBSTITUTE(Table2[[#This Row],[unique_id]], "_", " ")))</f>
        <v/>
      </c>
      <c r="G467" s="77"/>
      <c r="H467" s="77"/>
      <c r="I467" s="77"/>
      <c r="K467" s="77"/>
      <c r="M467" s="77"/>
      <c r="O467" s="78"/>
      <c r="T467" s="79"/>
      <c r="V467" s="78"/>
      <c r="W467" s="78"/>
      <c r="X467" s="78"/>
      <c r="Y467" s="78"/>
      <c r="Z467" s="78"/>
      <c r="AA467" s="78"/>
      <c r="AG467" s="78"/>
      <c r="AH467" s="78"/>
      <c r="AJ467" s="76" t="str">
        <f t="shared" si="0"/>
        <v/>
      </c>
      <c r="AK467" s="76" t="str">
        <f t="shared" si="1"/>
        <v/>
      </c>
      <c r="AT467" s="80"/>
      <c r="AU467" s="80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1116</v>
      </c>
      <c r="BA467" s="76" t="str">
        <f>IF(ISBLANK(Table2[[#This Row],[device_model]]), "", Table2[[#This Row],[device_suggested_area]])</f>
        <v>Rack</v>
      </c>
      <c r="BB467" s="76" t="s">
        <v>1397</v>
      </c>
      <c r="BC467" s="76" t="s">
        <v>1087</v>
      </c>
      <c r="BD467" s="76" t="s">
        <v>268</v>
      </c>
      <c r="BE467" s="76">
        <v>12.1</v>
      </c>
      <c r="BF467" s="76" t="s">
        <v>28</v>
      </c>
      <c r="BJ467" s="76" t="s">
        <v>1422</v>
      </c>
      <c r="BK467" s="83" t="s">
        <v>1490</v>
      </c>
      <c r="BL467" s="76" t="s">
        <v>1424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76" customFormat="1" ht="16" customHeight="1">
      <c r="A468" s="18">
        <v>5008</v>
      </c>
      <c r="B468" s="77" t="s">
        <v>589</v>
      </c>
      <c r="C468" s="77" t="s">
        <v>384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J468" s="76" t="str">
        <f t="shared" si="0"/>
        <v/>
      </c>
      <c r="AK468" s="76" t="str">
        <f t="shared" si="1"/>
        <v/>
      </c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1116</v>
      </c>
      <c r="BA468" s="76" t="str">
        <f>IF(ISBLANK(Table2[[#This Row],[device_model]]), "", Table2[[#This Row],[device_suggested_area]])</f>
        <v>Rack</v>
      </c>
      <c r="BB468" s="76" t="s">
        <v>1397</v>
      </c>
      <c r="BC468" s="76" t="s">
        <v>1087</v>
      </c>
      <c r="BD468" s="76" t="s">
        <v>268</v>
      </c>
      <c r="BE468" s="76">
        <v>12.1</v>
      </c>
      <c r="BF468" s="76" t="s">
        <v>28</v>
      </c>
      <c r="BJ468" s="76" t="s">
        <v>1423</v>
      </c>
      <c r="BK468" s="81" t="s">
        <v>1414</v>
      </c>
      <c r="BL468" s="76" t="s">
        <v>1395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76" customFormat="1" ht="16" customHeight="1">
      <c r="A469" s="18">
        <v>5009</v>
      </c>
      <c r="B469" s="77" t="s">
        <v>26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si="0"/>
        <v/>
      </c>
      <c r="AK469" s="76" t="str">
        <f t="shared" si="1"/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1398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1520</v>
      </c>
      <c r="BL469" s="76" t="s">
        <v>1399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76" customFormat="1" ht="16" customHeight="1">
      <c r="A470" s="18">
        <v>5010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1398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1521</v>
      </c>
      <c r="BL470" s="76" t="s">
        <v>1425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76" customFormat="1" ht="16" customHeight="1">
      <c r="A471" s="18">
        <v>5011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1398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1522</v>
      </c>
      <c r="BL471" s="76" t="s">
        <v>1400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76" customFormat="1" ht="16" customHeight="1">
      <c r="A472" s="18">
        <v>5012</v>
      </c>
      <c r="B472" s="77" t="s">
        <v>589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1081</v>
      </c>
      <c r="BC472" s="76" t="s">
        <v>1080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76" t="s">
        <v>602</v>
      </c>
      <c r="BL472" s="76" t="s">
        <v>1401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76" customFormat="1" ht="16" customHeight="1">
      <c r="A473" s="18">
        <v>5013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1081</v>
      </c>
      <c r="BC473" s="76" t="s">
        <v>1080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76" t="s">
        <v>1491</v>
      </c>
      <c r="BL473" s="76" t="s">
        <v>1426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76" customFormat="1" ht="16" customHeight="1">
      <c r="A474" s="18">
        <v>5014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1115</v>
      </c>
      <c r="BA474" s="76" t="str">
        <f>IF(ISBLANK(Table2[[#This Row],[device_model]]), "", Table2[[#This Row],[device_suggested_area]])</f>
        <v>Rack</v>
      </c>
      <c r="BB474" s="76" t="s">
        <v>1081</v>
      </c>
      <c r="BC474" s="76" t="s">
        <v>1080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76" t="s">
        <v>1491</v>
      </c>
      <c r="BL474" s="76" t="s">
        <v>1402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76" customFormat="1" ht="16" customHeight="1">
      <c r="A475" s="18">
        <v>5015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1116</v>
      </c>
      <c r="BA475" s="76" t="str">
        <f>IF(ISBLANK(Table2[[#This Row],[device_model]]), "", Table2[[#This Row],[device_suggested_area]])</f>
        <v>Rack</v>
      </c>
      <c r="BB475" s="76" t="s">
        <v>1083</v>
      </c>
      <c r="BC475" s="76" t="s">
        <v>1082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385</v>
      </c>
      <c r="BL475" s="76" t="s">
        <v>1403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76" customFormat="1" ht="16" customHeight="1">
      <c r="A476" s="18">
        <v>5016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1116</v>
      </c>
      <c r="BA476" s="76" t="str">
        <f>IF(ISBLANK(Table2[[#This Row],[device_model]]), "", Table2[[#This Row],[device_suggested_area]])</f>
        <v>Rack</v>
      </c>
      <c r="BB476" s="76" t="s">
        <v>1083</v>
      </c>
      <c r="BC476" s="76" t="s">
        <v>1082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1492</v>
      </c>
      <c r="BL476" s="76" t="s">
        <v>1427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76" customFormat="1" ht="16" customHeight="1">
      <c r="A477" s="18">
        <v>5017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1116</v>
      </c>
      <c r="BA477" s="76" t="str">
        <f>IF(ISBLANK(Table2[[#This Row],[device_model]]), "", Table2[[#This Row],[device_suggested_area]])</f>
        <v>Rack</v>
      </c>
      <c r="BB477" s="76" t="s">
        <v>1083</v>
      </c>
      <c r="BC477" s="76" t="s">
        <v>1082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1494</v>
      </c>
      <c r="BL477" s="76" t="s">
        <v>1404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76" customFormat="1" ht="16" customHeight="1">
      <c r="A478" s="18">
        <v>5018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1085</v>
      </c>
      <c r="BC478" s="76" t="s">
        <v>1084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441</v>
      </c>
      <c r="BL478" s="76" t="s">
        <v>1405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76" customFormat="1" ht="16" customHeight="1">
      <c r="A479" s="18">
        <v>5019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1085</v>
      </c>
      <c r="BC479" s="76" t="s">
        <v>1084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1493</v>
      </c>
      <c r="BL479" s="76" t="s">
        <v>1428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76" customFormat="1" ht="16" customHeight="1">
      <c r="A480" s="18">
        <v>5020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1085</v>
      </c>
      <c r="BC480" s="76" t="s">
        <v>1084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1495</v>
      </c>
      <c r="BL480" s="76" t="s">
        <v>1406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76" customFormat="1" ht="16" customHeight="1">
      <c r="A481" s="18">
        <v>5021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1089</v>
      </c>
      <c r="BC481" s="76" t="s">
        <v>1086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598</v>
      </c>
      <c r="BL481" s="76" t="s">
        <v>1407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76" customFormat="1" ht="16" customHeight="1">
      <c r="A482" s="18">
        <v>5022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1089</v>
      </c>
      <c r="BC482" s="76" t="s">
        <v>1086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1496</v>
      </c>
      <c r="BL482" s="76" t="s">
        <v>1429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76" customFormat="1" ht="16" customHeight="1">
      <c r="A483" s="18">
        <v>5023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1089</v>
      </c>
      <c r="BC483" s="76" t="s">
        <v>1086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1497</v>
      </c>
      <c r="BL483" s="76" t="s">
        <v>1408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76" customFormat="1" ht="16" customHeight="1">
      <c r="A484" s="18">
        <v>5024</v>
      </c>
      <c r="B484" s="77" t="s">
        <v>26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1088</v>
      </c>
      <c r="BC484" s="76" t="s">
        <v>1087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597</v>
      </c>
      <c r="BL484" s="76" t="s">
        <v>1409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76" customFormat="1" ht="16" customHeight="1">
      <c r="A485" s="18">
        <v>5025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1088</v>
      </c>
      <c r="BC485" s="76" t="s">
        <v>1087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1498</v>
      </c>
      <c r="BL485" s="76" t="s">
        <v>1430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76" customFormat="1" ht="16" customHeight="1">
      <c r="A486" s="18">
        <v>5026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1088</v>
      </c>
      <c r="BC486" s="76" t="s">
        <v>1087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1499</v>
      </c>
      <c r="BL486" s="76" t="s">
        <v>1410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76" customFormat="1" ht="16" customHeight="1">
      <c r="A487" s="18">
        <v>5027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1117</v>
      </c>
      <c r="BA487" s="76" t="str">
        <f>IF(ISBLANK(Table2[[#This Row],[device_model]]), "", Table2[[#This Row],[device_suggested_area]])</f>
        <v>Wardrobe</v>
      </c>
      <c r="BB487" s="76" t="s">
        <v>1091</v>
      </c>
      <c r="BC487" s="76" t="s">
        <v>1090</v>
      </c>
      <c r="BD487" s="76" t="s">
        <v>564</v>
      </c>
      <c r="BE487" s="76">
        <v>12.1</v>
      </c>
      <c r="BF487" s="76" t="s">
        <v>505</v>
      </c>
      <c r="BJ487" s="76" t="s">
        <v>409</v>
      </c>
      <c r="BK487" s="76" t="s">
        <v>563</v>
      </c>
      <c r="BL487" s="76" t="s">
        <v>1411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76" customFormat="1" ht="16" customHeight="1">
      <c r="A488" s="18">
        <v>5028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1117</v>
      </c>
      <c r="BA488" s="76" t="str">
        <f>IF(ISBLANK(Table2[[#This Row],[device_model]]), "", Table2[[#This Row],[device_suggested_area]])</f>
        <v>Wardrobe</v>
      </c>
      <c r="BB488" s="76" t="s">
        <v>1091</v>
      </c>
      <c r="BC488" s="76" t="s">
        <v>1090</v>
      </c>
      <c r="BD488" s="76" t="s">
        <v>564</v>
      </c>
      <c r="BE488" s="76">
        <v>12.1</v>
      </c>
      <c r="BF488" s="76" t="s">
        <v>505</v>
      </c>
      <c r="BJ488" s="76" t="s">
        <v>1422</v>
      </c>
      <c r="BK488" s="76" t="s">
        <v>1500</v>
      </c>
      <c r="BL488" s="76" t="s">
        <v>1431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76" customFormat="1" ht="16" customHeight="1">
      <c r="A489" s="18">
        <v>5029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1117</v>
      </c>
      <c r="BA489" s="76" t="str">
        <f>IF(ISBLANK(Table2[[#This Row],[device_model]]), "", Table2[[#This Row],[device_suggested_area]])</f>
        <v>Wardrobe</v>
      </c>
      <c r="BB489" s="76" t="s">
        <v>1091</v>
      </c>
      <c r="BC489" s="76" t="s">
        <v>1090</v>
      </c>
      <c r="BD489" s="76" t="s">
        <v>564</v>
      </c>
      <c r="BE489" s="76">
        <v>12.1</v>
      </c>
      <c r="BF489" s="76" t="s">
        <v>505</v>
      </c>
      <c r="BJ489" s="76" t="s">
        <v>1423</v>
      </c>
      <c r="BK489" s="81" t="s">
        <v>1415</v>
      </c>
      <c r="BL489" s="76" t="s">
        <v>1412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2024-02-21T06:48:26Z</dcterms:modified>
</cp:coreProperties>
</file>