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7A405D6E-0D57-CA48-819C-0A6F4202D259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2" i="1" l="1"/>
  <c r="AB322" i="1"/>
  <c r="AA322" i="1"/>
  <c r="F322" i="1"/>
  <c r="AO321" i="1"/>
  <c r="AB321" i="1"/>
  <c r="AA321" i="1"/>
  <c r="F321" i="1"/>
  <c r="F295" i="1"/>
  <c r="AA295" i="1"/>
  <c r="AB295" i="1"/>
  <c r="AO295" i="1"/>
  <c r="F294" i="1"/>
  <c r="AA294" i="1"/>
  <c r="AB294" i="1"/>
  <c r="AO29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6" i="1"/>
  <c r="AB336" i="1"/>
  <c r="AA336" i="1"/>
  <c r="F336" i="1"/>
  <c r="AO339" i="1"/>
  <c r="AB339" i="1"/>
  <c r="AA339" i="1"/>
  <c r="F339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7" i="1"/>
  <c r="AB347" i="1"/>
  <c r="AA347" i="1"/>
  <c r="AO346" i="1"/>
  <c r="AB346" i="1"/>
  <c r="AA346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8" i="1"/>
  <c r="AB348" i="1"/>
  <c r="AA348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0" i="1"/>
  <c r="AA350" i="1"/>
  <c r="AB350" i="1"/>
  <c r="AO350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7" i="1"/>
  <c r="AB338" i="1"/>
  <c r="AB340" i="1"/>
  <c r="AB341" i="1"/>
  <c r="AB342" i="1"/>
  <c r="AB343" i="1"/>
  <c r="AB344" i="1"/>
  <c r="AB345" i="1"/>
  <c r="AB349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5" i="1"/>
  <c r="F342" i="1"/>
  <c r="AA342" i="1"/>
  <c r="AO342" i="1"/>
  <c r="F343" i="1"/>
  <c r="AA343" i="1"/>
  <c r="AO343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5" i="1"/>
  <c r="AO337" i="1"/>
  <c r="AO338" i="1"/>
  <c r="AO341" i="1"/>
  <c r="AO101" i="1"/>
  <c r="AO34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0" i="1"/>
  <c r="AO349" i="1"/>
  <c r="AO323" i="1"/>
  <c r="AO326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4" i="1"/>
  <c r="AO325" i="1"/>
  <c r="AO281" i="1"/>
  <c r="AO327" i="1"/>
  <c r="AO328" i="1"/>
  <c r="AO329" i="1"/>
  <c r="AO330" i="1"/>
  <c r="AO331" i="1"/>
  <c r="AO332" i="1"/>
  <c r="AO333" i="1"/>
  <c r="AO334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F9" i="1"/>
  <c r="AF7" i="1"/>
  <c r="F101" i="1"/>
  <c r="AA101" i="1"/>
  <c r="AA109" i="1"/>
  <c r="F109" i="1"/>
  <c r="AA108" i="1"/>
  <c r="F108" i="1"/>
  <c r="F335" i="1"/>
  <c r="AA335" i="1"/>
  <c r="F337" i="1"/>
  <c r="AA337" i="1"/>
  <c r="F338" i="1"/>
  <c r="AA338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AA340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7" i="1"/>
  <c r="AA324" i="1"/>
  <c r="AA319" i="1"/>
  <c r="AA352" i="1"/>
  <c r="AA351" i="1"/>
  <c r="AA349" i="1"/>
  <c r="AA345" i="1"/>
  <c r="AA344" i="1"/>
  <c r="AA341" i="1"/>
  <c r="AA208" i="1"/>
  <c r="AA202" i="1"/>
  <c r="AA174" i="1"/>
  <c r="AA173" i="1"/>
  <c r="AA180" i="1"/>
  <c r="AA209" i="1"/>
  <c r="AA210" i="1"/>
  <c r="AA211" i="1"/>
  <c r="AA354" i="1"/>
  <c r="AA356" i="1"/>
  <c r="AA357" i="1"/>
  <c r="AA358" i="1"/>
  <c r="AA355" i="1"/>
  <c r="AA353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59" i="1"/>
  <c r="AA360" i="1"/>
  <c r="AA361" i="1"/>
  <c r="AA362" i="1"/>
  <c r="AA363" i="1"/>
  <c r="AA364" i="1"/>
  <c r="AA243" i="1"/>
  <c r="AA242" i="1"/>
  <c r="AA241" i="1"/>
  <c r="AA240" i="1"/>
  <c r="AA391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80" i="1"/>
  <c r="AA381" i="1"/>
  <c r="AA382" i="1"/>
  <c r="AA383" i="1"/>
  <c r="AA384" i="1"/>
  <c r="AA385" i="1"/>
  <c r="AA386" i="1"/>
  <c r="AA387" i="1"/>
  <c r="AA388" i="1"/>
  <c r="AA389" i="1"/>
  <c r="AA390" i="1"/>
  <c r="AA379" i="1"/>
  <c r="AA249" i="1"/>
  <c r="AA250" i="1"/>
  <c r="AA251" i="1"/>
  <c r="AA252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34" i="1"/>
  <c r="AA333" i="1"/>
  <c r="AA332" i="1"/>
  <c r="AA331" i="1"/>
  <c r="AA330" i="1"/>
  <c r="AA329" i="1"/>
  <c r="AA326" i="1"/>
  <c r="AA323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<sst xmlns="http://schemas.openxmlformats.org/spreadsheetml/2006/main" count="4795" uniqueCount="1074">
  <si>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</si>
  <si>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</si>
  <si>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</si>
  <si>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</si>
  <si>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</si>
  <si>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</si>
  <si>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</si>
  <si>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</si>
  <si>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</si>
  <si>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</si>
  <si>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</si>
  <si>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</si>
  <si>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</si>
  <si>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</si>
  <si>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</si>
  <si>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</si>
  <si>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</si>
  <si>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</si>
  <si>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</si>
  <si>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</si>
  <si>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</si>
  <si>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</si>
  <si>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</si>
  <si>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</si>
  <si>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</si>
  <si>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</si>
  <si>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</si>
  <si>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</si>
  <si>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</si>
  <si>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</si>
  <si>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</si>
  <si>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</si>
  <si>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</si>
  <si>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</si>
  <si>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</si>
  <si>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</si>
  <si>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</si>
  <si>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</si>
  <si>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</si>
  <si>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</si>
  <si>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</si>
  <si>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</si>
  <si>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</si>
  <si>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</si>
  <si>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</si>
  <si>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</si>
  <si>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</si>
  <si>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</si>
  <si>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</si>
  <si>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</si>
  <si>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</si>
  <si>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</si>
  <si>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</si>
  <si>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</si>
  <si>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</si>
  <si>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</si>
  <si>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</si>
  <si>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</si>
  <si>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</si>
  <si>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</si>
  <si>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</si>
  <si>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</si>
  <si>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</si>
  <si>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</si>
  <si>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</si>
  <si>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</si>
  <si>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</si>
  <si>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</si>
  <si>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</si>
  <si>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</si>
  <si>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</si>
  <si>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</si>
  <si>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</si>
  <si>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</si>
  <si>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</si>
  <si>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</si>
  <si>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</si>
  <si>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</si>
  <si>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</si>
  <si>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</si>
  <si>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</si>
  <si>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</si>
  <si>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</si>
  <si>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</si>
  <si>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</si>
  <si>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</si>
  <si>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</si>
  <si>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</si>
  <si>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</si>
  <si>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</si>
  <si>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</si>
  <si>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</si>
  <si>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</si>
  <si>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</si>
  <si>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</si>
  <si>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</si>
  <si>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</si>
  <si>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</si>
  <si>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</si>
  <si>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</si>
  <si>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</si>
  <si>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</si>
  <si>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</si>
  <si>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</si>
  <si>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</si>
  <si>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</si>
  <si>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</si>
  <si>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</si>
  <si>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</si>
  <si>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</si>
  <si>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</si>
  <si>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</si>
  <si>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</si>
  <si>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</si>
  <si>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</si>
  <si>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</si>
  <si>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</si>
  <si>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</si>
  <si>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</si>
  <si>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</si>
  <si>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</si>
  <si>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</si>
  <si>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</si>
  <si>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</si>
  <si>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</si>
  <si>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</si>
  <si>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</si>
  <si>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</si>
  <si>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</si>
  <si>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</si>
  <si>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</si>
  <si>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</si>
  <si>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</si>
  <si>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</si>
  <si>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</si>
  <si>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</si>
  <si>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</si>
  <si>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</si>
  <si>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</si>
  <si>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</si>
  <si>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</si>
  <si>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</si>
  <si>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</si>
  <si>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</si>
  <si>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</si>
  <si>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</si>
  <si>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</si>
  <si>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</si>
  <si>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</si>
  <si>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</si>
  <si>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</si>
  <si>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</si>
  <si>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</si>
  <si>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</si>
  <si>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</si>
  <si>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</si>
  <si>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</si>
  <si>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</si>
  <si>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</si>
  <si>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</si>
  <si>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</si>
  <si>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</si>
  <si>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</si>
  <si>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</si>
  <si>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</si>
  <si>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</si>
  <si>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</si>
  <si>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</si>
  <si>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</si>
  <si>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</si>
  <si>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</si>
  <si>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</si>
  <si>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</si>
  <si>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</si>
  <si>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</si>
  <si>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</si>
  <si>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</si>
  <si>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</si>
  <si>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</si>
  <si>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</si>
  <si>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</si>
  <si>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</si>
  <si>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</si>
  <si>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</si>
  <si>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</si>
  <si>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</si>
  <si>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</si>
  <si>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</si>
  <si>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</si>
  <si>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</si>
  <si>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</si>
  <si>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</si>
  <si>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</si>
  <si>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</si>
  <si>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</si>
  <si>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</si>
  <si>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</si>
  <si>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</si>
  <si>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</si>
  <si>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</si>
  <si>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</si>
  <si>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</si>
  <si>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</si>
  <si>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</si>
  <si>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</si>
  <si>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</si>
  <si>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</si>
  <si>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</si>
  <si>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</si>
  <si>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</si>
  <si>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</si>
  <si>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</si>
  <si>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</si>
  <si>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</si>
  <si>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</si>
  <si>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</si>
  <si>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</si>
  <si>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</si>
  <si>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</si>
  <si>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</si>
  <si>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</si>
  <si>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</si>
  <si>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</si>
  <si>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</si>
  <si>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</si>
  <si>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</si>
  <si>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</si>
  <si>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</si>
  <si>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</si>
  <si>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</si>
  <si>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</si>
  <si>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</si>
  <si>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</si>
  <si>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</si>
  <si>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</si>
  <si>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</si>
  <si>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</si>
  <si>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</si>
  <si>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</si>
  <si>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</si>
  <si>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</si>
  <si>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</si>
  <si>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</si>
  <si>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</si>
  <si>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</si>
  <si>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</si>
  <si>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</si>
  <si>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</si>
  <si>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</si>
  <si>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</si>
  <si>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</si>
  <si>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</si>
  <si>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</si>
  <si>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</si>
  <si>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</si>
  <si>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</si>
  <si>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</si>
  <si>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</si>
  <si>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</si>
  <si>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</si>
  <si>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</si>
  <si>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</si>
  <si>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</si>
  <si>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</si>
  <si>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</si>
  <si>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</si>
  <si>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</si>
  <si>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</si>
  <si>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</si>
  <si>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</si>
  <si>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</si>
  <si>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</si>
  <si>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</si>
  <si>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</si>
  <si>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</si>
  <si>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</si>
  <si>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</si>
  <si>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</si>
  <si>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</si>
  <si>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</si>
  <si>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</si>
  <si>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</si>
  <si>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</si>
  <si>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</si>
  <si>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</si>
  <si>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</si>
  <si>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</si>
  <si>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</si>
  <si>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</si>
  <si>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</si>
  <si>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</si>
  <si>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</si>
  <si>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</si>
  <si>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</si>
  <si>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</si>
  <si>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</si>
  <si>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</si>
  <si>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</si>
  <si>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</si>
  <si>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</si>
  <si>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</si>
  <si>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</si>
  <si>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</si>
  <si>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</si>
  <si>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</si>
  <si>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</si>
  <si>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</si>
  <si>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</si>
  <si>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</si>
  <si>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</si>
  <si>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</si>
  <si>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</si>
  <si>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</si>
  <si>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</si>
  <si>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</si>
  <si>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</si>
  <si>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</si>
  <si>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</si>
  <si>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</si>
  <si>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</si>
  <si>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</si>
  <si>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</si>
  <si>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</si>
  <si>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</si>
  <si>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</si>
  <si>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</si>
  <si>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</si>
  <si>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</si>
  <si>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</si>
  <si>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</si>
  <si>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</si>
  <si>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</si>
  <si>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</si>
  <si>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</si>
  <si>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</si>
  <si>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</si>
  <si>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</si>
  <si>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</si>
  <si>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</si>
  <si>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</si>
  <si>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</si>
  <si>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</si>
  <si>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</si>
  <si>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</si>
  <si>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</si>
  <si>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</si>
  <si>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</si>
  <si>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</si>
  <si>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</si>
  <si>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</si>
  <si>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</si>
  <si>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</si>
  <si>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</si>
  <si>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</si>
  <si>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</si>
  <si>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</si>
  <si>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</si>
  <si>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</si>
  <si>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</si>
  <si>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</si>
  <si>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</si>
  <si>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</si>
  <si>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</si>
  <si>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</si>
  <si>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</si>
  <si>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</si>
  <si>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</si>
  <si>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</si>
  <si>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</si>
  <si>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</si>
  <si>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</si>
  <si>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</si>
  <si>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</si>
  <si>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</si>
  <si>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</si>
  <si>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</si>
  <si>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</si>
  <si>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</si>
  <si>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</si>
  <si>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</si>
  <si>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</si>
  <si>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</si>
  <si>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</si>
  <si>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</si>
  <si>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</si>
  <si>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</si>
  <si>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</si>
  <si>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</si>
  <si>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</si>
  <si>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</si>
  <si>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</si>
  <si>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</si>
  <si>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</si>
  <si>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</si>
  <si>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</si>
  <si>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</si>
  <si>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</si>
  <si>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</si>
  <si>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</si>
  <si>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</si>
  <si>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</si>
  <si>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</si>
  <si>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</si>
  <si>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</si>
  <si>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</si>
  <si>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</si>
  <si>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</si>
  <si>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</si>
  <si>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</si>
  <si>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</si>
  <si>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</si>
  <si>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</si>
  <si>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</si>
  <si>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</si>
  <si>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</si>
  <si>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</si>
  <si>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</si>
  <si>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</si>
  <si>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</si>
  <si>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</si>
  <si>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</si>
  <si>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</si>
  <si>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</si>
  <si>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</si>
  <si>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</si>
  <si>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</si>
  <si>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</si>
  <si>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</si>
  <si>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</si>
  <si>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</si>
  <si>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</si>
  <si>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</si>
  <si>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</si>
  <si>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</si>
  <si>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</si>
  <si>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</si>
  <si>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</si>
  <si>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</si>
  <si>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</si>
  <si>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</si>
  <si>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</si>
  <si>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</si>
  <si>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</si>
  <si>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</si>
  <si>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</si>
  <si>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</si>
  <si>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</si>
  <si>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</si>
  <si>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</si>
  <si>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</si>
  <si>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</si>
  <si>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</si>
  <si>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</si>
  <si>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</si>
  <si>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</si>
  <si>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</si>
  <si>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</si>
  <si>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</si>
  <si>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</si>
  <si>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</si>
  <si>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</si>
  <si>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</si>
  <si>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</si>
  <si>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</si>
  <si>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</si>
  <si>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</si>
  <si>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</si>
  <si>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</si>
  <si>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</si>
  <si>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</si>
  <si>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</si>
  <si>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</si>
  <si>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</si>
  <si>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</si>
  <si>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</si>
  <si>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</si>
  <si>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</si>
  <si>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</si>
  <si>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</si>
  <si>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</si>
  <si>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</si>
  <si>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</si>
  <si>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</si>
  <si>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</si>
  <si>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</si>
  <si>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</si>
  <si>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</si>
  <si>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</si>
  <si>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</si>
  <si>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</si>
  <si>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</si>
  <si>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</si>
  <si>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</si>
  <si>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</si>
  <si>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</si>
  <si>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</si>
  <si>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</si>
  <si>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</si>
  <si>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</si>
  <si>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</si>
  <si>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</si>
  <si>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</si>
  <si>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</si>
  <si>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</si>
  <si>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</si>
  <si>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</si>
  <si>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</si>
  <si>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</si>
  <si>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</si>
  <si>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</si>
  <si>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</si>
  <si>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</si>
  <si>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</si>
  <si>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</si>
  <si>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</si>
  <si>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</si>
  <si>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</si>
  <si>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</si>
  <si>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</si>
  <si>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</si>
  <si>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</si>
  <si>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</si>
  <si>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</si>
  <si>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</si>
  <si>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</si>
  <si>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</si>
  <si>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</si>
  <si>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</si>
  <si>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</si>
  <si>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</si>
  <si>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</si>
  <si>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</si>
  <si>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</si>
  <si>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</si>
  <si>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</si>
  <si>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</si>
  <si>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</si>
  <si>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</si>
  <si>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</si>
  <si>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</si>
  <si>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</si>
  <si>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</si>
  <si>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</si>
  <si>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</si>
  <si>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</si>
  <si>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</si>
  <si>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</si>
  <si>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</si>
  <si>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</si>
  <si>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</si>
  <si>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</si>
  <si>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</si>
  <si>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</si>
  <si>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</si>
  <si>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</si>
  <si>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</si>
  <si>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</si>
  <si>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</si>
  <si>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</si>
  <si>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</si>
  <si>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</si>
  <si>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</si>
  <si>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</si>
  <si>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</si>
  <si>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</si>
  <si>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</si>
  <si>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</si>
  <si>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</si>
  <si>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</si>
  <si>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</si>
  <si>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</si>
  <si>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</si>
  <si>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</si>
  <si>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</si>
  <si>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</si>
  <si>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</si>
  <si>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</si>
  <si>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</si>
  <si>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</si>
  <si>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</si>
  <si>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</si>
  <si>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</si>
  <si>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</si>
  <si>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</si>
  <si>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</si>
  <si>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</si>
  <si>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</si>
  <si>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</si>
  <si>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</si>
  <si>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</si>
  <si>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</si>
  <si>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</si>
  <si>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</si>
  <si>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</si>
  <si>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</si>
  <si>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</si>
  <si>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</si>
  <si>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</si>
  <si>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</si>
  <si>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</si>
  <si>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</si>
  <si>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</si>
  <si>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</si>
  <si>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</si>
  <si>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</si>
  <si>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</si>
  <si>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</si>
  <si>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</si>
  <si>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</si>
  <si>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</si>
  <si>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</si>
  <si>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</si>
  <si>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</si>
  <si>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</si>
  <si>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</si>
  <si>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</si>
  <si>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</si>
  <si>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</si>
  <si>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</si>
  <si>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</si>
  <si>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</si>
  <si>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</si>
  <si>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</si>
  <si>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</si>
  <si>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</si>
  <si>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</si>
  <si>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</si>
  <si>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</si>
  <si>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</si>
  <si>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</si>
  <si>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</si>
  <si>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</si>
  <si>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</si>
  <si>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</si>
  <si>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</si>
  <si>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</si>
  <si>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</si>
  <si>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</si>
  <si>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</si>
  <si>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</si>
  <si>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</si>
  <si>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</si>
  <si>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</si>
  <si>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</si>
  <si>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</si>
  <si>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</si>
  <si>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</si>
  <si>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</si>
  <si>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</si>
  <si>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</si>
  <si>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</si>
  <si>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</si>
  <si>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</si>
  <si>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</si>
  <si>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</si>
  <si>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</si>
  <si>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</si>
  <si>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</si>
  <si>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</si>
  <si>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</si>
  <si>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</si>
  <si>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</si>
  <si>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</si>
  <si>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</si>
  <si>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</si>
  <si>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</si>
  <si>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</si>
  <si>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</si>
  <si>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</si>
  <si>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</si>
  <si>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</si>
  <si>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</si>
  <si>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</si>
  <si>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</si>
  <si>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</si>
  <si>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</si>
  <si>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</si>
  <si>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</si>
  <si>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</si>
  <si>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</si>
  <si>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</si>
  <si>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</si>
  <si>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</si>
  <si>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</si>
  <si>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</si>
  <si>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</si>
  <si>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</si>
  <si>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</si>
  <si>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</si>
  <si>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</si>
  <si>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</si>
  <si>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</si>
  <si>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</si>
  <si>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</si>
  <si>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</si>
  <si>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</si>
  <si>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</si>
  <si>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</si>
  <si>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</si>
  <si>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</si>
  <si>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</si>
  <si>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</si>
  <si>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</si>
  <si>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</si>
  <si>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</si>
  <si>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</si>
  <si>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</si>
  <si>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</si>
  <si>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</si>
  <si>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</si>
  <si>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</si>
  <si>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</si>
  <si>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</si>
  <si>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</si>
  <si>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</si>
  <si>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</si>
  <si>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</si>
  <si>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</si>
  <si>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</si>
  <si>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</si>
  <si>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</si>
  <si>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</si>
  <si>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</si>
  <si>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</si>
  <si>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</si>
  <si>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</si>
  <si>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</si>
  <si>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</si>
  <si>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</si>
  <si>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</si>
  <si>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</si>
  <si>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</si>
  <si>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</si>
  <si>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</si>
  <si>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</si>
  <si>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</si>
  <si>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</si>
  <si>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</si>
  <si>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</si>
  <si>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</si>
  <si>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</si>
  <si>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</si>
  <si>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</si>
  <si>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</si>
  <si>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</si>
  <si>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</si>
  <si>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</si>
  <si>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</si>
  <si>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</si>
  <si>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</si>
  <si>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</si>
  <si>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</si>
  <si>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</si>
  <si>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</si>
  <si>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</si>
  <si>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</si>
  <si>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</si>
  <si>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</si>
  <si>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</si>
  <si>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</si>
  <si>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</si>
  <si>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</si>
  <si>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</si>
  <si>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</si>
  <si>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</si>
  <si>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</si>
  <si>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</si>
  <si>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</si>
  <si>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</si>
  <si>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</si>
  <si>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</si>
  <si>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</si>
  <si>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</si>
  <si>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</si>
  <si>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</si>
  <si>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</si>
  <si>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</si>
  <si>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</si>
  <si>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</si>
  <si>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</si>
  <si>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</si>
  <si>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</si>
  <si>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</si>
  <si>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</si>
  <si>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</si>
  <si>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</si>
  <si>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</si>
  <si>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</si>
  <si>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</si>
  <si>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</si>
  <si>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</si>
  <si>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</si>
  <si>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</si>
  <si>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</si>
  <si>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</si>
  <si>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</si>
  <si>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</si>
  <si>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</si>
  <si>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</si>
  <si>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</si>
  <si>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</si>
  <si>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</si>
  <si>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</si>
  <si>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</si>
  <si>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</si>
  <si>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</si>
  <si>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</si>
  <si>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</si>
  <si>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</si>
  <si>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</si>
  <si>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</si>
  <si>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</si>
  <si>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</si>
  <si>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</si>
  <si>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</si>
  <si>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</si>
  <si>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</si>
  <si>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</si>
  <si>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</si>
  <si>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</si>
  <si>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</si>
  <si>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</si>
  <si>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</si>
  <si>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</si>
  <si>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</si>
  <si>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</si>
  <si>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</si>
  <si>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</si>
  <si>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</si>
  <si>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</si>
  <si>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</si>
  <si>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</si>
  <si>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</si>
  <si>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</si>
  <si>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</si>
  <si>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</si>
  <si>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</si>
  <si>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</si>
  <si>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</si>
  <si>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</si>
  <si>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</si>
  <si>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</si>
  <si>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</si>
  <si>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</si>
  <si>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</si>
  <si>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</si>
  <si>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</si>
  <si>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</si>
  <si>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</si>
  <si>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</si>
  <si>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</si>
  <si>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</si>
  <si>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</si>
  <si>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</si>
  <si>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</si>
  <si>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</si>
  <si>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</si>
  <si>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</si>
  <si>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</si>
  <si>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</si>
  <si>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</si>
  <si>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</si>
  <si>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</si>
  <si>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</si>
  <si>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</si>
  <si>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</si>
  <si>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</si>
  <si>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</si>
  <si>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</si>
  <si>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</si>
  <si>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</si>
  <si>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</si>
  <si>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</si>
  <si>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</si>
  <si>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</si>
  <si>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</si>
  <si>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</si>
  <si>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</si>
  <si>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</si>
  <si>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</si>
  <si>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</si>
  <si>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</si>
  <si>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</si>
  <si>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</si>
  <si>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</si>
  <si>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</si>
  <si>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</si>
  <si>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</si>
  <si>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</si>
  <si>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</si>
  <si>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</si>
  <si>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</si>
  <si>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</si>
  <si>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</si>
  <si>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</si>
  <si>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</si>
  <si>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</si>
  <si>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</si>
  <si>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</si>
  <si>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</si>
  <si>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</si>
  <si>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</si>
  <si>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</si>
  <si>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</si>
  <si>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</si>
  <si>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</si>
  <si>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</si>
  <si>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</si>
  <si>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</si>
  <si>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</si>
  <si>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</si>
  <si>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</si>
  <si>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</si>
  <si>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</si>
  <si>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</si>
  <si>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</si>
  <si>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</si>
  <si>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</si>
  <si>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</si>
  <si>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</si>
  <si>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</si>
  <si>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</si>
  <si>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</si>
  <si>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</si>
  <si>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</si>
  <si>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</si>
  <si>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</si>
  <si>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</si>
  <si>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</si>
  <si>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</si>
  <si>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</si>
  <si>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</si>
  <si>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</si>
  <si>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</si>
  <si>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</si>
  <si>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</si>
  <si>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</si>
  <si>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</si>
  <si>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</si>
  <si>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</si>
  <si>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</si>
  <si>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</si>
  <si>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</si>
  <si>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</si>
  <si>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</si>
  <si>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</si>
  <si>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</si>
  <si>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</si>
  <si>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</si>
  <si>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</si>
  <si>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</si>
  <si>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</si>
  <si>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</si>
  <si>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</si>
  <si>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</si>
  <si>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</si>
  <si>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</si>
  <si>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</si>
  <si>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</si>
  <si>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</si>
  <si>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</si>
  <si>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</si>
  <si>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</si>
  <si>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</si>
  <si>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</si>
  <si>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</si>
  <si>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</si>
  <si>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</si>
  <si>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</si>
  <si>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</si>
  <si>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</si>
  <si>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</si>
  <si>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</si>
  <si>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</si>
  <si>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</si>
  <si>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</si>
  <si>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</si>
  <si>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</si>
  <si>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</si>
  <si>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</si>
  <si>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</si>
  <si>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</si>
  <si>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</si>
  <si>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</si>
  <si>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</si>
  <si>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</si>
  <si>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</si>
  <si>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</si>
  <si>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</si>
  <si>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</si>
  <si>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</si>
  <si>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</si>
  <si>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</si>
  <si>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</si>
  <si>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</si>
  <si>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</si>
  <si>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</si>
  <si>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</si>
  <si>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</si>
  <si>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</si>
  <si>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</si>
  <si>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</si>
  <si>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</si>
  <si>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</si>
  <si>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</si>
  <si>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</si>
  <si>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</si>
  <si>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</si>
  <si>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</si>
  <si>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</si>
  <si>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</si>
  <si>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</si>
  <si>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</si>
  <si>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</si>
  <si>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</si>
  <si>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</si>
  <si>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</si>
  <si>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</si>
  <si>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</si>
  <si>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</si>
  <si>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</si>
  <si>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</si>
  <si>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</si>
  <si>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</si>
  <si>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</si>
  <si>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</si>
  <si>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</si>
  <si>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</si>
  <si>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</si>
  <si>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</si>
  <si>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</si>
  <si>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</si>
  <si>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</si>
  <si>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</si>
  <si>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</si>
  <si>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</si>
  <si>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</si>
  <si>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</si>
  <si>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</si>
  <si>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</si>
  <si>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</si>
  <si>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</si>
  <si>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</si>
  <si>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</si>
  <si>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</si>
  <si>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</si>
  <si>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</si>
  <si>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</si>
  <si>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</si>
  <si>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</si>
  <si>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</si>
  <si>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</si>
  <si>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</si>
  <si>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</si>
  <si>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</si>
  <si>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</si>
  <si>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</si>
  <si>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</si>
  <si>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</si>
  <si>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</si>
  <si>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</si>
  <si>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</si>
  <si>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</si>
  <si>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</si>
  <si>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</si>
  <si>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</si>
  <si>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</si>
  <si>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</si>
  <si>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</si>
  <si>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</si>
  <si>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</si>
  <si>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</si>
  <si>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</si>
  <si>
    <t>0x000d6f001127f08c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</si>
</sst>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7" totalsRowShown="0" headerRowDxfId="43" dataDxfId="42" headerRowBorderDxfId="41">
  <autoFilter ref="A3:AO677" xr:uid="{00000000-0009-0000-0100-000002000000}"/>
  <sortState xmlns:xlrd2="http://schemas.microsoft.com/office/spreadsheetml/2017/richdata2" ref="A4:AO677">
    <sortCondition ref="A3:A677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7"/>
  <sheetViews>
    <sheetView tabSelected="1" topLeftCell="A301" zoomScale="122" zoomScaleNormal="122" workbookViewId="0">
      <selection activeCell="C329" sqref="C32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471</v>
      </c>
      <c r="G1" s="20" t="s">
        <v>336</v>
      </c>
      <c r="H1" s="20" t="s">
        <v>336</v>
      </c>
      <c r="I1" s="20" t="s">
        <v>336</v>
      </c>
      <c r="J1" s="20" t="s">
        <v>753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777</v>
      </c>
      <c r="Q1" s="25" t="s">
        <v>777</v>
      </c>
      <c r="R1" s="25" t="s">
        <v>777</v>
      </c>
      <c r="S1" s="25" t="s">
        <v>866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726</v>
      </c>
      <c r="AG1" s="25" t="s">
        <v>726</v>
      </c>
      <c r="AH1" s="25" t="s">
        <v>726</v>
      </c>
      <c r="AI1" s="25" t="s">
        <v>726</v>
      </c>
      <c r="AJ1" s="25" t="s">
        <v>726</v>
      </c>
      <c r="AK1" s="25" t="s">
        <v>726</v>
      </c>
      <c r="AL1" s="25" t="s">
        <v>726</v>
      </c>
      <c r="AM1" s="25" t="s">
        <v>726</v>
      </c>
      <c r="AN1" s="25" t="s">
        <v>726</v>
      </c>
      <c r="AO1" s="26" t="s">
        <v>727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758</v>
      </c>
      <c r="K2" s="21" t="s">
        <v>393</v>
      </c>
      <c r="L2" s="21" t="s">
        <v>751</v>
      </c>
      <c r="M2" s="21" t="s">
        <v>752</v>
      </c>
      <c r="N2" s="22" t="s">
        <v>754</v>
      </c>
      <c r="O2" s="27" t="s">
        <v>421</v>
      </c>
      <c r="P2" s="27" t="s">
        <v>788</v>
      </c>
      <c r="Q2" s="27" t="s">
        <v>789</v>
      </c>
      <c r="R2" s="32" t="s">
        <v>778</v>
      </c>
      <c r="S2" s="27" t="s">
        <v>867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833</v>
      </c>
      <c r="AE2" s="31" t="s">
        <v>171</v>
      </c>
      <c r="AF2" s="29" t="s">
        <v>477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588</v>
      </c>
      <c r="AM2" s="29" t="s">
        <v>475</v>
      </c>
      <c r="AN2" s="29" t="s">
        <v>476</v>
      </c>
      <c r="AO2" s="31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>G13</f>
        <v>Parents</v>
      </c>
      <c r="AL13" s="8" t="s">
        <v>597</v>
      </c>
      <c r="AM13" s="8" t="s">
        <v>680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>G15</f>
        <v>Office</v>
      </c>
      <c r="AL15" s="8" t="s">
        <v>597</v>
      </c>
      <c r="AM15" s="8" t="s">
        <v>681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>G17</f>
        <v>Kitchen</v>
      </c>
      <c r="AL17" s="8" t="s">
        <v>597</v>
      </c>
      <c r="AM17" s="8" t="s">
        <v>683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>G23</f>
        <v>Laundry</v>
      </c>
      <c r="AL23" s="8" t="s">
        <v>597</v>
      </c>
      <c r="AM23" s="12" t="s">
        <v>682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501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19" t="s">
        <v>807</v>
      </c>
      <c r="R106" s="17" t="s">
        <v>908</v>
      </c>
      <c r="S106" s="17" t="s">
        <v>870</v>
      </c>
      <c r="T106" s="8"/>
      <c r="W106" s="8" t="s">
        <v>377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19" t="s">
        <v>807</v>
      </c>
      <c r="R107" s="17" t="s">
        <v>834</v>
      </c>
      <c r="S107" s="17" t="s">
        <v>870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19" t="s">
        <v>808</v>
      </c>
      <c r="R108" s="17" t="s">
        <v>908</v>
      </c>
      <c r="S108" s="17" t="s">
        <v>871</v>
      </c>
      <c r="T108" s="8"/>
      <c r="W108" s="8" t="s">
        <v>377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19" t="s">
        <v>808</v>
      </c>
      <c r="R109" s="17" t="s">
        <v>834</v>
      </c>
      <c r="S109" s="17" t="s">
        <v>871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19">
        <v>300</v>
      </c>
      <c r="R111" s="17" t="s">
        <v>908</v>
      </c>
      <c r="S111" s="17" t="s">
        <v>870</v>
      </c>
      <c r="T111" s="8"/>
      <c r="W111" s="8" t="s">
        <v>377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19">
        <v>300</v>
      </c>
      <c r="R112" s="17" t="s">
        <v>834</v>
      </c>
      <c r="S112" s="17" t="s">
        <v>870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19">
        <v>400</v>
      </c>
      <c r="R113" s="17" t="s">
        <v>908</v>
      </c>
      <c r="S113" s="17" t="s">
        <v>869</v>
      </c>
      <c r="T113" s="8"/>
      <c r="W113" s="8" t="s">
        <v>377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19">
        <v>400</v>
      </c>
      <c r="R114" s="17" t="s">
        <v>834</v>
      </c>
      <c r="S114" s="17" t="s">
        <v>869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19">
        <v>400</v>
      </c>
      <c r="R115" s="17" t="s">
        <v>834</v>
      </c>
      <c r="S115" s="17" t="s">
        <v>869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19">
        <v>400</v>
      </c>
      <c r="R116" s="17" t="s">
        <v>834</v>
      </c>
      <c r="S116" s="17" t="s">
        <v>869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19">
        <v>400</v>
      </c>
      <c r="R117" s="17" t="s">
        <v>834</v>
      </c>
      <c r="S117" s="17" t="s">
        <v>869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19">
        <v>500</v>
      </c>
      <c r="R118" s="17" t="s">
        <v>908</v>
      </c>
      <c r="S118" s="17" t="s">
        <v>871</v>
      </c>
      <c r="T118" s="8"/>
      <c r="W118" s="8" t="s">
        <v>377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19">
        <v>500</v>
      </c>
      <c r="R119" s="17" t="s">
        <v>834</v>
      </c>
      <c r="S119" s="17" t="s">
        <v>871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19">
        <v>500</v>
      </c>
      <c r="R120" s="17" t="s">
        <v>834</v>
      </c>
      <c r="S120" s="17" t="s">
        <v>871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19">
        <v>500</v>
      </c>
      <c r="R121" s="17" t="s">
        <v>834</v>
      </c>
      <c r="S121" s="17" t="s">
        <v>871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19">
        <v>500</v>
      </c>
      <c r="R122" s="17" t="s">
        <v>834</v>
      </c>
      <c r="S122" s="17" t="s">
        <v>871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19">
        <v>500</v>
      </c>
      <c r="R123" s="17" t="s">
        <v>834</v>
      </c>
      <c r="S123" s="17" t="s">
        <v>871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19">
        <v>500</v>
      </c>
      <c r="R124" s="17" t="s">
        <v>834</v>
      </c>
      <c r="S124" s="17" t="s">
        <v>871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19">
        <v>600</v>
      </c>
      <c r="R125" s="17" t="s">
        <v>908</v>
      </c>
      <c r="S125" s="17" t="s">
        <v>871</v>
      </c>
      <c r="T125" s="8"/>
      <c r="W125" s="8" t="s">
        <v>377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19">
        <v>600</v>
      </c>
      <c r="R126" s="17" t="s">
        <v>834</v>
      </c>
      <c r="S126" s="17" t="s">
        <v>871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19">
        <v>600</v>
      </c>
      <c r="R127" s="17" t="s">
        <v>834</v>
      </c>
      <c r="S127" s="17" t="s">
        <v>871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19">
        <v>600</v>
      </c>
      <c r="R128" s="17" t="s">
        <v>834</v>
      </c>
      <c r="S128" s="17" t="s">
        <v>871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19" t="s">
        <v>884</v>
      </c>
      <c r="R130" s="17" t="s">
        <v>908</v>
      </c>
      <c r="S130" s="17" t="s">
        <v>871</v>
      </c>
      <c r="T130" s="8"/>
      <c r="W130" s="8" t="s">
        <v>377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19" t="s">
        <v>884</v>
      </c>
      <c r="R131" s="17" t="s">
        <v>834</v>
      </c>
      <c r="S131" s="17" t="s">
        <v>870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7" t="s">
        <v>908</v>
      </c>
      <c r="S132" s="17" t="s">
        <v>869</v>
      </c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7" t="s">
        <v>834</v>
      </c>
      <c r="S133" s="17" t="s">
        <v>869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7" t="s">
        <v>834</v>
      </c>
      <c r="S134" s="17" t="s">
        <v>869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7" t="s">
        <v>834</v>
      </c>
      <c r="S135" s="17" t="s">
        <v>869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7" t="s">
        <v>908</v>
      </c>
      <c r="S136" s="17" t="s">
        <v>871</v>
      </c>
      <c r="T136" s="8"/>
      <c r="W136" s="8" t="s">
        <v>377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7" t="s">
        <v>834</v>
      </c>
      <c r="S137" s="17" t="s">
        <v>871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7" t="s">
        <v>834</v>
      </c>
      <c r="S138" s="17" t="s">
        <v>871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7" t="s">
        <v>834</v>
      </c>
      <c r="S139" s="17" t="s">
        <v>871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7" t="s">
        <v>834</v>
      </c>
      <c r="S140" s="17" t="s">
        <v>871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7" t="s">
        <v>908</v>
      </c>
      <c r="S142" s="17" t="s">
        <v>871</v>
      </c>
      <c r="T142" s="8"/>
      <c r="W142" s="8" t="s">
        <v>377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7" t="s">
        <v>834</v>
      </c>
      <c r="S143" s="17" t="s">
        <v>871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7" t="s">
        <v>908</v>
      </c>
      <c r="S144" s="17" t="s">
        <v>871</v>
      </c>
      <c r="T144" s="8"/>
      <c r="W144" s="8" t="s">
        <v>377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7" t="s">
        <v>834</v>
      </c>
      <c r="S145" s="17" t="s">
        <v>871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7" t="s">
        <v>908</v>
      </c>
      <c r="S146" s="17" t="s">
        <v>872</v>
      </c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7" t="s">
        <v>834</v>
      </c>
      <c r="S147" s="17" t="s">
        <v>872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7" t="s">
        <v>908</v>
      </c>
      <c r="S148" s="17" t="s">
        <v>869</v>
      </c>
      <c r="T148" s="8"/>
      <c r="W148" s="8" t="s">
        <v>377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7" t="s">
        <v>834</v>
      </c>
      <c r="S149" s="17" t="s">
        <v>869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7" t="s">
        <v>908</v>
      </c>
      <c r="S150" s="17" t="s">
        <v>869</v>
      </c>
      <c r="T150" s="8"/>
      <c r="W150" s="8" t="s">
        <v>377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7" t="s">
        <v>834</v>
      </c>
      <c r="S151" s="17" t="s">
        <v>869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7" t="s">
        <v>908</v>
      </c>
      <c r="S152" s="17" t="s">
        <v>869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7" t="s">
        <v>834</v>
      </c>
      <c r="S153" s="17" t="s">
        <v>869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7" t="s">
        <v>907</v>
      </c>
      <c r="S156" s="17" t="s">
        <v>897</v>
      </c>
      <c r="T156" s="8"/>
      <c r="W156" s="8" t="s">
        <v>377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7" t="s">
        <v>834</v>
      </c>
      <c r="S157" s="17" t="s">
        <v>897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7" t="s">
        <v>834</v>
      </c>
      <c r="S158" s="17" t="s">
        <v>897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7" t="s">
        <v>834</v>
      </c>
      <c r="S159" s="17" t="s">
        <v>897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7" t="s">
        <v>834</v>
      </c>
      <c r="S160" s="17" t="s">
        <v>897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929</v>
      </c>
      <c r="C161" s="36" t="s">
        <v>545</v>
      </c>
      <c r="D161" s="36" t="s">
        <v>137</v>
      </c>
      <c r="F161" s="36" t="str">
        <f>IF(ISBLANK(E161), "", Table2[[#This Row],[unique_id]])</f>
        <v/>
      </c>
      <c r="O161" s="37"/>
      <c r="P161" s="37" t="s">
        <v>786</v>
      </c>
      <c r="Q161" s="37" t="s">
        <v>898</v>
      </c>
      <c r="R161" s="38" t="s">
        <v>834</v>
      </c>
      <c r="S161" s="38" t="s">
        <v>897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894</v>
      </c>
      <c r="AH161" s="8" t="s">
        <v>1051</v>
      </c>
      <c r="AI161" s="36" t="s">
        <v>896</v>
      </c>
      <c r="AJ161" s="36" t="s">
        <v>545</v>
      </c>
      <c r="AK161" s="36" t="s">
        <v>911</v>
      </c>
      <c r="AM161" s="36" t="s">
        <v>1050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929</v>
      </c>
      <c r="C162" s="36" t="s">
        <v>545</v>
      </c>
      <c r="D162" s="36" t="s">
        <v>137</v>
      </c>
      <c r="F162" s="36" t="str">
        <f>IF(ISBLANK(E162), "", Table2[[#This Row],[unique_id]])</f>
        <v/>
      </c>
      <c r="O162" s="37"/>
      <c r="P162" s="37" t="s">
        <v>786</v>
      </c>
      <c r="Q162" s="37" t="s">
        <v>898</v>
      </c>
      <c r="R162" s="38" t="s">
        <v>834</v>
      </c>
      <c r="S162" s="38" t="s">
        <v>897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894</v>
      </c>
      <c r="AH162" s="8" t="s">
        <v>1052</v>
      </c>
      <c r="AI162" s="36" t="s">
        <v>896</v>
      </c>
      <c r="AJ162" s="36" t="s">
        <v>545</v>
      </c>
      <c r="AK162" s="36" t="s">
        <v>911</v>
      </c>
      <c r="AM162" s="36" t="s">
        <v>1050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929</v>
      </c>
      <c r="C163" s="36" t="s">
        <v>545</v>
      </c>
      <c r="D163" s="36" t="s">
        <v>137</v>
      </c>
      <c r="F163" s="36" t="str">
        <f>IF(ISBLANK(E163), "", Table2[[#This Row],[unique_id]])</f>
        <v/>
      </c>
      <c r="O163" s="37"/>
      <c r="P163" s="37" t="s">
        <v>786</v>
      </c>
      <c r="Q163" s="37" t="s">
        <v>898</v>
      </c>
      <c r="R163" s="38" t="s">
        <v>834</v>
      </c>
      <c r="S163" s="38" t="s">
        <v>897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894</v>
      </c>
      <c r="AH163" s="8" t="s">
        <v>1053</v>
      </c>
      <c r="AI163" s="36" t="s">
        <v>896</v>
      </c>
      <c r="AJ163" s="36" t="s">
        <v>545</v>
      </c>
      <c r="AK163" s="36" t="s">
        <v>911</v>
      </c>
      <c r="AM163" s="36" t="s">
        <v>1050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929</v>
      </c>
      <c r="C164" s="36" t="s">
        <v>545</v>
      </c>
      <c r="D164" s="36" t="s">
        <v>137</v>
      </c>
      <c r="F164" s="36" t="str">
        <f>IF(ISBLANK(E164), "", Table2[[#This Row],[unique_id]])</f>
        <v/>
      </c>
      <c r="O164" s="37"/>
      <c r="P164" s="37" t="s">
        <v>786</v>
      </c>
      <c r="Q164" s="37" t="s">
        <v>898</v>
      </c>
      <c r="R164" s="38" t="s">
        <v>834</v>
      </c>
      <c r="S164" s="38" t="s">
        <v>897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894</v>
      </c>
      <c r="AH164" s="8" t="s">
        <v>1054</v>
      </c>
      <c r="AI164" s="36" t="s">
        <v>896</v>
      </c>
      <c r="AJ164" s="36" t="s">
        <v>545</v>
      </c>
      <c r="AK164" s="36" t="s">
        <v>911</v>
      </c>
      <c r="AM164" s="36" t="s">
        <v>1050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7" t="s">
        <v>907</v>
      </c>
      <c r="S165" s="17" t="s">
        <v>897</v>
      </c>
      <c r="T165" s="8"/>
      <c r="W165" s="8" t="s">
        <v>377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7" t="s">
        <v>834</v>
      </c>
      <c r="S166" s="17" t="s">
        <v>897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7" t="s">
        <v>834</v>
      </c>
      <c r="S167" s="17" t="s">
        <v>897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929</v>
      </c>
      <c r="C168" s="36" t="s">
        <v>545</v>
      </c>
      <c r="D168" s="36" t="s">
        <v>137</v>
      </c>
      <c r="F168" s="36" t="str">
        <f>IF(ISBLANK(E168), "", Table2[[#This Row],[unique_id]])</f>
        <v/>
      </c>
      <c r="O168" s="37"/>
      <c r="P168" s="37" t="s">
        <v>786</v>
      </c>
      <c r="Q168" s="37" t="s">
        <v>905</v>
      </c>
      <c r="R168" s="38" t="s">
        <v>834</v>
      </c>
      <c r="S168" s="38" t="s">
        <v>897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894</v>
      </c>
      <c r="AH168" s="8" t="s">
        <v>1055</v>
      </c>
      <c r="AI168" s="36" t="s">
        <v>904</v>
      </c>
      <c r="AJ168" s="36" t="s">
        <v>545</v>
      </c>
      <c r="AK168" s="36" t="s">
        <v>903</v>
      </c>
      <c r="AM168" s="36" t="s">
        <v>1050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5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7" t="s">
        <v>834</v>
      </c>
      <c r="S170" s="17"/>
      <c r="T170" s="8"/>
      <c r="W170" s="8" t="s">
        <v>730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5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7" t="s">
        <v>834</v>
      </c>
      <c r="S171" s="17"/>
      <c r="T171" s="8"/>
      <c r="W171" s="8" t="s">
        <v>730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603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502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580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7" t="s">
        <v>834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779</v>
      </c>
      <c r="AF286" s="8" t="str">
        <f>LOWER(_xlfn.CONCAT(Table2[[#This Row],[device_suggested_area]], "-",Table2[[#This Row],[device_identifiers]]))</f>
        <v>deck-fans-outlet</v>
      </c>
      <c r="AG286" s="17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7" t="s">
        <v>834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779</v>
      </c>
      <c r="AF287" s="8" t="str">
        <f>LOWER(_xlfn.CONCAT(Table2[[#This Row],[device_suggested_area]], "-",Table2[[#This Row],[device_identifiers]]))</f>
        <v>kitchen-fan-outlet</v>
      </c>
      <c r="AG287" s="17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7" t="s">
        <v>834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779</v>
      </c>
      <c r="AF288" s="8" t="str">
        <f>LOWER(_xlfn.CONCAT(Table2[[#This Row],[device_suggested_area]], "-",Table2[[#This Row],[device_identifiers]]))</f>
        <v>edwin-wardrobe-outlet</v>
      </c>
      <c r="AG288" s="17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708</v>
      </c>
      <c r="D293" s="40" t="s">
        <v>460</v>
      </c>
      <c r="E293" s="40" t="s">
        <v>459</v>
      </c>
      <c r="F293" s="40" t="str">
        <f>IF(ISBLANK(E293), "", Table2[[#This Row],[unique_id]])</f>
        <v>column_break</v>
      </c>
      <c r="G293" s="40" t="s">
        <v>456</v>
      </c>
      <c r="H293" s="40" t="s">
        <v>839</v>
      </c>
      <c r="I293" s="40" t="s">
        <v>376</v>
      </c>
      <c r="L293" s="40" t="s">
        <v>457</v>
      </c>
      <c r="M293" s="40" t="s">
        <v>458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1057</v>
      </c>
      <c r="D294" s="40" t="s">
        <v>27</v>
      </c>
      <c r="E294" s="40" t="s">
        <v>1069</v>
      </c>
      <c r="F294" s="41" t="str">
        <f>IF(ISBLANK(E294), "", Table2[[#This Row],[unique_id]])</f>
        <v>front_door_lock_battery</v>
      </c>
      <c r="G294" s="40" t="s">
        <v>1070</v>
      </c>
      <c r="H294" s="40" t="s">
        <v>838</v>
      </c>
      <c r="I294" s="40" t="s">
        <v>376</v>
      </c>
      <c r="L294" s="40" t="s">
        <v>136</v>
      </c>
      <c r="O294" s="42"/>
      <c r="P294" s="42"/>
      <c r="Q294" s="42"/>
      <c r="R294" s="42"/>
      <c r="S294" s="42"/>
      <c r="W294" s="40" t="s">
        <v>344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1057</v>
      </c>
      <c r="D295" s="40" t="s">
        <v>27</v>
      </c>
      <c r="E295" s="40" t="s">
        <v>1067</v>
      </c>
      <c r="F295" s="41" t="str">
        <f>IF(ISBLANK(E295), "", Table2[[#This Row],[unique_id]])</f>
        <v>back_door_lock_battery</v>
      </c>
      <c r="G295" s="40" t="s">
        <v>1068</v>
      </c>
      <c r="H295" s="40" t="s">
        <v>838</v>
      </c>
      <c r="I295" s="40" t="s">
        <v>376</v>
      </c>
      <c r="L295" s="40" t="s">
        <v>136</v>
      </c>
      <c r="O295" s="42"/>
      <c r="P295" s="42"/>
      <c r="Q295" s="42"/>
      <c r="R295" s="42"/>
      <c r="S295" s="42"/>
      <c r="W295" s="40" t="s">
        <v>344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1003</v>
      </c>
      <c r="F296" s="40" t="str">
        <f>IF(ISBLANK(E296), "", Table2[[#This Row],[unique_id]])</f>
        <v>bertram_2_office_pantry_battery_percent</v>
      </c>
      <c r="G296" s="40" t="s">
        <v>736</v>
      </c>
      <c r="H296" s="40" t="s">
        <v>838</v>
      </c>
      <c r="I296" s="40" t="s">
        <v>376</v>
      </c>
      <c r="L296" s="40" t="s">
        <v>136</v>
      </c>
      <c r="O296" s="42"/>
      <c r="P296" s="42"/>
      <c r="Q296" s="42"/>
      <c r="R296" s="42"/>
      <c r="S296" s="42"/>
      <c r="W296" s="40" t="s">
        <v>344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763</v>
      </c>
      <c r="AG296" s="42" t="s">
        <v>678</v>
      </c>
      <c r="AH296" s="40" t="s">
        <v>679</v>
      </c>
      <c r="AI296" s="40" t="s">
        <v>676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1004</v>
      </c>
      <c r="F297" s="40" t="str">
        <f>IF(ISBLANK(E297), "", Table2[[#This Row],[unique_id]])</f>
        <v>bertram_2_office_lounge_battery_percent</v>
      </c>
      <c r="G297" s="40" t="s">
        <v>737</v>
      </c>
      <c r="H297" s="40" t="s">
        <v>838</v>
      </c>
      <c r="I297" s="40" t="s">
        <v>376</v>
      </c>
      <c r="L297" s="40" t="s">
        <v>136</v>
      </c>
      <c r="O297" s="42"/>
      <c r="P297" s="42"/>
      <c r="Q297" s="42"/>
      <c r="R297" s="42"/>
      <c r="S297" s="42"/>
      <c r="W297" s="40" t="s">
        <v>344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762</v>
      </c>
      <c r="AG297" s="42" t="s">
        <v>678</v>
      </c>
      <c r="AH297" s="40" t="s">
        <v>679</v>
      </c>
      <c r="AI297" s="40" t="s">
        <v>676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1005</v>
      </c>
      <c r="F298" s="40" t="str">
        <f>IF(ISBLANK(E298), "", Table2[[#This Row],[unique_id]])</f>
        <v>bertram_2_office_dining_battery_percent</v>
      </c>
      <c r="G298" s="40" t="s">
        <v>738</v>
      </c>
      <c r="H298" s="40" t="s">
        <v>838</v>
      </c>
      <c r="I298" s="40" t="s">
        <v>376</v>
      </c>
      <c r="L298" s="40" t="s">
        <v>136</v>
      </c>
      <c r="O298" s="42"/>
      <c r="P298" s="42"/>
      <c r="Q298" s="42"/>
      <c r="R298" s="42"/>
      <c r="S298" s="42"/>
      <c r="W298" s="40" t="s">
        <v>344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764</v>
      </c>
      <c r="AG298" s="42" t="s">
        <v>678</v>
      </c>
      <c r="AH298" s="40" t="s">
        <v>679</v>
      </c>
      <c r="AI298" s="40" t="s">
        <v>676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1006</v>
      </c>
      <c r="F299" s="40" t="str">
        <f>IF(ISBLANK(E299), "", Table2[[#This Row],[unique_id]])</f>
        <v>bertram_2_office_basement_battery_percent</v>
      </c>
      <c r="G299" s="40" t="s">
        <v>739</v>
      </c>
      <c r="H299" s="40" t="s">
        <v>838</v>
      </c>
      <c r="I299" s="40" t="s">
        <v>376</v>
      </c>
      <c r="L299" s="40" t="s">
        <v>136</v>
      </c>
      <c r="O299" s="42"/>
      <c r="P299" s="42"/>
      <c r="Q299" s="42"/>
      <c r="R299" s="42"/>
      <c r="S299" s="42"/>
      <c r="W299" s="40" t="s">
        <v>344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765</v>
      </c>
      <c r="AG299" s="42" t="s">
        <v>678</v>
      </c>
      <c r="AH299" s="40" t="s">
        <v>679</v>
      </c>
      <c r="AI299" s="40" t="s">
        <v>676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735</v>
      </c>
      <c r="D300" s="40" t="s">
        <v>27</v>
      </c>
      <c r="E300" s="40" t="s">
        <v>780</v>
      </c>
      <c r="F300" s="40" t="str">
        <f>IF(ISBLANK(E300), "", Table2[[#This Row],[unique_id]])</f>
        <v>home_cube_remote_battery</v>
      </c>
      <c r="G300" s="40" t="s">
        <v>743</v>
      </c>
      <c r="H300" s="40" t="s">
        <v>838</v>
      </c>
      <c r="I300" s="40" t="s">
        <v>376</v>
      </c>
      <c r="L300" s="40" t="s">
        <v>136</v>
      </c>
      <c r="O300" s="42"/>
      <c r="P300" s="42"/>
      <c r="Q300" s="42"/>
      <c r="R300" s="42"/>
      <c r="S300" s="42"/>
      <c r="W300" s="40" t="s">
        <v>344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944</v>
      </c>
      <c r="F301" s="40" t="str">
        <f>IF(ISBLANK(E301), "", Table2[[#This Row],[unique_id]])</f>
        <v>parents_home_battery</v>
      </c>
      <c r="G301" s="40" t="s">
        <v>740</v>
      </c>
      <c r="H301" s="40" t="s">
        <v>838</v>
      </c>
      <c r="I301" s="40" t="s">
        <v>376</v>
      </c>
      <c r="L301" s="40" t="s">
        <v>136</v>
      </c>
      <c r="O301" s="42"/>
      <c r="P301" s="42"/>
      <c r="Q301" s="42"/>
      <c r="R301" s="42"/>
      <c r="S301" s="42"/>
      <c r="W301" s="40" t="s">
        <v>344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343</v>
      </c>
      <c r="F302" s="40" t="str">
        <f>IF(ISBLANK(E302), "", Table2[[#This Row],[unique_id]])</f>
        <v>kitchen_home_battery</v>
      </c>
      <c r="G302" s="40" t="s">
        <v>741</v>
      </c>
      <c r="H302" s="40" t="s">
        <v>838</v>
      </c>
      <c r="I302" s="40" t="s">
        <v>376</v>
      </c>
      <c r="L302" s="40" t="s">
        <v>136</v>
      </c>
      <c r="O302" s="42"/>
      <c r="P302" s="42"/>
      <c r="Q302" s="42"/>
      <c r="R302" s="42"/>
      <c r="S302" s="42"/>
      <c r="W302" s="40" t="s">
        <v>344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742</v>
      </c>
      <c r="H303" s="40" t="s">
        <v>838</v>
      </c>
      <c r="I303" s="40" t="s">
        <v>376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344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387</v>
      </c>
      <c r="AD303" s="40">
        <v>1</v>
      </c>
      <c r="AE303" s="11" t="s">
        <v>192</v>
      </c>
      <c r="AF303" s="40" t="s">
        <v>535</v>
      </c>
      <c r="AG303" s="42">
        <v>3.15</v>
      </c>
      <c r="AH303" s="40" t="s">
        <v>508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708</v>
      </c>
      <c r="D304" s="40" t="s">
        <v>460</v>
      </c>
      <c r="E304" s="40" t="s">
        <v>459</v>
      </c>
      <c r="F304" s="40" t="str">
        <f>IF(ISBLANK(E304), "", Table2[[#This Row],[unique_id]])</f>
        <v>column_break</v>
      </c>
      <c r="G304" s="40" t="s">
        <v>456</v>
      </c>
      <c r="H304" s="40" t="s">
        <v>838</v>
      </c>
      <c r="I304" s="40" t="s">
        <v>376</v>
      </c>
      <c r="L304" s="40" t="s">
        <v>457</v>
      </c>
      <c r="M304" s="40" t="s">
        <v>458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1022</v>
      </c>
      <c r="E305" s="40" t="s">
        <v>1023</v>
      </c>
      <c r="F305" s="40" t="str">
        <f>IF(ISBLANK(E305), "", Table2[[#This Row],[unique_id]])</f>
        <v>synchronize_devices</v>
      </c>
      <c r="G305" s="40" t="s">
        <v>1025</v>
      </c>
      <c r="H305" s="40" t="s">
        <v>1024</v>
      </c>
      <c r="I305" s="40" t="s">
        <v>376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861</v>
      </c>
      <c r="H306" s="40" t="s">
        <v>860</v>
      </c>
      <c r="I306" s="40" t="s">
        <v>376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388</v>
      </c>
      <c r="AD306" s="40">
        <v>1</v>
      </c>
      <c r="AE306" s="11" t="s">
        <v>192</v>
      </c>
      <c r="AF306" s="40" t="s">
        <v>535</v>
      </c>
      <c r="AG306" s="42">
        <v>3.15</v>
      </c>
      <c r="AH306" s="40" t="s">
        <v>508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578</v>
      </c>
      <c r="AH307" s="40" t="s">
        <v>521</v>
      </c>
      <c r="AI307" s="40" t="s">
        <v>576</v>
      </c>
      <c r="AJ307" s="40" t="s">
        <v>258</v>
      </c>
      <c r="AK307" s="40" t="s">
        <v>130</v>
      </c>
      <c r="AL307" s="40" t="s">
        <v>619</v>
      </c>
      <c r="AM307" s="47" t="s">
        <v>671</v>
      </c>
      <c r="AN307" s="45" t="s">
        <v>663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578</v>
      </c>
      <c r="AH308" s="40" t="s">
        <v>521</v>
      </c>
      <c r="AI308" s="40" t="s">
        <v>576</v>
      </c>
      <c r="AJ308" s="40" t="s">
        <v>258</v>
      </c>
      <c r="AK308" s="40" t="s">
        <v>127</v>
      </c>
      <c r="AL308" s="40" t="s">
        <v>619</v>
      </c>
      <c r="AM308" s="47" t="s">
        <v>670</v>
      </c>
      <c r="AN308" s="45" t="s">
        <v>664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929</v>
      </c>
      <c r="C309" s="40" t="s">
        <v>258</v>
      </c>
      <c r="D309" s="40" t="s">
        <v>145</v>
      </c>
      <c r="E309" s="40" t="s">
        <v>1026</v>
      </c>
      <c r="F309" s="40" t="str">
        <f>IF(ISBLANK(E309), "", Table2[[#This Row],[unique_id]])</f>
        <v>office_home</v>
      </c>
      <c r="G309" s="40" t="s">
        <v>1028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578</v>
      </c>
      <c r="AH309" s="40" t="s">
        <v>521</v>
      </c>
      <c r="AI309" s="40" t="s">
        <v>576</v>
      </c>
      <c r="AJ309" s="40" t="s">
        <v>258</v>
      </c>
      <c r="AK309" s="40" t="s">
        <v>226</v>
      </c>
      <c r="AL309" s="40" t="s">
        <v>619</v>
      </c>
      <c r="AM309" s="47" t="s">
        <v>668</v>
      </c>
      <c r="AN309" s="45" t="s">
        <v>667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929</v>
      </c>
      <c r="C310" s="40" t="s">
        <v>258</v>
      </c>
      <c r="D310" s="40" t="s">
        <v>145</v>
      </c>
      <c r="E310" s="40" t="s">
        <v>1027</v>
      </c>
      <c r="F310" s="40" t="str">
        <f>IF(ISBLANK(E310), "", Table2[[#This Row],[unique_id]])</f>
        <v>ensuite_home</v>
      </c>
      <c r="G310" s="40" t="s">
        <v>1029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578</v>
      </c>
      <c r="AH310" s="40" t="s">
        <v>521</v>
      </c>
      <c r="AI310" s="40" t="s">
        <v>576</v>
      </c>
      <c r="AJ310" s="40" t="s">
        <v>258</v>
      </c>
      <c r="AK310" s="40" t="s">
        <v>580</v>
      </c>
      <c r="AL310" s="40" t="s">
        <v>619</v>
      </c>
      <c r="AM310" s="47" t="s">
        <v>669</v>
      </c>
      <c r="AN310" s="45" t="s">
        <v>665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708</v>
      </c>
      <c r="D311" s="40" t="s">
        <v>460</v>
      </c>
      <c r="E311" s="40" t="s">
        <v>459</v>
      </c>
      <c r="F311" s="40" t="str">
        <f>IF(ISBLANK(E311), "", Table2[[#This Row],[unique_id]])</f>
        <v>column_break</v>
      </c>
      <c r="G311" s="40" t="s">
        <v>456</v>
      </c>
      <c r="H311" s="40" t="s">
        <v>340</v>
      </c>
      <c r="I311" s="40" t="s">
        <v>144</v>
      </c>
      <c r="L311" s="40" t="s">
        <v>457</v>
      </c>
      <c r="M311" s="40" t="s">
        <v>458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930</v>
      </c>
      <c r="D312" s="40" t="s">
        <v>145</v>
      </c>
      <c r="E312" s="40" t="s">
        <v>1021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933</v>
      </c>
      <c r="AH312" s="40" t="s">
        <v>513</v>
      </c>
      <c r="AI312" s="40" t="s">
        <v>934</v>
      </c>
      <c r="AJ312" s="40" t="s">
        <v>930</v>
      </c>
      <c r="AK312" s="40" t="s">
        <v>207</v>
      </c>
      <c r="AL312" s="40" t="s">
        <v>619</v>
      </c>
      <c r="AM312" s="47" t="s">
        <v>931</v>
      </c>
      <c r="AN312" s="45" t="s">
        <v>932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585</v>
      </c>
      <c r="AH313" s="40" t="s">
        <v>513</v>
      </c>
      <c r="AI313" s="40" t="s">
        <v>586</v>
      </c>
      <c r="AJ313" s="40" t="s">
        <v>331</v>
      </c>
      <c r="AK313" s="40" t="s">
        <v>207</v>
      </c>
      <c r="AL313" s="40" t="s">
        <v>619</v>
      </c>
      <c r="AM313" s="47" t="s">
        <v>589</v>
      </c>
      <c r="AN313" s="43" t="s">
        <v>673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929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578</v>
      </c>
      <c r="AH314" s="40" t="s">
        <v>513</v>
      </c>
      <c r="AI314" s="40" t="s">
        <v>577</v>
      </c>
      <c r="AJ314" s="40" t="s">
        <v>258</v>
      </c>
      <c r="AK314" s="40" t="s">
        <v>205</v>
      </c>
      <c r="AL314" s="40" t="s">
        <v>619</v>
      </c>
      <c r="AM314" s="47" t="s">
        <v>672</v>
      </c>
      <c r="AN314" s="45" t="s">
        <v>666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708</v>
      </c>
      <c r="D315" s="40" t="s">
        <v>460</v>
      </c>
      <c r="E315" s="40" t="s">
        <v>459</v>
      </c>
      <c r="F315" s="40" t="str">
        <f>IF(ISBLANK(E315), "", Table2[[#This Row],[unique_id]])</f>
        <v>column_break</v>
      </c>
      <c r="G315" s="40" t="s">
        <v>456</v>
      </c>
      <c r="H315" s="40" t="s">
        <v>340</v>
      </c>
      <c r="I315" s="40" t="s">
        <v>144</v>
      </c>
      <c r="L315" s="40" t="s">
        <v>457</v>
      </c>
      <c r="M315" s="40" t="s">
        <v>458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519</v>
      </c>
      <c r="AH316" s="40" t="s">
        <v>520</v>
      </c>
      <c r="AI316" s="40" t="s">
        <v>935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619</v>
      </c>
      <c r="AM316" s="40" t="s">
        <v>936</v>
      </c>
      <c r="AN316" s="43" t="s">
        <v>937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519</v>
      </c>
      <c r="AH317" s="40" t="s">
        <v>521</v>
      </c>
      <c r="AI317" s="40" t="s">
        <v>522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619</v>
      </c>
      <c r="AM317" s="40" t="s">
        <v>526</v>
      </c>
      <c r="AN317" s="43" t="s">
        <v>702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519</v>
      </c>
      <c r="AH318" s="40" t="s">
        <v>520</v>
      </c>
      <c r="AI318" s="40" t="s">
        <v>523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619</v>
      </c>
      <c r="AM318" s="44" t="s">
        <v>525</v>
      </c>
      <c r="AN318" s="43" t="s">
        <v>703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519</v>
      </c>
      <c r="AH319" s="40" t="s">
        <v>521</v>
      </c>
      <c r="AI319" s="40" t="s">
        <v>522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619</v>
      </c>
      <c r="AM319" s="40" t="s">
        <v>524</v>
      </c>
      <c r="AN319" s="45" t="s">
        <v>701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585</v>
      </c>
      <c r="AH320" s="40" t="s">
        <v>520</v>
      </c>
      <c r="AI320" s="40" t="s">
        <v>584</v>
      </c>
      <c r="AJ320" s="40" t="s">
        <v>331</v>
      </c>
      <c r="AK320" s="40" t="s">
        <v>205</v>
      </c>
      <c r="AL320" s="40" t="s">
        <v>619</v>
      </c>
      <c r="AM320" s="47" t="s">
        <v>590</v>
      </c>
      <c r="AN320" s="43" t="s">
        <v>674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1057</v>
      </c>
      <c r="D321" s="40" t="s">
        <v>1063</v>
      </c>
      <c r="E321" s="40" t="s">
        <v>1071</v>
      </c>
      <c r="F321" s="41" t="str">
        <f>IF(ISBLANK(E321), "", Table2[[#This Row],[unique_id]])</f>
        <v>front_door_lock</v>
      </c>
      <c r="G321" s="40" t="s">
        <v>1072</v>
      </c>
      <c r="H321" s="40" t="s">
        <v>1066</v>
      </c>
      <c r="I321" s="40" t="s">
        <v>223</v>
      </c>
      <c r="L321" s="40" t="s">
        <v>136</v>
      </c>
      <c r="O321" s="42"/>
      <c r="P321" s="42" t="s">
        <v>786</v>
      </c>
      <c r="Q321" s="42"/>
      <c r="R321" s="49" t="s">
        <v>834</v>
      </c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1061</v>
      </c>
      <c r="AG321" s="42" t="s">
        <v>1060</v>
      </c>
      <c r="AH321" s="40" t="s">
        <v>1058</v>
      </c>
      <c r="AI321" s="44" t="s">
        <v>1059</v>
      </c>
      <c r="AJ321" s="40" t="s">
        <v>1057</v>
      </c>
      <c r="AK321" s="40" t="s">
        <v>501</v>
      </c>
      <c r="AM321" s="40" t="s">
        <v>1073</v>
      </c>
      <c r="AO321" s="41" t="str">
        <f>IF(AND(ISBLANK(AM321), ISBLANK(AN321)), "", _xlfn.CONCAT("[", IF(ISBLANK(AM321), "", _xlfn.CONCAT("[""mac"", """, AM321, """]")), IF(ISBLANK(AN321), "", _xlfn.CONCAT(", [""ip"", """, AN321, """]")), "]"))</f>
        <v>[["mac", "0x000d6f001127f08c"]]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1057</v>
      </c>
      <c r="D322" s="40" t="s">
        <v>1063</v>
      </c>
      <c r="E322" s="40" t="s">
        <v>1064</v>
      </c>
      <c r="F322" s="40" t="str">
        <f>IF(ISBLANK(E322), "", Table2[[#This Row],[unique_id]])</f>
        <v>back_door_lock</v>
      </c>
      <c r="G322" s="40" t="s">
        <v>1065</v>
      </c>
      <c r="H322" s="40" t="s">
        <v>1066</v>
      </c>
      <c r="I322" s="40" t="s">
        <v>223</v>
      </c>
      <c r="L322" s="40" t="s">
        <v>136</v>
      </c>
      <c r="O322" s="42"/>
      <c r="P322" s="42" t="s">
        <v>786</v>
      </c>
      <c r="Q322" s="42"/>
      <c r="R322" s="49" t="s">
        <v>834</v>
      </c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F322" s="40" t="s">
        <v>1062</v>
      </c>
      <c r="AG322" s="42" t="s">
        <v>1060</v>
      </c>
      <c r="AH322" s="40" t="s">
        <v>1058</v>
      </c>
      <c r="AI322" s="44" t="s">
        <v>1059</v>
      </c>
      <c r="AJ322" s="40" t="s">
        <v>1057</v>
      </c>
      <c r="AK322" s="40" t="s">
        <v>887</v>
      </c>
      <c r="AM322" s="40" t="s">
        <v>1056</v>
      </c>
      <c r="AO322" s="41" t="str">
        <f>IF(AND(ISBLANK(AM322), ISBLANK(AN322)), "", _xlfn.CONCAT("[", IF(ISBLANK(AM322), "", _xlfn.CONCAT("[""mac"", """, AM322, """]")), IF(ISBLANK(AN322), "", _xlfn.CONCAT(", [""ip"", """, AN322, """]")), "]"))</f>
        <v>[["mac", "0x000d6f0011274420"]]</v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257</v>
      </c>
      <c r="D323" s="40" t="s">
        <v>148</v>
      </c>
      <c r="E323" s="40" t="s">
        <v>149</v>
      </c>
      <c r="F323" s="40" t="str">
        <f>IF(ISBLANK(E323), "", Table2[[#This Row],[unique_id]])</f>
        <v>uvc_ada_medium</v>
      </c>
      <c r="G323" s="40" t="s">
        <v>130</v>
      </c>
      <c r="H323" s="40" t="s">
        <v>461</v>
      </c>
      <c r="I323" s="40" t="s">
        <v>223</v>
      </c>
      <c r="L323" s="40" t="s">
        <v>136</v>
      </c>
      <c r="M323" s="40" t="s">
        <v>341</v>
      </c>
      <c r="O323" s="42"/>
      <c r="P323" s="42"/>
      <c r="Q323" s="42"/>
      <c r="R323" s="42"/>
      <c r="S323" s="42"/>
      <c r="Y323" s="42"/>
      <c r="AA323" s="40" t="str">
        <f>IF(ISBLANK(Z323),  "", _xlfn.CONCAT("haas/entity/sensor/", LOWER(C323), "/", E323, "/config"))</f>
        <v/>
      </c>
      <c r="AB323" s="40" t="str">
        <f>IF(ISBLANK(Z323),  "", _xlfn.CONCAT(LOWER(C323), "/", E323))</f>
        <v/>
      </c>
      <c r="AF323" s="40" t="s">
        <v>566</v>
      </c>
      <c r="AG323" s="42" t="s">
        <v>568</v>
      </c>
      <c r="AH323" s="40" t="s">
        <v>569</v>
      </c>
      <c r="AI323" s="40" t="s">
        <v>565</v>
      </c>
      <c r="AJ323" s="40" t="s">
        <v>257</v>
      </c>
      <c r="AK323" s="40" t="s">
        <v>130</v>
      </c>
      <c r="AL323" s="40" t="s">
        <v>639</v>
      </c>
      <c r="AM323" s="40" t="s">
        <v>563</v>
      </c>
      <c r="AN323" s="40" t="s">
        <v>593</v>
      </c>
      <c r="AO323" s="40" t="str">
        <f>IF(AND(ISBLANK(AM323), ISBLANK(AN323)), "", _xlfn.CONCAT("[", IF(ISBLANK(AM323), "", _xlfn.CONCAT("[""mac"", """, AM323, """]")), IF(ISBLANK(AN323), "", _xlfn.CONCAT(", [""ip"", """, AN323, """]")), "]"))</f>
        <v>[["mac", "74:83:c2:3f:6c:4c"], ["ip", "10.0.6.20"]]</v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150</v>
      </c>
      <c r="E324" s="40" t="s">
        <v>151</v>
      </c>
      <c r="F324" s="40" t="str">
        <f>IF(ISBLANK(E324), "", Table2[[#This Row],[unique_id]])</f>
        <v>uvc_ada_motion</v>
      </c>
      <c r="G324" s="40" t="s">
        <v>130</v>
      </c>
      <c r="H324" s="40" t="s">
        <v>463</v>
      </c>
      <c r="I324" s="40" t="s">
        <v>223</v>
      </c>
      <c r="L324" s="40" t="s">
        <v>136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C324" s="46"/>
      <c r="AG324" s="42"/>
      <c r="AO324" s="40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708</v>
      </c>
      <c r="D325" s="40" t="s">
        <v>460</v>
      </c>
      <c r="E325" s="40" t="s">
        <v>459</v>
      </c>
      <c r="F325" s="40" t="str">
        <f>IF(ISBLANK(E325), "", Table2[[#This Row],[unique_id]])</f>
        <v>column_break</v>
      </c>
      <c r="G325" s="40" t="s">
        <v>456</v>
      </c>
      <c r="H325" s="40" t="s">
        <v>463</v>
      </c>
      <c r="I325" s="40" t="s">
        <v>223</v>
      </c>
      <c r="L325" s="40" t="s">
        <v>457</v>
      </c>
      <c r="M325" s="40" t="s">
        <v>458</v>
      </c>
      <c r="O325" s="42"/>
      <c r="P325" s="42"/>
      <c r="Q325" s="42"/>
      <c r="R325" s="42"/>
      <c r="S325" s="42"/>
      <c r="Y325" s="42"/>
      <c r="AB325" s="40" t="str">
        <f>IF(ISBLANK(Z325),  "", _xlfn.CONCAT(LOWER(C325), "/", E325))</f>
        <v/>
      </c>
      <c r="AG325" s="42"/>
      <c r="AO325" s="40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257</v>
      </c>
      <c r="D326" s="40" t="s">
        <v>148</v>
      </c>
      <c r="E326" s="40" t="s">
        <v>221</v>
      </c>
      <c r="F326" s="40" t="str">
        <f>IF(ISBLANK(E326), "", Table2[[#This Row],[unique_id]])</f>
        <v>uvc_edwin_medium</v>
      </c>
      <c r="G326" s="40" t="s">
        <v>127</v>
      </c>
      <c r="H326" s="40" t="s">
        <v>462</v>
      </c>
      <c r="I326" s="40" t="s">
        <v>223</v>
      </c>
      <c r="L326" s="40" t="s">
        <v>136</v>
      </c>
      <c r="M326" s="40" t="s">
        <v>341</v>
      </c>
      <c r="O326" s="42"/>
      <c r="P326" s="42"/>
      <c r="Q326" s="42"/>
      <c r="R326" s="42"/>
      <c r="S326" s="42"/>
      <c r="Y326" s="42"/>
      <c r="AA326" s="40" t="str">
        <f>IF(ISBLANK(Z326),  "", _xlfn.CONCAT("haas/entity/sensor/", LOWER(C326), "/", E326, "/config"))</f>
        <v/>
      </c>
      <c r="AB326" s="40" t="str">
        <f>IF(ISBLANK(Z326),  "", _xlfn.CONCAT(LOWER(C326), "/", E326))</f>
        <v/>
      </c>
      <c r="AF326" s="40" t="s">
        <v>567</v>
      </c>
      <c r="AG326" s="42" t="s">
        <v>568</v>
      </c>
      <c r="AH326" s="40" t="s">
        <v>569</v>
      </c>
      <c r="AI326" s="40" t="s">
        <v>565</v>
      </c>
      <c r="AJ326" s="40" t="s">
        <v>257</v>
      </c>
      <c r="AK326" s="40" t="s">
        <v>127</v>
      </c>
      <c r="AL326" s="40" t="s">
        <v>639</v>
      </c>
      <c r="AM326" s="40" t="s">
        <v>564</v>
      </c>
      <c r="AN326" s="40" t="s">
        <v>594</v>
      </c>
      <c r="AO326" s="40" t="str">
        <f>IF(AND(ISBLANK(AM326), ISBLANK(AN326)), "", _xlfn.CONCAT("[", IF(ISBLANK(AM326), "", _xlfn.CONCAT("[""mac"", """, AM326, """]")), IF(ISBLANK(AN326), "", _xlfn.CONCAT(", [""ip"", """, AN326, """]")), "]"))</f>
        <v>[["mac", "74:83:c2:3f:6e:5c"], ["ip", "10.0.6.21"]]</v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257</v>
      </c>
      <c r="D327" s="40" t="s">
        <v>150</v>
      </c>
      <c r="E327" s="40" t="s">
        <v>222</v>
      </c>
      <c r="F327" s="40" t="str">
        <f>IF(ISBLANK(E327), "", Table2[[#This Row],[unique_id]])</f>
        <v>uvc_edwin_motion</v>
      </c>
      <c r="G327" s="40" t="s">
        <v>127</v>
      </c>
      <c r="H327" s="40" t="s">
        <v>464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C327" s="46"/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708</v>
      </c>
      <c r="D328" s="40" t="s">
        <v>460</v>
      </c>
      <c r="E328" s="40" t="s">
        <v>459</v>
      </c>
      <c r="F328" s="40" t="str">
        <f>IF(ISBLANK(E328), "", Table2[[#This Row],[unique_id]])</f>
        <v>column_break</v>
      </c>
      <c r="G328" s="40" t="s">
        <v>456</v>
      </c>
      <c r="H328" s="40" t="s">
        <v>464</v>
      </c>
      <c r="I328" s="40" t="s">
        <v>223</v>
      </c>
      <c r="L328" s="40" t="s">
        <v>457</v>
      </c>
      <c r="M328" s="40" t="s">
        <v>458</v>
      </c>
      <c r="O328" s="42"/>
      <c r="P328" s="42"/>
      <c r="Q328" s="42"/>
      <c r="R328" s="42"/>
      <c r="S328" s="42"/>
      <c r="Y328" s="42"/>
      <c r="AB328" s="40" t="str">
        <f>IF(ISBLANK(Z328),  "", _xlfn.CONCAT(LOWER(C328), "/", E328))</f>
        <v/>
      </c>
      <c r="AG328" s="42"/>
      <c r="AO328" s="40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133</v>
      </c>
      <c r="D329" s="40" t="s">
        <v>150</v>
      </c>
      <c r="E329" s="40" t="s">
        <v>1016</v>
      </c>
      <c r="F329" s="40" t="str">
        <f>IF(ISBLANK(E329), "", Table2[[#This Row],[unique_id]])</f>
        <v>ada_fan_occupancy</v>
      </c>
      <c r="G329" s="40" t="s">
        <v>130</v>
      </c>
      <c r="H329" s="40" t="s">
        <v>342</v>
      </c>
      <c r="I329" s="40" t="s">
        <v>223</v>
      </c>
      <c r="L329" s="40" t="s">
        <v>136</v>
      </c>
      <c r="O329" s="42"/>
      <c r="P329" s="42"/>
      <c r="Q329" s="42"/>
      <c r="R329" s="42"/>
      <c r="S329" s="42"/>
      <c r="Y329" s="42"/>
      <c r="AA329" s="40" t="str">
        <f>IF(ISBLANK(Z329),  "", _xlfn.CONCAT("haas/entity/sensor/", LOWER(C329), "/", E329, "/config"))</f>
        <v/>
      </c>
      <c r="AB329" s="40" t="str">
        <f>IF(ISBLANK(Z329),  "", _xlfn.CONCAT(LOWER(C329), "/", E329))</f>
        <v/>
      </c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1015</v>
      </c>
      <c r="F330" s="40" t="str">
        <f>IF(ISBLANK(E330), "", Table2[[#This Row],[unique_id]])</f>
        <v>edwin_fan_occupancy</v>
      </c>
      <c r="G330" s="40" t="s">
        <v>127</v>
      </c>
      <c r="H330" s="40" t="s">
        <v>342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C330" s="46"/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1017</v>
      </c>
      <c r="F331" s="40" t="str">
        <f>IF(ISBLANK(E331), "", Table2[[#This Row],[unique_id]])</f>
        <v>parents_fan_occupancy</v>
      </c>
      <c r="G331" s="40" t="s">
        <v>205</v>
      </c>
      <c r="H331" s="40" t="s">
        <v>342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C331" s="46"/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1018</v>
      </c>
      <c r="F332" s="40" t="str">
        <f>IF(ISBLANK(E332), "", Table2[[#This Row],[unique_id]])</f>
        <v>lounge_fan_occupancy</v>
      </c>
      <c r="G332" s="40" t="s">
        <v>207</v>
      </c>
      <c r="H332" s="40" t="s">
        <v>342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133</v>
      </c>
      <c r="D333" s="40" t="s">
        <v>150</v>
      </c>
      <c r="E333" s="40" t="s">
        <v>1019</v>
      </c>
      <c r="F333" s="40" t="str">
        <f>IF(ISBLANK(E333), "", Table2[[#This Row],[unique_id]])</f>
        <v>deck_east_fan_occupancy</v>
      </c>
      <c r="G333" s="40" t="s">
        <v>229</v>
      </c>
      <c r="H333" s="40" t="s">
        <v>342</v>
      </c>
      <c r="I333" s="40" t="s">
        <v>223</v>
      </c>
      <c r="L333" s="40" t="s">
        <v>136</v>
      </c>
      <c r="O333" s="42"/>
      <c r="P333" s="42"/>
      <c r="Q333" s="42"/>
      <c r="R333" s="42"/>
      <c r="S333" s="42"/>
      <c r="Y333" s="42"/>
      <c r="AA333" s="40" t="str">
        <f>IF(ISBLANK(Z333),  "", _xlfn.CONCAT("haas/entity/sensor/", LOWER(C333), "/", E333, "/config"))</f>
        <v/>
      </c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133</v>
      </c>
      <c r="D334" s="40" t="s">
        <v>150</v>
      </c>
      <c r="E334" s="40" t="s">
        <v>1020</v>
      </c>
      <c r="F334" s="40" t="str">
        <f>IF(ISBLANK(E334), "", Table2[[#This Row],[unique_id]])</f>
        <v>deck_west_fan_occupancy</v>
      </c>
      <c r="G334" s="40" t="s">
        <v>228</v>
      </c>
      <c r="H334" s="40" t="s">
        <v>342</v>
      </c>
      <c r="I334" s="40" t="s">
        <v>223</v>
      </c>
      <c r="L334" s="40" t="s">
        <v>136</v>
      </c>
      <c r="O334" s="42"/>
      <c r="P334" s="42"/>
      <c r="Q334" s="42"/>
      <c r="R334" s="42"/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G334" s="42"/>
      <c r="AO334" s="40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s="40" customFormat="1" ht="16" customHeight="1" x14ac:dyDescent="0.2">
      <c r="A335" s="40">
        <v>5000</v>
      </c>
      <c r="B335" s="45" t="s">
        <v>26</v>
      </c>
      <c r="C335" s="40" t="s">
        <v>257</v>
      </c>
      <c r="F335" s="40" t="str">
        <f>IF(ISBLANK(E335), "", Table2[[#This Row],[unique_id]])</f>
        <v/>
      </c>
      <c r="O335" s="42"/>
      <c r="P335" s="42"/>
      <c r="Q335" s="42"/>
      <c r="R335" s="42"/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E335" s="42"/>
      <c r="AF335" s="40" t="s">
        <v>880</v>
      </c>
      <c r="AG335" s="42" t="s">
        <v>601</v>
      </c>
      <c r="AH335" s="40" t="s">
        <v>608</v>
      </c>
      <c r="AI335" s="40" t="s">
        <v>604</v>
      </c>
      <c r="AJ335" s="40" t="s">
        <v>257</v>
      </c>
      <c r="AK335" s="40" t="s">
        <v>28</v>
      </c>
      <c r="AL335" s="40" t="s">
        <v>596</v>
      </c>
      <c r="AM335" s="40" t="s">
        <v>615</v>
      </c>
      <c r="AN335" s="40" t="s">
        <v>611</v>
      </c>
      <c r="AO335" s="40" t="str">
        <f>IF(AND(ISBLANK(AM335), ISBLANK(AN335)), "", _xlfn.CONCAT("[", IF(ISBLANK(AM335), "", _xlfn.CONCAT("[""mac"", """, AM335, """]")), IF(ISBLANK(AN335), "", _xlfn.CONCAT(", [""ip"", """, AN335, """]")), "]"))</f>
        <v>[["mac", "74:ac:b9:1c:15:f1"], ["ip", "10.0.0.1"]]</v>
      </c>
    </row>
    <row r="336" spans="1:41" s="40" customFormat="1" ht="16" customHeight="1" x14ac:dyDescent="0.2">
      <c r="A336" s="40">
        <v>5001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1032</v>
      </c>
      <c r="AG336" s="42" t="s">
        <v>1033</v>
      </c>
      <c r="AH336" s="40" t="s">
        <v>609</v>
      </c>
      <c r="AI336" s="40" t="s">
        <v>1030</v>
      </c>
      <c r="AJ336" s="40" t="s">
        <v>257</v>
      </c>
      <c r="AK336" s="40" t="s">
        <v>28</v>
      </c>
      <c r="AL336" s="40" t="s">
        <v>596</v>
      </c>
      <c r="AM336" s="40" t="s">
        <v>1035</v>
      </c>
      <c r="AN336" s="40" t="s">
        <v>612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"78:45:58:cb:14:b5"], ["ip", "10.0.0.2"]]</v>
      </c>
    </row>
    <row r="337" spans="1:41" s="40" customFormat="1" ht="16" customHeight="1" x14ac:dyDescent="0.2">
      <c r="A337" s="40">
        <v>5002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598</v>
      </c>
      <c r="AG337" s="42" t="s">
        <v>1033</v>
      </c>
      <c r="AH337" s="40" t="s">
        <v>610</v>
      </c>
      <c r="AI337" s="40" t="s">
        <v>605</v>
      </c>
      <c r="AJ337" s="40" t="s">
        <v>257</v>
      </c>
      <c r="AK337" s="40" t="s">
        <v>602</v>
      </c>
      <c r="AL337" s="40" t="s">
        <v>596</v>
      </c>
      <c r="AM337" s="40" t="s">
        <v>616</v>
      </c>
      <c r="AN337" s="40" t="s">
        <v>613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"b4:fb:e4:e3:83:32"], ["ip", "10.0.0.3"]]</v>
      </c>
    </row>
    <row r="338" spans="1:41" s="40" customFormat="1" ht="16" customHeight="1" x14ac:dyDescent="0.2">
      <c r="A338" s="40">
        <v>5003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599</v>
      </c>
      <c r="AG338" s="42" t="s">
        <v>1034</v>
      </c>
      <c r="AH338" s="40" t="s">
        <v>609</v>
      </c>
      <c r="AI338" s="40" t="s">
        <v>606</v>
      </c>
      <c r="AJ338" s="40" t="s">
        <v>257</v>
      </c>
      <c r="AK338" s="40" t="s">
        <v>501</v>
      </c>
      <c r="AL338" s="40" t="s">
        <v>596</v>
      </c>
      <c r="AM338" s="40" t="s">
        <v>617</v>
      </c>
      <c r="AN338" s="40" t="s">
        <v>614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"78:8a:20:70:d3:79"], ["ip", "10.0.0.4"]]</v>
      </c>
    </row>
    <row r="339" spans="1:41" s="40" customFormat="1" ht="16" customHeight="1" x14ac:dyDescent="0.2">
      <c r="A339" s="40">
        <v>5004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600</v>
      </c>
      <c r="AG339" s="42" t="s">
        <v>1034</v>
      </c>
      <c r="AH339" s="40" t="s">
        <v>609</v>
      </c>
      <c r="AI339" s="40" t="s">
        <v>607</v>
      </c>
      <c r="AJ339" s="40" t="s">
        <v>257</v>
      </c>
      <c r="AK339" s="40" t="s">
        <v>603</v>
      </c>
      <c r="AL339" s="40" t="s">
        <v>596</v>
      </c>
      <c r="AM339" s="40" t="s">
        <v>618</v>
      </c>
      <c r="AN339" s="40" t="s">
        <v>1031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"f0:9f:c2:fc:b0:f7"], ["ip", "10.0.0.5"]]</v>
      </c>
    </row>
    <row r="340" spans="1:41" s="40" customFormat="1" ht="16" customHeight="1" x14ac:dyDescent="0.2">
      <c r="A340" s="40">
        <v>5005</v>
      </c>
      <c r="B340" s="45" t="s">
        <v>26</v>
      </c>
      <c r="C340" s="45" t="s">
        <v>570</v>
      </c>
      <c r="D340" s="45"/>
      <c r="E340" s="45"/>
      <c r="G340" s="45"/>
      <c r="H340" s="45"/>
      <c r="I340" s="45"/>
      <c r="K340" s="45"/>
      <c r="L340" s="45"/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F340" s="40" t="s">
        <v>571</v>
      </c>
      <c r="AG340" s="42" t="s">
        <v>573</v>
      </c>
      <c r="AH340" s="40" t="s">
        <v>575</v>
      </c>
      <c r="AI340" s="40" t="s">
        <v>572</v>
      </c>
      <c r="AJ340" s="40" t="s">
        <v>574</v>
      </c>
      <c r="AK340" s="40" t="s">
        <v>28</v>
      </c>
      <c r="AL340" s="40" t="s">
        <v>619</v>
      </c>
      <c r="AM340" s="47" t="s">
        <v>692</v>
      </c>
      <c r="AN340" s="40" t="s">
        <v>620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"4a:9a:06:5d:53:66"], ["ip", "10.0.4.10"]]</v>
      </c>
    </row>
    <row r="341" spans="1:41" s="40" customFormat="1" ht="16" customHeight="1" x14ac:dyDescent="0.2">
      <c r="A341" s="40">
        <v>5006</v>
      </c>
      <c r="B341" s="45" t="s">
        <v>26</v>
      </c>
      <c r="C341" s="45" t="s">
        <v>547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546</v>
      </c>
      <c r="AG341" s="42" t="s">
        <v>947</v>
      </c>
      <c r="AH341" s="40" t="s">
        <v>550</v>
      </c>
      <c r="AI341" s="40" t="s">
        <v>553</v>
      </c>
      <c r="AJ341" s="40" t="s">
        <v>331</v>
      </c>
      <c r="AK341" s="40" t="s">
        <v>28</v>
      </c>
      <c r="AL341" s="40" t="s">
        <v>597</v>
      </c>
      <c r="AM341" s="40" t="s">
        <v>962</v>
      </c>
      <c r="AN341" s="40" t="s">
        <v>591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"00:e0:4c:68:07:65"], ["ip", "10.0.2.11"]]</v>
      </c>
    </row>
    <row r="342" spans="1:41" s="40" customFormat="1" ht="16" customHeight="1" x14ac:dyDescent="0.2">
      <c r="A342" s="40">
        <v>5007</v>
      </c>
      <c r="B342" s="45" t="s">
        <v>26</v>
      </c>
      <c r="C342" s="45" t="s">
        <v>547</v>
      </c>
      <c r="D342" s="45"/>
      <c r="E342" s="45"/>
      <c r="F342" s="40" t="str">
        <f>IF(ISBLANK(E342), "", Table2[[#This Row],[unique_id]])</f>
        <v/>
      </c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E342" s="42"/>
      <c r="AF342" s="40" t="s">
        <v>546</v>
      </c>
      <c r="AG342" s="42" t="s">
        <v>947</v>
      </c>
      <c r="AH342" s="40" t="s">
        <v>550</v>
      </c>
      <c r="AI342" s="40" t="s">
        <v>553</v>
      </c>
      <c r="AJ342" s="40" t="s">
        <v>331</v>
      </c>
      <c r="AK342" s="40" t="s">
        <v>28</v>
      </c>
      <c r="AL342" s="40" t="s">
        <v>619</v>
      </c>
      <c r="AM342" s="40" t="s">
        <v>690</v>
      </c>
      <c r="AN342" s="40" t="s">
        <v>687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"4a:e0:4c:68:06:a1"], ["ip", "10.0.4.11"]]</v>
      </c>
    </row>
    <row r="343" spans="1:41" s="40" customFormat="1" ht="16" customHeight="1" x14ac:dyDescent="0.2">
      <c r="A343" s="40">
        <v>5008</v>
      </c>
      <c r="B343" s="45" t="s">
        <v>26</v>
      </c>
      <c r="C343" s="45" t="s">
        <v>547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546</v>
      </c>
      <c r="AG343" s="42" t="s">
        <v>947</v>
      </c>
      <c r="AH343" s="40" t="s">
        <v>550</v>
      </c>
      <c r="AI343" s="40" t="s">
        <v>553</v>
      </c>
      <c r="AJ343" s="40" t="s">
        <v>331</v>
      </c>
      <c r="AK343" s="40" t="s">
        <v>28</v>
      </c>
      <c r="AL343" s="40" t="s">
        <v>639</v>
      </c>
      <c r="AM343" s="40" t="s">
        <v>691</v>
      </c>
      <c r="AN343" s="40" t="s">
        <v>688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"6a:e0:4c:68:06:a1"], ["ip", "10.0.6.11"]]</v>
      </c>
    </row>
    <row r="344" spans="1:41" s="40" customFormat="1" ht="16" customHeight="1" x14ac:dyDescent="0.2">
      <c r="A344" s="40">
        <v>5009</v>
      </c>
      <c r="B344" s="45" t="s">
        <v>26</v>
      </c>
      <c r="C344" s="45" t="s">
        <v>547</v>
      </c>
      <c r="D344" s="45"/>
      <c r="E344" s="45"/>
      <c r="G344" s="45"/>
      <c r="H344" s="45"/>
      <c r="I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F344" s="40" t="s">
        <v>548</v>
      </c>
      <c r="AG344" s="42" t="s">
        <v>947</v>
      </c>
      <c r="AH344" s="40" t="s">
        <v>551</v>
      </c>
      <c r="AI344" s="40" t="s">
        <v>554</v>
      </c>
      <c r="AJ344" s="40" t="s">
        <v>331</v>
      </c>
      <c r="AK344" s="40" t="s">
        <v>28</v>
      </c>
      <c r="AL344" s="40" t="s">
        <v>597</v>
      </c>
      <c r="AM344" s="40" t="s">
        <v>555</v>
      </c>
      <c r="AN344" s="40" t="s">
        <v>592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"00:e0:4c:68:04:21"], ["ip", "10.0.2.12"]]</v>
      </c>
    </row>
    <row r="345" spans="1:41" s="40" customFormat="1" ht="16" customHeight="1" x14ac:dyDescent="0.2">
      <c r="A345" s="40">
        <v>5010</v>
      </c>
      <c r="B345" s="45" t="s">
        <v>26</v>
      </c>
      <c r="C345" s="45" t="s">
        <v>547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549</v>
      </c>
      <c r="AG345" s="42" t="s">
        <v>947</v>
      </c>
      <c r="AH345" s="40" t="s">
        <v>552</v>
      </c>
      <c r="AI345" s="40" t="s">
        <v>554</v>
      </c>
      <c r="AJ345" s="40" t="s">
        <v>331</v>
      </c>
      <c r="AK345" s="40" t="s">
        <v>28</v>
      </c>
      <c r="AL345" s="40" t="s">
        <v>597</v>
      </c>
      <c r="AM345" s="40" t="s">
        <v>689</v>
      </c>
      <c r="AN345" s="43" t="s">
        <v>595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"00:e0:4c:68:07:0d"], ["ip", "10.0.2.13"]]</v>
      </c>
    </row>
    <row r="346" spans="1:41" s="40" customFormat="1" ht="16" customHeight="1" x14ac:dyDescent="0.2">
      <c r="A346" s="40">
        <v>5011</v>
      </c>
      <c r="B346" s="45" t="s">
        <v>26</v>
      </c>
      <c r="C346" s="45" t="s">
        <v>547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945</v>
      </c>
      <c r="AG346" s="42" t="s">
        <v>947</v>
      </c>
      <c r="AH346" s="40" t="s">
        <v>948</v>
      </c>
      <c r="AI346" s="40" t="s">
        <v>554</v>
      </c>
      <c r="AJ346" s="40" t="s">
        <v>331</v>
      </c>
      <c r="AK346" s="40" t="s">
        <v>28</v>
      </c>
      <c r="AL346" s="40" t="s">
        <v>597</v>
      </c>
      <c r="AM346" s="40" t="s">
        <v>953</v>
      </c>
      <c r="AN346" s="43" t="s">
        <v>875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"40:6c:8f:2a:da:9c"], ["ip", "10.0.2.14"]]</v>
      </c>
    </row>
    <row r="347" spans="1:41" s="40" customFormat="1" ht="16" customHeight="1" x14ac:dyDescent="0.2">
      <c r="A347" s="40">
        <v>5012</v>
      </c>
      <c r="B347" s="50" t="s">
        <v>26</v>
      </c>
      <c r="C347" s="45" t="s">
        <v>547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946</v>
      </c>
      <c r="AG347" s="42" t="s">
        <v>947</v>
      </c>
      <c r="AH347" s="40" t="s">
        <v>949</v>
      </c>
      <c r="AI347" s="40" t="s">
        <v>554</v>
      </c>
      <c r="AJ347" s="40" t="s">
        <v>331</v>
      </c>
      <c r="AK347" s="40" t="s">
        <v>28</v>
      </c>
      <c r="AL347" s="40" t="s">
        <v>597</v>
      </c>
      <c r="AM347" s="40" t="s">
        <v>952</v>
      </c>
      <c r="AN347" s="43" t="s">
        <v>950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"0c:4d:e9:d2:86:6c"], ["ip", "10.0.2.15"]]</v>
      </c>
    </row>
    <row r="348" spans="1:41" s="40" customFormat="1" ht="16" customHeight="1" x14ac:dyDescent="0.2">
      <c r="A348" s="40">
        <v>5013</v>
      </c>
      <c r="B348" s="45" t="s">
        <v>26</v>
      </c>
      <c r="C348" s="45" t="s">
        <v>547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879</v>
      </c>
      <c r="AG348" s="42" t="s">
        <v>947</v>
      </c>
      <c r="AH348" s="40" t="s">
        <v>878</v>
      </c>
      <c r="AI348" s="40" t="s">
        <v>877</v>
      </c>
      <c r="AJ348" s="40" t="s">
        <v>876</v>
      </c>
      <c r="AK348" s="40" t="s">
        <v>28</v>
      </c>
      <c r="AL348" s="40" t="s">
        <v>597</v>
      </c>
      <c r="AM348" s="40" t="s">
        <v>874</v>
      </c>
      <c r="AN348" s="43" t="s">
        <v>951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"b8:27:eb:78:74:0e"], ["ip", "10.0.2.16"]]</v>
      </c>
    </row>
    <row r="349" spans="1:41" s="40" customFormat="1" ht="16" customHeight="1" x14ac:dyDescent="0.2">
      <c r="A349" s="40">
        <v>5014</v>
      </c>
      <c r="B349" s="40" t="s">
        <v>26</v>
      </c>
      <c r="C349" s="40" t="s">
        <v>562</v>
      </c>
      <c r="E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561</v>
      </c>
      <c r="AG349" s="42" t="s">
        <v>560</v>
      </c>
      <c r="AH349" s="40" t="s">
        <v>558</v>
      </c>
      <c r="AI349" s="40" t="s">
        <v>559</v>
      </c>
      <c r="AJ349" s="40" t="s">
        <v>557</v>
      </c>
      <c r="AK349" s="40" t="s">
        <v>28</v>
      </c>
      <c r="AL349" s="40" t="s">
        <v>639</v>
      </c>
      <c r="AM349" s="40" t="s">
        <v>556</v>
      </c>
      <c r="AN349" s="40" t="s">
        <v>693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"30:05:5c:8a:ff:10"], ["ip", "10.0.6.22"]]</v>
      </c>
    </row>
    <row r="350" spans="1:41" s="40" customFormat="1" ht="16" customHeight="1" x14ac:dyDescent="0.2">
      <c r="A350" s="40">
        <v>5015</v>
      </c>
      <c r="B350" s="40" t="s">
        <v>26</v>
      </c>
      <c r="C350" s="40" t="s">
        <v>735</v>
      </c>
      <c r="E350" s="45"/>
      <c r="F350" s="40" t="str">
        <f>IF(ISBLANK(E350), "", Table2[[#This Row],[unique_id]])</f>
        <v/>
      </c>
      <c r="I350" s="45"/>
      <c r="O350" s="42"/>
      <c r="P350" s="42" t="s">
        <v>786</v>
      </c>
      <c r="Q350" s="42"/>
      <c r="R350" s="49" t="s">
        <v>834</v>
      </c>
      <c r="S350" s="49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E350" s="18" t="s">
        <v>779</v>
      </c>
      <c r="AF350" s="40" t="s">
        <v>776</v>
      </c>
      <c r="AG350" s="49" t="s">
        <v>775</v>
      </c>
      <c r="AH350" s="44" t="s">
        <v>773</v>
      </c>
      <c r="AI350" s="44" t="s">
        <v>774</v>
      </c>
      <c r="AJ350" s="40" t="s">
        <v>735</v>
      </c>
      <c r="AK350" s="40" t="s">
        <v>173</v>
      </c>
      <c r="AM350" s="40" t="s">
        <v>772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"0x00158d0005d9d088"]]</v>
      </c>
    </row>
    <row r="351" spans="1:41" s="40" customFormat="1" ht="16" customHeight="1" x14ac:dyDescent="0.2">
      <c r="A351" s="40">
        <v>6000</v>
      </c>
      <c r="B351" s="40" t="s">
        <v>26</v>
      </c>
      <c r="C351" s="40" t="s">
        <v>858</v>
      </c>
      <c r="F351" s="40" t="str">
        <f>IF(ISBLANK(E351), "", Table2[[#This Row],[unique_id]])</f>
        <v/>
      </c>
      <c r="O351" s="42"/>
      <c r="P351" s="42"/>
      <c r="Q351" s="42"/>
      <c r="R351" s="42"/>
      <c r="S351" s="42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F351" s="40" t="s">
        <v>695</v>
      </c>
      <c r="AG351" s="42"/>
      <c r="AL351" s="40" t="s">
        <v>619</v>
      </c>
      <c r="AM351" s="40" t="s">
        <v>696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"bc:09:63:42:09:c0"]]</v>
      </c>
    </row>
    <row r="352" spans="1:41" s="40" customFormat="1" ht="16" customHeight="1" x14ac:dyDescent="0.2"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G352" s="42"/>
      <c r="AO352" s="40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2:41" s="40" customFormat="1" ht="16" customHeight="1" x14ac:dyDescent="0.2">
      <c r="B353" s="45"/>
      <c r="C353" s="45"/>
      <c r="D353" s="45"/>
      <c r="E353" s="45"/>
      <c r="F353" s="40" t="str">
        <f>IF(ISBLANK(E353), "", Table2[[#This Row],[unique_id]])</f>
        <v/>
      </c>
      <c r="G353" s="45"/>
      <c r="H353" s="45"/>
      <c r="I353" s="45"/>
      <c r="K353" s="45"/>
      <c r="L353" s="45"/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F354" s="40" t="str">
        <f>IF(ISBLANK(E354), "", Table2[[#This Row],[unique_id]])</f>
        <v/>
      </c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E358" s="46"/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E389" s="42"/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11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42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11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42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11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42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H477" s="13"/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G487" s="13"/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0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2023-01-27T10:02:53Z</dcterms:modified>
</cp:coreProperties>
</file>