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CFB32BB8-2863-444E-B281-71D1066D0882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49" i="1" l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59" i="1"/>
  <c r="AB59" i="1"/>
  <c r="AA59" i="1"/>
  <c r="F59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6" i="1"/>
  <c r="AA316" i="1"/>
  <c r="AB316" i="1"/>
  <c r="AO31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F274" i="1"/>
  <c r="AA274" i="1"/>
  <c r="AO274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5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8" i="1"/>
  <c r="AA317" i="1"/>
  <c r="AA315" i="1"/>
  <c r="AA314" i="1"/>
  <c r="AA313" i="1"/>
  <c r="AA310" i="1"/>
  <c r="AA190" i="1"/>
  <c r="AA184" i="1"/>
  <c r="AA157" i="1"/>
  <c r="AA156" i="1"/>
  <c r="AA163" i="1"/>
  <c r="AA191" i="1"/>
  <c r="AA192" i="1"/>
  <c r="AA193" i="1"/>
  <c r="AA320" i="1"/>
  <c r="AA322" i="1"/>
  <c r="AA323" i="1"/>
  <c r="AA324" i="1"/>
  <c r="AA321" i="1"/>
  <c r="AA319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5" i="1"/>
  <c r="AA326" i="1"/>
  <c r="AA327" i="1"/>
  <c r="AA328" i="1"/>
  <c r="AA329" i="1"/>
  <c r="AA330" i="1"/>
  <c r="AA224" i="1"/>
  <c r="AA223" i="1"/>
  <c r="AA222" i="1"/>
  <c r="AA221" i="1"/>
  <c r="AA357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6" i="1"/>
  <c r="AA347" i="1"/>
  <c r="AA348" i="1"/>
  <c r="AA349" i="1"/>
  <c r="AA350" i="1"/>
  <c r="AA351" i="1"/>
  <c r="AA352" i="1"/>
  <c r="AA353" i="1"/>
  <c r="AA354" i="1"/>
  <c r="AA355" i="1"/>
  <c r="AA356" i="1"/>
  <c r="AA345" i="1"/>
  <c r="AA230" i="1"/>
  <c r="AA231" i="1"/>
  <c r="AA232" i="1"/>
  <c r="AA233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<sst xmlns="http://schemas.openxmlformats.org/spreadsheetml/2006/main" count="4315" uniqueCount="941">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</sst>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3" totalsRowShown="0" headerRowDxfId="43" dataDxfId="41" headerRowBorderDxfId="42">
  <autoFilter ref="A3:AO643" xr:uid="{00000000-0009-0000-0100-000002000000}"/>
  <sortState xmlns:xlrd2="http://schemas.microsoft.com/office/spreadsheetml/2017/richdata2" ref="A4:AO643">
    <sortCondition ref="A3:A64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3"/>
  <sheetViews>
    <sheetView tabSelected="1" topLeftCell="D221" zoomScale="122" zoomScaleNormal="122" workbookViewId="0">
      <selection activeCell="H245" sqref="H24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>IF(ISBLANK(Z35),  "", _xlfn.CONCAT("haas/entity/sensor/", LOWER(C35), "/", E35, "/config"))</f>
        <v>haas/entity/sensor/weewx/compensation_sensor_roof_humidity/config</v>
      </c>
      <c r="AB35" s="9" t="str">
        <f>IF(ISBLANK(Z35),  "", _xlfn.CONCAT(LOWER(C35), "/", E35))</f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>G36</f>
        <v>Ada</v>
      </c>
      <c r="AO36" s="9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>IF(ISBLANK(Z37),  "", _xlfn.CONCAT("haas/entity/sensor/", LOWER(C37), "/", E37, "/config"))</f>
        <v/>
      </c>
      <c r="AB37" s="9" t="str">
        <f>IF(ISBLANK(Z37),  "", _xlfn.CONCAT(LOWER(C37), "/", E37))</f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>G37</f>
        <v>Edwin</v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>IF(ISBLANK(Z38),  "", _xlfn.CONCAT("haas/entity/sensor/", LOWER(C38), "/", E38, "/config"))</f>
        <v/>
      </c>
      <c r="AB38" s="9" t="str">
        <f>IF(ISBLANK(Z38),  "", _xlfn.CONCAT(LOWER(C38), "/", E38))</f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>G38</f>
        <v>Lounge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Parents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>G40</f>
        <v>Office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Kitchen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>G42</f>
        <v>Pantry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Dining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>G44</f>
        <v>Laundry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Basement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>IF(ISBLANK(Z46),  "", _xlfn.CONCAT("haas/entity/sensor/", LOWER(C46), "/", E46, "/config"))</f>
        <v>haas/entity/sensor/weewx/compensation_sensor_rack_humidity/config</v>
      </c>
      <c r="AB46" s="9" t="str">
        <f>IF(ISBLANK(Z46),  "", _xlfn.CONCAT(LOWER(C46), "/", E46))</f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>IF(ISBLANK(Z47),  "", _xlfn.CONCAT(LOWER(C47), "/", E47))</f>
        <v/>
      </c>
      <c r="AE47" s="12"/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>G48</f>
        <v>Ada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>IF(ISBLANK(Z49),  "", _xlfn.CONCAT("haas/entity/sensor/", LOWER(C49), "/", E49, "/config"))</f>
        <v/>
      </c>
      <c r="AB49" s="9" t="str">
        <f>IF(ISBLANK(Z49),  "", _xlfn.CONCAT(LOWER(C49), "/", E49))</f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>G49</f>
        <v>Edwin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>IF(ISBLANK(Z50),  "", _xlfn.CONCAT("haas/entity/sensor/", LOWER(C50), "/", E50, "/config"))</f>
        <v/>
      </c>
      <c r="AB50" s="9" t="str">
        <f>IF(ISBLANK(Z50),  "", _xlfn.CONCAT(LOWER(C50), "/", E50))</f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>G50</f>
        <v>Parents</v>
      </c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>G51</f>
        <v>Office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>G52</f>
        <v>Lounge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>G53</f>
        <v>Kitchen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Pantry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Dining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>G56</f>
        <v>Laundry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O57" s="13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O58" s="13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O59" s="13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>IF(ISBLANK(Z60),  "", _xlfn.CONCAT(LOWER(C60), "/", E60))</f>
        <v/>
      </c>
      <c r="AO60" s="9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 t="s">
        <v>937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22" t="s">
        <v>938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 t="s">
        <v>937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 t="s">
        <v>936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22" t="s">
        <v>938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 t="s">
        <v>938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 t="s">
        <v>936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 t="s">
        <v>938</v>
      </c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 t="s">
        <v>938</v>
      </c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 t="s">
        <v>938</v>
      </c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 t="s">
        <v>939</v>
      </c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 t="s">
        <v>936</v>
      </c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 t="s">
        <v>936</v>
      </c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 t="s">
        <v>936</v>
      </c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940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228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920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547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921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I251" s="15"/>
      <c r="AK251" s="9" t="s">
        <v>627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922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925</v>
      </c>
      <c r="I252" s="9" t="s">
        <v>386</v>
      </c>
      <c r="J252" s="9" t="s">
        <v>935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863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2544</v>
      </c>
      <c r="B253" s="9" t="s">
        <v>26</v>
      </c>
      <c r="C253" s="9" t="s">
        <v>764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925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>IF(ISBLANK(Z253),  "", _xlfn.CONCAT(LOWER(C253), "/", E253))</f>
        <v/>
      </c>
      <c r="AO253" s="9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689</v>
      </c>
      <c r="AM254" s="9" t="s">
        <v>537</v>
      </c>
      <c r="AN254" s="9" t="s">
        <v>681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689</v>
      </c>
      <c r="AM255" s="9" t="s">
        <v>527</v>
      </c>
      <c r="AN255" s="9" t="s">
        <v>671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689</v>
      </c>
      <c r="AM256" s="9" t="s">
        <v>539</v>
      </c>
      <c r="AN256" s="9" t="s">
        <v>683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689</v>
      </c>
      <c r="AM257" s="9" t="s">
        <v>540</v>
      </c>
      <c r="AN257" s="9" t="s">
        <v>684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689</v>
      </c>
      <c r="AM258" s="9" t="s">
        <v>530</v>
      </c>
      <c r="AN258" s="9" t="s">
        <v>674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531</v>
      </c>
      <c r="AN259" s="9" t="s">
        <v>675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689</v>
      </c>
      <c r="AM260" s="9" t="s">
        <v>532</v>
      </c>
      <c r="AN260" s="9" t="s">
        <v>676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533</v>
      </c>
      <c r="AN261" s="9" t="s">
        <v>677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689</v>
      </c>
      <c r="AM262" s="9" t="s">
        <v>534</v>
      </c>
      <c r="AN262" s="9" t="s">
        <v>678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689</v>
      </c>
      <c r="AM263" s="9" t="s">
        <v>535</v>
      </c>
      <c r="AN263" s="9" t="s">
        <v>679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689</v>
      </c>
      <c r="AM264" s="9" t="s">
        <v>528</v>
      </c>
      <c r="AN264" s="9" t="s">
        <v>672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689</v>
      </c>
      <c r="AM265" s="9" t="s">
        <v>529</v>
      </c>
      <c r="AN265" s="9" t="s">
        <v>673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689</v>
      </c>
      <c r="AM266" s="9" t="s">
        <v>543</v>
      </c>
      <c r="AN266" s="9" t="s">
        <v>687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700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689</v>
      </c>
      <c r="AM267" s="9" t="s">
        <v>541</v>
      </c>
      <c r="AN267" s="9" t="s">
        <v>685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699</v>
      </c>
      <c r="F268" s="9" t="str">
        <f>IF(ISBLANK(E268), "", Table2[[#This Row],[unique_id]])</f>
        <v>rack_modem</v>
      </c>
      <c r="G268" s="9" t="s">
        <v>242</v>
      </c>
      <c r="H268" s="9" t="s">
        <v>905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689</v>
      </c>
      <c r="AM268" s="9" t="s">
        <v>542</v>
      </c>
      <c r="AN268" s="9" t="s">
        <v>686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764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905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>IF(ISBLANK(Z269),  "", _xlfn.CONCAT(LOWER(C269), "/", E269))</f>
        <v/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792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819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227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793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818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209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794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820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208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795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F273" s="9" t="s">
        <v>821</v>
      </c>
      <c r="AG273" s="11" t="s">
        <v>734</v>
      </c>
      <c r="AH273" s="9" t="s">
        <v>735</v>
      </c>
      <c r="AI273" s="9" t="s">
        <v>732</v>
      </c>
      <c r="AJ273" s="9" t="s">
        <v>128</v>
      </c>
      <c r="AK273" s="9" t="s">
        <v>226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9">
        <v>2574</v>
      </c>
      <c r="B274" s="9" t="s">
        <v>26</v>
      </c>
      <c r="C274" s="9" t="s">
        <v>791</v>
      </c>
      <c r="D274" s="9" t="s">
        <v>27</v>
      </c>
      <c r="E274" s="9" t="s">
        <v>846</v>
      </c>
      <c r="F274" s="9" t="str">
        <f>IF(ISBLANK(E274), "", Table2[[#This Row],[unique_id]])</f>
        <v>home_cube_remote_battery</v>
      </c>
      <c r="G274" s="9" t="s">
        <v>799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13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796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797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798</v>
      </c>
      <c r="H277" s="9" t="s">
        <v>904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>IF(ISBLANK(Z277),  "", _xlfn.CONCAT("haas/entity/sensor/", LOWER(C277), "/", E277, "/config"))</f>
        <v>haas/entity/sensor/weewx/weatherstation_console_battery_voltage/config</v>
      </c>
      <c r="AB277" s="9" t="str">
        <f>IF(ISBLANK(Z277),  "", _xlfn.CONCAT(LOWER(C277), "/", E277))</f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40">
        <v>2578</v>
      </c>
      <c r="B278" s="9" t="s">
        <v>26</v>
      </c>
      <c r="C278" s="9" t="s">
        <v>764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904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>IF(ISBLANK(Z278),  "", _xlfn.CONCAT(LOWER(C278), "/", E278))</f>
        <v/>
      </c>
      <c r="AC278" s="17"/>
      <c r="AE278" s="12"/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927</v>
      </c>
      <c r="H279" s="9" t="s">
        <v>926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>IF(ISBLANK(Z279),  "", _xlfn.CONCAT(LOWER(C279), "/", E279))</f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669</v>
      </c>
      <c r="AM280" s="20" t="s">
        <v>727</v>
      </c>
      <c r="AN280" s="17" t="s">
        <v>719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>IF(ISBLANK(Z281),  "", _xlfn.CONCAT(LOWER(C281), "/", E281))</f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669</v>
      </c>
      <c r="AM281" s="20" t="s">
        <v>726</v>
      </c>
      <c r="AN281" s="17" t="s">
        <v>720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764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>IF(ISBLANK(Z282),  "", _xlfn.CONCAT(LOWER(C282), "/", E282))</f>
        <v/>
      </c>
      <c r="AO282" s="9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669</v>
      </c>
      <c r="AM283" s="20" t="s">
        <v>725</v>
      </c>
      <c r="AN283" s="17" t="s">
        <v>721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669</v>
      </c>
      <c r="AM284" s="20" t="s">
        <v>728</v>
      </c>
      <c r="AN284" s="17" t="s">
        <v>722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669</v>
      </c>
      <c r="AM285" s="9" t="s">
        <v>569</v>
      </c>
      <c r="AN285" s="16" t="s">
        <v>757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764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>IF(ISBLANK(Z286),  "", _xlfn.CONCAT(LOWER(C286), "/", E286))</f>
        <v/>
      </c>
      <c r="AO286" s="9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571</v>
      </c>
      <c r="AN287" s="16" t="s">
        <v>758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>IF(ISBLANK(Z288),  "", _xlfn.CONCAT(LOWER(C288), "/", E288))</f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669</v>
      </c>
      <c r="AM288" s="9" t="s">
        <v>570</v>
      </c>
      <c r="AN288" s="16" t="s">
        <v>759</v>
      </c>
      <c r="AO288" s="9" t="str">
        <f>IF(AND(ISBLANK(AM288), ISBLANK(AN288)), "", _xlfn.CONCAT("[", IF(ISBLANK(AM288), "", _xlfn.CONCAT("[""mac"", """, AM288, """]")), IF(ISBLANK(AN288), "", _xlfn.CONCAT(", [""ip"", """, AN288, """]")), "]"))</f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764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>IF(ISBLANK(Z289),  "", _xlfn.CONCAT(LOWER(C289), "/", E289))</f>
        <v/>
      </c>
      <c r="AO289" s="9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669</v>
      </c>
      <c r="AM290" s="20" t="s">
        <v>724</v>
      </c>
      <c r="AN290" s="16" t="s">
        <v>723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669</v>
      </c>
      <c r="AM291" s="20" t="s">
        <v>637</v>
      </c>
      <c r="AN291" s="16" t="s">
        <v>730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669</v>
      </c>
      <c r="AM292" s="20" t="s">
        <v>636</v>
      </c>
      <c r="AN292" s="17" t="s">
        <v>729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689</v>
      </c>
      <c r="AM293" s="9" t="s">
        <v>610</v>
      </c>
      <c r="AN293" s="9" t="s">
        <v>640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C294" s="15"/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2702</v>
      </c>
      <c r="B295" s="9" t="s">
        <v>26</v>
      </c>
      <c r="C295" s="9" t="s">
        <v>764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>IF(ISBLANK(Z295),  "", _xlfn.CONCAT(LOWER(C295), "/", E295))</f>
        <v/>
      </c>
      <c r="AE295" s="9"/>
      <c r="AO295" s="9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689</v>
      </c>
      <c r="AM296" s="9" t="s">
        <v>611</v>
      </c>
      <c r="AN296" s="9" t="s">
        <v>641</v>
      </c>
      <c r="AO296" s="9" t="str">
        <f>IF(AND(ISBLANK(AM296), ISBLANK(AN296)), "", _xlfn.CONCAT("[", IF(ISBLANK(AM296), "", _xlfn.CONCAT("[""mac"", """, AM296, """]")), IF(ISBLANK(AN296), "", _xlfn.CONCAT(", [""ip"", """, AN296, """]")), "]"))</f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>IF(ISBLANK(Z297),  "", _xlfn.CONCAT(LOWER(C297), "/", E297))</f>
        <v/>
      </c>
      <c r="AC297" s="15"/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2705</v>
      </c>
      <c r="B298" s="9" t="s">
        <v>26</v>
      </c>
      <c r="C298" s="9" t="s">
        <v>764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713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714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715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C301" s="15"/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716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717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718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645</v>
      </c>
      <c r="AG305" s="11" t="s">
        <v>649</v>
      </c>
      <c r="AH305" s="9" t="s">
        <v>658</v>
      </c>
      <c r="AI305" s="9" t="s">
        <v>654</v>
      </c>
      <c r="AJ305" s="9" t="s">
        <v>260</v>
      </c>
      <c r="AK305" s="9" t="s">
        <v>28</v>
      </c>
      <c r="AL305" s="9" t="s">
        <v>643</v>
      </c>
      <c r="AM305" s="9" t="s">
        <v>665</v>
      </c>
      <c r="AN305" s="9" t="s">
        <v>661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646</v>
      </c>
      <c r="AG306" s="11" t="s">
        <v>650</v>
      </c>
      <c r="AH306" s="9" t="s">
        <v>660</v>
      </c>
      <c r="AI306" s="9" t="s">
        <v>655</v>
      </c>
      <c r="AJ306" s="9" t="s">
        <v>260</v>
      </c>
      <c r="AK306" s="9" t="s">
        <v>652</v>
      </c>
      <c r="AL306" s="9" t="s">
        <v>643</v>
      </c>
      <c r="AM306" s="9" t="s">
        <v>666</v>
      </c>
      <c r="AN306" s="9" t="s">
        <v>662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647</v>
      </c>
      <c r="AG307" s="11" t="s">
        <v>651</v>
      </c>
      <c r="AH307" s="9" t="s">
        <v>659</v>
      </c>
      <c r="AI307" s="9" t="s">
        <v>656</v>
      </c>
      <c r="AJ307" s="9" t="s">
        <v>260</v>
      </c>
      <c r="AK307" s="9" t="s">
        <v>546</v>
      </c>
      <c r="AL307" s="9" t="s">
        <v>643</v>
      </c>
      <c r="AM307" s="9" t="s">
        <v>667</v>
      </c>
      <c r="AN307" s="9" t="s">
        <v>663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648</v>
      </c>
      <c r="AG308" s="11" t="s">
        <v>651</v>
      </c>
      <c r="AH308" s="9" t="s">
        <v>659</v>
      </c>
      <c r="AI308" s="9" t="s">
        <v>657</v>
      </c>
      <c r="AJ308" s="9" t="s">
        <v>260</v>
      </c>
      <c r="AK308" s="9" t="s">
        <v>653</v>
      </c>
      <c r="AL308" s="9" t="s">
        <v>643</v>
      </c>
      <c r="AM308" s="9" t="s">
        <v>668</v>
      </c>
      <c r="AN308" s="9" t="s">
        <v>664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669</v>
      </c>
      <c r="AM309" s="20" t="s">
        <v>748</v>
      </c>
      <c r="AN309" s="9" t="s">
        <v>670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669</v>
      </c>
      <c r="AM311" s="9" t="s">
        <v>746</v>
      </c>
      <c r="AN311" s="9" t="s">
        <v>743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689</v>
      </c>
      <c r="AM312" s="9" t="s">
        <v>747</v>
      </c>
      <c r="AN312" s="9" t="s">
        <v>744</v>
      </c>
      <c r="AO312" s="13" t="str">
        <f>IF(AND(ISBLANK(AM312), ISBLANK(AN312)), "", _xlfn.CONCAT("[", IF(ISBLANK(AM312), "", _xlfn.CONCAT("[""mac"", """, AM312, """]")), IF(ISBLANK(AN312), "", _xlfn.CONCAT(", [""ip"", """, AN312, """]")), "]"))</f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745</v>
      </c>
      <c r="AN314" s="16" t="s">
        <v>642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"00:e0:4c:68:07:0d"], ["ip", "10.0.2.13"]]</v>
      </c>
    </row>
    <row r="315" spans="1:41" ht="16" customHeight="1" x14ac:dyDescent="0.2">
      <c r="A315" s="9">
        <v>5010</v>
      </c>
      <c r="B315" s="9" t="s">
        <v>26</v>
      </c>
      <c r="C315" s="9" t="s">
        <v>609</v>
      </c>
      <c r="E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608</v>
      </c>
      <c r="AG315" s="11" t="s">
        <v>607</v>
      </c>
      <c r="AH315" s="9" t="s">
        <v>605</v>
      </c>
      <c r="AI315" s="9" t="s">
        <v>606</v>
      </c>
      <c r="AJ315" s="9" t="s">
        <v>604</v>
      </c>
      <c r="AK315" s="9" t="s">
        <v>28</v>
      </c>
      <c r="AL315" s="9" t="s">
        <v>689</v>
      </c>
      <c r="AM315" s="9" t="s">
        <v>603</v>
      </c>
      <c r="AN315" s="9" t="s">
        <v>749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"30:05:5c:8a:ff:10"], ["ip", "10.0.6.22"]]</v>
      </c>
    </row>
    <row r="316" spans="1:41" ht="16" customHeight="1" x14ac:dyDescent="0.2">
      <c r="A316" s="9">
        <v>5011</v>
      </c>
      <c r="B316" s="9" t="s">
        <v>26</v>
      </c>
      <c r="C316" s="9" t="s">
        <v>791</v>
      </c>
      <c r="E316" s="17"/>
      <c r="F316" s="13" t="str">
        <f>IF(ISBLANK(E316), "", Table2[[#This Row],[unique_id]])</f>
        <v/>
      </c>
      <c r="I316" s="17"/>
      <c r="N316" s="9"/>
      <c r="O316" s="11"/>
      <c r="P316" s="11" t="s">
        <v>852</v>
      </c>
      <c r="Q316" s="11"/>
      <c r="R316" s="22" t="s">
        <v>900</v>
      </c>
      <c r="S316" s="22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23" t="s">
        <v>845</v>
      </c>
      <c r="AF316" s="9" t="s">
        <v>842</v>
      </c>
      <c r="AG316" s="22" t="s">
        <v>841</v>
      </c>
      <c r="AH316" s="14" t="s">
        <v>839</v>
      </c>
      <c r="AI316" s="14" t="s">
        <v>840</v>
      </c>
      <c r="AJ316" s="9" t="s">
        <v>791</v>
      </c>
      <c r="AK316" s="9" t="s">
        <v>174</v>
      </c>
      <c r="AM316" s="9" t="s">
        <v>838</v>
      </c>
      <c r="AO316" s="13" t="str">
        <f>IF(AND(ISBLANK(AM316), ISBLANK(AN316)), "", _xlfn.CONCAT("[", IF(ISBLANK(AM316), "", _xlfn.CONCAT("[""mac"", """, AM316, """]")), IF(ISBLANK(AN316), "", _xlfn.CONCAT(", [""ip"", """, AN316, """]")), "]"))</f>
        <v>[["mac", "0x00158d0005d9d088"]]</v>
      </c>
    </row>
    <row r="317" spans="1:41" ht="16" customHeight="1" x14ac:dyDescent="0.2">
      <c r="A317" s="9">
        <v>6000</v>
      </c>
      <c r="B317" s="9" t="s">
        <v>26</v>
      </c>
      <c r="C317" s="9" t="s">
        <v>924</v>
      </c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751</v>
      </c>
      <c r="AL317" s="9" t="s">
        <v>669</v>
      </c>
      <c r="AM317" s="9" t="s">
        <v>752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"bc:09:63:42:09:c0"]]</v>
      </c>
    </row>
    <row r="318" spans="1:41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B319" s="17"/>
      <c r="C319" s="17"/>
      <c r="D319" s="17"/>
      <c r="E319" s="17"/>
      <c r="F319" s="9" t="str">
        <f>IF(ISBLANK(E319), "", Table2[[#This Row],[unique_id]])</f>
        <v/>
      </c>
      <c r="G319" s="17"/>
      <c r="H319" s="17"/>
      <c r="I319" s="17"/>
      <c r="K319" s="17"/>
      <c r="L319" s="17"/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12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E361" s="12"/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G453" s="15"/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2022-07-30T08:03:12Z</dcterms:modified>
</cp:coreProperties>
</file>