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C51561D-BB00-E349-BAA7-93FE36802462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2" i="1" l="1"/>
  <c r="F321" i="1"/>
  <c r="F320" i="1"/>
  <c r="F319" i="1"/>
  <c r="F318" i="1"/>
  <c r="F317" i="1"/>
  <c r="AB317" i="1"/>
  <c r="AC317" i="1"/>
  <c r="AS317" i="1"/>
  <c r="AB318" i="1"/>
  <c r="AC318" i="1"/>
  <c r="AS318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S301" i="1"/>
  <c r="AF301" i="1"/>
  <c r="AC301" i="1"/>
  <c r="AB301" i="1"/>
  <c r="F301" i="1"/>
  <c r="AS299" i="1"/>
  <c r="AF299" i="1"/>
  <c r="AC299" i="1"/>
  <c r="AB299" i="1"/>
  <c r="F299" i="1"/>
  <c r="AF377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0" i="1"/>
  <c r="AB340" i="1"/>
  <c r="AC340" i="1"/>
  <c r="AS340" i="1"/>
  <c r="F345" i="1"/>
  <c r="AB345" i="1"/>
  <c r="AC345" i="1"/>
  <c r="AS345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9" i="1"/>
  <c r="AC339" i="1"/>
  <c r="AB339" i="1"/>
  <c r="F339" i="1"/>
  <c r="F344" i="1"/>
  <c r="AB344" i="1"/>
  <c r="AC344" i="1"/>
  <c r="AS344" i="1"/>
  <c r="AS304" i="1"/>
  <c r="AC304" i="1"/>
  <c r="AB304" i="1"/>
  <c r="F304" i="1"/>
  <c r="F305" i="1"/>
  <c r="AB305" i="1"/>
  <c r="AC305" i="1"/>
  <c r="AS305" i="1"/>
  <c r="AS342" i="1"/>
  <c r="AC342" i="1"/>
  <c r="AB342" i="1"/>
  <c r="F342" i="1"/>
  <c r="F347" i="1"/>
  <c r="AB347" i="1"/>
  <c r="AC347" i="1"/>
  <c r="AS347" i="1"/>
  <c r="F343" i="1"/>
  <c r="AB343" i="1"/>
  <c r="AC343" i="1"/>
  <c r="AS343" i="1"/>
  <c r="F348" i="1"/>
  <c r="AB348" i="1"/>
  <c r="AC348" i="1"/>
  <c r="AS348" i="1"/>
  <c r="AG326" i="1"/>
  <c r="AC326" i="1"/>
  <c r="AB326" i="1"/>
  <c r="F326" i="1"/>
  <c r="AS326" i="1"/>
  <c r="AS349" i="1"/>
  <c r="AC349" i="1"/>
  <c r="F349" i="1"/>
  <c r="AS341" i="1"/>
  <c r="AC341" i="1"/>
  <c r="AB341" i="1"/>
  <c r="F341" i="1"/>
  <c r="AS346" i="1"/>
  <c r="AC346" i="1"/>
  <c r="AB346" i="1"/>
  <c r="F346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3" i="1"/>
  <c r="AC363" i="1"/>
  <c r="AB363" i="1"/>
  <c r="F363" i="1"/>
  <c r="AS366" i="1"/>
  <c r="AC366" i="1"/>
  <c r="AB366" i="1"/>
  <c r="F366" i="1"/>
  <c r="F106" i="1"/>
  <c r="AB106" i="1"/>
  <c r="AC106" i="1"/>
  <c r="AS106" i="1"/>
  <c r="F323" i="1"/>
  <c r="AB323" i="1"/>
  <c r="AC323" i="1"/>
  <c r="AS323" i="1"/>
  <c r="AS294" i="1"/>
  <c r="AG294" i="1"/>
  <c r="F294" i="1"/>
  <c r="AB294" i="1"/>
  <c r="AC294" i="1"/>
  <c r="AS374" i="1"/>
  <c r="AC374" i="1"/>
  <c r="AB374" i="1"/>
  <c r="AS373" i="1"/>
  <c r="AC373" i="1"/>
  <c r="AB373" i="1"/>
  <c r="AS269" i="1"/>
  <c r="AC269" i="1"/>
  <c r="AB269" i="1"/>
  <c r="F269" i="1"/>
  <c r="AS333" i="1"/>
  <c r="AC333" i="1"/>
  <c r="F333" i="1"/>
  <c r="AS329" i="1"/>
  <c r="AC329" i="1"/>
  <c r="F329" i="1"/>
  <c r="F330" i="1"/>
  <c r="AB330" i="1"/>
  <c r="AC330" i="1"/>
  <c r="AG330" i="1"/>
  <c r="AS330" i="1"/>
  <c r="F331" i="1"/>
  <c r="AB331" i="1"/>
  <c r="AC331" i="1"/>
  <c r="AG331" i="1"/>
  <c r="AS331" i="1"/>
  <c r="F334" i="1"/>
  <c r="AB334" i="1"/>
  <c r="AC334" i="1"/>
  <c r="AK334" i="1"/>
  <c r="AG334" i="1" s="1"/>
  <c r="AS334" i="1"/>
  <c r="F338" i="1"/>
  <c r="AB338" i="1"/>
  <c r="AC338" i="1"/>
  <c r="AG338" i="1"/>
  <c r="AS338" i="1"/>
  <c r="F327" i="1"/>
  <c r="AB327" i="1"/>
  <c r="AC327" i="1"/>
  <c r="AG327" i="1"/>
  <c r="AS327" i="1"/>
  <c r="F224" i="1"/>
  <c r="AS195" i="1"/>
  <c r="AC195" i="1"/>
  <c r="AB195" i="1"/>
  <c r="F195" i="1"/>
  <c r="AB224" i="1"/>
  <c r="AC224" i="1"/>
  <c r="AS224" i="1"/>
  <c r="AS336" i="1"/>
  <c r="AK336" i="1"/>
  <c r="AG336" i="1" s="1"/>
  <c r="AC336" i="1"/>
  <c r="AB336" i="1"/>
  <c r="F336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5" i="1"/>
  <c r="AC375" i="1"/>
  <c r="AB375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7" i="1"/>
  <c r="AB377" i="1"/>
  <c r="AC377" i="1"/>
  <c r="AS377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0" i="1"/>
  <c r="AC309" i="1"/>
  <c r="AC310" i="1"/>
  <c r="AC311" i="1"/>
  <c r="AC312" i="1"/>
  <c r="AC306" i="1"/>
  <c r="AC313" i="1"/>
  <c r="AC314" i="1"/>
  <c r="AC315" i="1"/>
  <c r="AC316" i="1"/>
  <c r="AC324" i="1"/>
  <c r="AC325" i="1"/>
  <c r="AC328" i="1"/>
  <c r="AC332" i="1"/>
  <c r="AC337" i="1"/>
  <c r="AC335" i="1"/>
  <c r="AC351" i="1"/>
  <c r="AC350" i="1"/>
  <c r="AC352" i="1"/>
  <c r="AC354" i="1"/>
  <c r="AC353" i="1"/>
  <c r="AC355" i="1"/>
  <c r="AC356" i="1"/>
  <c r="AC357" i="1"/>
  <c r="AC358" i="1"/>
  <c r="AC359" i="1"/>
  <c r="AC360" i="1"/>
  <c r="AC361" i="1"/>
  <c r="AC362" i="1"/>
  <c r="AC364" i="1"/>
  <c r="AC365" i="1"/>
  <c r="AC367" i="1"/>
  <c r="AC368" i="1"/>
  <c r="AC369" i="1"/>
  <c r="AC370" i="1"/>
  <c r="AC371" i="1"/>
  <c r="AC372" i="1"/>
  <c r="AC376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2" i="1"/>
  <c r="F369" i="1"/>
  <c r="AB369" i="1"/>
  <c r="AS369" i="1"/>
  <c r="F370" i="1"/>
  <c r="AB370" i="1"/>
  <c r="AS370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2" i="1"/>
  <c r="AS364" i="1"/>
  <c r="AS365" i="1"/>
  <c r="AS368" i="1"/>
  <c r="AS103" i="1"/>
  <c r="AS371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7" i="1"/>
  <c r="AS335" i="1"/>
  <c r="AS324" i="1"/>
  <c r="AS325" i="1"/>
  <c r="AS328" i="1"/>
  <c r="AS332" i="1"/>
  <c r="AS367" i="1"/>
  <c r="AS376" i="1"/>
  <c r="AS351" i="1"/>
  <c r="AS354" i="1"/>
  <c r="AS98" i="1"/>
  <c r="AS300" i="1"/>
  <c r="AS309" i="1"/>
  <c r="AS310" i="1"/>
  <c r="AS311" i="1"/>
  <c r="AS312" i="1"/>
  <c r="AS313" i="1"/>
  <c r="AS314" i="1"/>
  <c r="AS315" i="1"/>
  <c r="AS316" i="1"/>
  <c r="AS99" i="1"/>
  <c r="AS100" i="1"/>
  <c r="AS102" i="1"/>
  <c r="AS104" i="1"/>
  <c r="AS105" i="1"/>
  <c r="AS280" i="1"/>
  <c r="AS289" i="1"/>
  <c r="AS290" i="1"/>
  <c r="AS283" i="1"/>
  <c r="AS284" i="1"/>
  <c r="AS285" i="1"/>
  <c r="AS350" i="1"/>
  <c r="AS352" i="1"/>
  <c r="AS286" i="1"/>
  <c r="AS353" i="1"/>
  <c r="AS355" i="1"/>
  <c r="AS356" i="1"/>
  <c r="AS357" i="1"/>
  <c r="AS358" i="1"/>
  <c r="AS359" i="1"/>
  <c r="AS360" i="1"/>
  <c r="AS361" i="1"/>
  <c r="AS287" i="1"/>
  <c r="AS288" i="1"/>
  <c r="AS156" i="1"/>
  <c r="AS279" i="1"/>
  <c r="AS281" i="1"/>
  <c r="AS282" i="1"/>
  <c r="AS296" i="1"/>
  <c r="AS297" i="1"/>
  <c r="AS295" i="1"/>
  <c r="AS101" i="1"/>
  <c r="AS23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G9" i="1"/>
  <c r="AG7" i="1"/>
  <c r="F103" i="1"/>
  <c r="AB103" i="1"/>
  <c r="AB111" i="1"/>
  <c r="F111" i="1"/>
  <c r="AB110" i="1"/>
  <c r="F110" i="1"/>
  <c r="F362" i="1"/>
  <c r="AB362" i="1"/>
  <c r="F364" i="1"/>
  <c r="AB364" i="1"/>
  <c r="F365" i="1"/>
  <c r="AB365" i="1"/>
  <c r="AG325" i="1"/>
  <c r="AG328" i="1"/>
  <c r="AG332" i="1"/>
  <c r="AG32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0" i="1"/>
  <c r="F309" i="1"/>
  <c r="F310" i="1"/>
  <c r="F311" i="1"/>
  <c r="F312" i="1"/>
  <c r="F313" i="1"/>
  <c r="F314" i="1"/>
  <c r="F315" i="1"/>
  <c r="F316" i="1"/>
  <c r="F324" i="1"/>
  <c r="F325" i="1"/>
  <c r="F328" i="1"/>
  <c r="F332" i="1"/>
  <c r="F337" i="1"/>
  <c r="F335" i="1"/>
  <c r="F351" i="1"/>
  <c r="F350" i="1"/>
  <c r="F352" i="1"/>
  <c r="F354" i="1"/>
  <c r="F353" i="1"/>
  <c r="F355" i="1"/>
  <c r="F356" i="1"/>
  <c r="F357" i="1"/>
  <c r="F358" i="1"/>
  <c r="F359" i="1"/>
  <c r="F360" i="1"/>
  <c r="F361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AB367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5" i="1"/>
  <c r="AG335" i="1" s="1"/>
  <c r="AK337" i="1"/>
  <c r="AG337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3" i="1"/>
  <c r="AB350" i="1"/>
  <c r="AB337" i="1"/>
  <c r="AB379" i="1"/>
  <c r="AB378" i="1"/>
  <c r="AB376" i="1"/>
  <c r="AB372" i="1"/>
  <c r="AB371" i="1"/>
  <c r="AB368" i="1"/>
  <c r="AB213" i="1"/>
  <c r="AB207" i="1"/>
  <c r="AB179" i="1"/>
  <c r="AB178" i="1"/>
  <c r="AB185" i="1"/>
  <c r="AB214" i="1"/>
  <c r="AB215" i="1"/>
  <c r="AB216" i="1"/>
  <c r="AB381" i="1"/>
  <c r="AB383" i="1"/>
  <c r="AB384" i="1"/>
  <c r="AB385" i="1"/>
  <c r="AB382" i="1"/>
  <c r="AB380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6" i="1"/>
  <c r="AB387" i="1"/>
  <c r="AB388" i="1"/>
  <c r="AB389" i="1"/>
  <c r="AB390" i="1"/>
  <c r="AB391" i="1"/>
  <c r="AB248" i="1"/>
  <c r="AB247" i="1"/>
  <c r="AB246" i="1"/>
  <c r="AB245" i="1"/>
  <c r="AB418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7" i="1"/>
  <c r="AB408" i="1"/>
  <c r="AB409" i="1"/>
  <c r="AB410" i="1"/>
  <c r="AB411" i="1"/>
  <c r="AB412" i="1"/>
  <c r="AB413" i="1"/>
  <c r="AB414" i="1"/>
  <c r="AB415" i="1"/>
  <c r="AB416" i="1"/>
  <c r="AB417" i="1"/>
  <c r="AB406" i="1"/>
  <c r="AB254" i="1"/>
  <c r="AB255" i="1"/>
  <c r="AB256" i="1"/>
  <c r="AB257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361" i="1"/>
  <c r="AB360" i="1"/>
  <c r="AB359" i="1"/>
  <c r="AB358" i="1"/>
  <c r="AB357" i="1"/>
  <c r="AB356" i="1"/>
  <c r="AB354" i="1"/>
  <c r="AB351" i="1"/>
  <c r="AB335" i="1"/>
  <c r="AB332" i="1"/>
  <c r="AB328" i="1"/>
  <c r="AB325" i="1"/>
  <c r="AB324" i="1"/>
  <c r="AB31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<sst xmlns="http://schemas.openxmlformats.org/spreadsheetml/2006/main" count="5089" uniqueCount="1164">
  <si>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</si>
  <si>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</si>
  <si>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</si>
  <si>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</si>
  <si>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</si>
  <si>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</si>
  <si>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</si>
  <si>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</si>
  <si>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</si>
  <si>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</si>
  <si>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</si>
  <si>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</si>
  <si>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</si>
  <si>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</si>
  <si>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</si>
  <si>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</si>
  <si>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</si>
  <si>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</si>
  <si>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</si>
  <si>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</si>
  <si>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</si>
  <si>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</si>
  <si>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</si>
  <si>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</si>
  <si>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</si>
  <si>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</si>
  <si>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</si>
  <si>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</si>
  <si>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</si>
  <si>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</si>
  <si>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</si>
  <si>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</si>
  <si>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</si>
  <si>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</si>
  <si>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</si>
  <si>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</si>
  <si>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</si>
  <si>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</si>
  <si>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</si>
  <si>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</si>
  <si>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</si>
  <si>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</si>
  <si>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</si>
  <si>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</si>
  <si>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</si>
  <si>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</si>
  <si>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</si>
  <si>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</si>
  <si>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</si>
  <si>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</si>
  <si>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</si>
  <si>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</si>
  <si>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</si>
  <si>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</si>
  <si>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</si>
  <si>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</si>
  <si>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</si>
  <si>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</si>
  <si>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</si>
  <si>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</si>
  <si>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</si>
  <si>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</si>
  <si>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</si>
  <si>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</si>
  <si>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</si>
  <si>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</si>
  <si>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</si>
  <si>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</si>
  <si>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</si>
  <si>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</si>
  <si>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</si>
  <si>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</si>
  <si>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</si>
  <si>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</si>
  <si>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</si>
  <si>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</si>
  <si>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</si>
  <si>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</si>
  <si>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</si>
  <si>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</si>
  <si>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</si>
  <si>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</si>
  <si>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</si>
  <si>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</si>
  <si>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</si>
  <si>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</si>
  <si>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</si>
  <si>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</si>
  <si>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</si>
  <si>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</si>
  <si>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</si>
  <si>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</si>
  <si>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</si>
  <si>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</si>
  <si>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</si>
  <si>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</si>
  <si>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</si>
  <si>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</si>
  <si>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</si>
  <si>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</si>
  <si>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</si>
  <si>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</si>
  <si>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</si>
  <si>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</si>
  <si>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</si>
  <si>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</si>
  <si>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</si>
  <si>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</si>
  <si>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</si>
  <si>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</si>
  <si>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</si>
  <si>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</si>
  <si>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</si>
  <si>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</si>
  <si>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</si>
  <si>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</si>
  <si>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</si>
  <si>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</si>
  <si>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</si>
  <si>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</si>
  <si>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</si>
  <si>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</si>
  <si>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</si>
  <si>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</si>
  <si>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</si>
  <si>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</si>
  <si>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</si>
  <si>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</si>
  <si>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</si>
  <si>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</si>
  <si>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</si>
  <si>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</si>
  <si>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</si>
  <si>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</si>
  <si>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</si>
  <si>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</si>
  <si>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</si>
  <si>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</si>
  <si>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</si>
  <si>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</si>
  <si>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</si>
  <si>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</si>
  <si>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</si>
  <si>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</si>
  <si>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</si>
  <si>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</si>
  <si>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</si>
  <si>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</si>
  <si>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</si>
  <si>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</si>
  <si>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</si>
  <si>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</si>
  <si>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</si>
  <si>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</si>
  <si>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</si>
  <si>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</si>
  <si>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</si>
  <si>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</si>
  <si>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</si>
  <si>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</si>
  <si>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</si>
  <si>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</si>
  <si>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</si>
  <si>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</si>
  <si>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</si>
  <si>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</si>
  <si>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</si>
  <si>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</si>
  <si>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</si>
  <si>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</si>
  <si>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</si>
  <si>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</si>
  <si>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</si>
  <si>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</si>
  <si>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</si>
  <si>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</si>
  <si>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</si>
  <si>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</si>
  <si>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</si>
  <si>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</si>
  <si>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</si>
  <si>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</si>
  <si>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</si>
  <si>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</si>
  <si>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</si>
  <si>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</si>
  <si>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</si>
  <si>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</si>
  <si>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</si>
  <si>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</si>
  <si>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</si>
  <si>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</si>
  <si>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</si>
  <si>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</si>
  <si>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</si>
  <si>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</si>
  <si>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</si>
  <si>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</si>
  <si>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</si>
  <si>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</si>
  <si>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</si>
  <si>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</si>
  <si>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</si>
  <si>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</si>
  <si>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</si>
  <si>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</si>
  <si>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</si>
  <si>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</si>
  <si>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</si>
  <si>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</si>
  <si>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</si>
  <si>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</si>
  <si>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</si>
  <si>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</si>
  <si>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</si>
  <si>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</si>
  <si>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</si>
  <si>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</si>
  <si>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</si>
  <si>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</si>
  <si>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</si>
  <si>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</si>
  <si>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</si>
  <si>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</si>
  <si>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</si>
  <si>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</si>
  <si>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</si>
  <si>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</si>
  <si>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</si>
  <si>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</si>
  <si>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</si>
  <si>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</si>
  <si>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</si>
  <si>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</si>
  <si>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</si>
  <si>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</si>
  <si>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</si>
  <si>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</si>
  <si>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</si>
  <si>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</si>
  <si>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</si>
  <si>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</si>
  <si>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</si>
  <si>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</si>
  <si>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</si>
  <si>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</si>
  <si>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</si>
  <si>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</si>
  <si>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</si>
  <si>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</si>
  <si>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</si>
  <si>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</si>
  <si>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</si>
  <si>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</si>
  <si>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</si>
  <si>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</si>
  <si>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</si>
  <si>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</si>
  <si>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</si>
  <si>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</si>
  <si>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</si>
  <si>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</si>
  <si>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</si>
  <si>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</si>
  <si>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</si>
  <si>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</si>
  <si>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</si>
  <si>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</si>
  <si>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</si>
  <si>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</si>
  <si>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</si>
  <si>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</si>
  <si>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</si>
  <si>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</si>
  <si>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</si>
  <si>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</si>
  <si>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</si>
  <si>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</si>
  <si>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</si>
  <si>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</si>
  <si>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</si>
  <si>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</si>
  <si>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</si>
  <si>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</si>
  <si>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</si>
  <si>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</si>
  <si>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</si>
  <si>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</si>
  <si>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</si>
  <si>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</si>
  <si>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</si>
  <si>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</si>
  <si>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</si>
  <si>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</si>
  <si>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</si>
  <si>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</si>
  <si>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</si>
  <si>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</si>
  <si>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</si>
  <si>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</si>
  <si>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</si>
  <si>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</si>
  <si>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</si>
  <si>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</si>
  <si>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</si>
  <si>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</si>
  <si>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</si>
  <si>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</si>
  <si>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</si>
  <si>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</si>
  <si>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</si>
  <si>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</si>
  <si>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</si>
  <si>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</si>
  <si>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</si>
  <si>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</si>
  <si>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</si>
  <si>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</si>
  <si>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</si>
  <si>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</si>
  <si>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</si>
  <si>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</si>
  <si>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</si>
  <si>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</si>
  <si>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</si>
  <si>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</si>
  <si>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</si>
  <si>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</si>
  <si>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</si>
  <si>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</si>
  <si>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</si>
  <si>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</si>
  <si>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</si>
  <si>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</si>
  <si>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</si>
  <si>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</si>
  <si>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</si>
  <si>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</si>
  <si>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</si>
  <si>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</si>
  <si>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</si>
  <si>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</si>
  <si>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</si>
  <si>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</si>
  <si>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</si>
  <si>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</si>
  <si>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</si>
  <si>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</si>
  <si>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</si>
  <si>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</si>
  <si>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</si>
  <si>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</si>
  <si>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</si>
  <si>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</si>
  <si>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</si>
  <si>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</si>
  <si>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</si>
  <si>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</si>
  <si>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</si>
  <si>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</si>
  <si>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</si>
  <si>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</si>
  <si>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</si>
  <si>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</si>
  <si>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</si>
  <si>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</si>
  <si>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</si>
  <si>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</si>
  <si>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</si>
  <si>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</si>
  <si>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</si>
  <si>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</si>
  <si>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</si>
  <si>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</si>
  <si>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</si>
  <si>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</si>
  <si>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</si>
  <si>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</si>
  <si>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</si>
  <si>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</si>
  <si>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</si>
  <si>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</si>
  <si>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</si>
  <si>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</si>
  <si>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</si>
  <si>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</si>
  <si>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</si>
  <si>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</si>
  <si>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</si>
  <si>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</si>
  <si>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</si>
  <si>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</si>
  <si>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</si>
  <si>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</si>
  <si>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</si>
  <si>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</si>
  <si>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</si>
  <si>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</si>
  <si>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</si>
  <si>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</si>
  <si>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</si>
  <si>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</si>
  <si>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</si>
  <si>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</si>
  <si>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</si>
  <si>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</si>
  <si>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</si>
  <si>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</si>
  <si>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</si>
  <si>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</si>
  <si>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</si>
  <si>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</si>
  <si>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</si>
  <si>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</si>
  <si>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</si>
  <si>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</si>
  <si>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</si>
  <si>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</si>
  <si>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</si>
  <si>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</si>
  <si>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</si>
  <si>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</si>
  <si>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</si>
  <si>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</si>
  <si>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</si>
  <si>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</si>
  <si>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</si>
  <si>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</si>
  <si>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</si>
  <si>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</si>
  <si>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</si>
  <si>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</si>
  <si>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</si>
  <si>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</si>
  <si>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</si>
  <si>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</si>
  <si>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</si>
  <si>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</si>
  <si>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</si>
  <si>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</si>
  <si>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</si>
  <si>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</si>
  <si>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</si>
  <si>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</si>
  <si>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</si>
  <si>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</si>
  <si>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</si>
  <si>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</si>
  <si>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</si>
  <si>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</si>
  <si>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</si>
  <si>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</si>
  <si>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</si>
  <si>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</si>
  <si>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</si>
  <si>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</si>
  <si>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</si>
  <si>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</si>
  <si>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</si>
  <si>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</si>
  <si>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</si>
  <si>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</si>
  <si>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</si>
  <si>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</si>
  <si>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</si>
  <si>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</si>
  <si>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</si>
  <si>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</si>
  <si>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</si>
  <si>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</si>
  <si>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</si>
  <si>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</si>
  <si>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</si>
  <si>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</si>
  <si>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</si>
  <si>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</si>
  <si>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</si>
  <si>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</si>
  <si>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</si>
  <si>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</si>
  <si>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</si>
  <si>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</si>
  <si>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</si>
  <si>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</si>
  <si>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</si>
  <si>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</si>
  <si>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</si>
  <si>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</si>
  <si>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</si>
  <si>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</si>
  <si>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</si>
  <si>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</si>
  <si>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</si>
  <si>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</si>
  <si>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</si>
  <si>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</si>
  <si>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</si>
  <si>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</si>
  <si>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</si>
  <si>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</si>
  <si>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</si>
  <si>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</si>
  <si>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</si>
  <si>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</si>
  <si>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</si>
  <si>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</si>
  <si>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</si>
  <si>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</si>
  <si>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</si>
  <si>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</si>
  <si>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</si>
  <si>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</si>
  <si>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</si>
  <si>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</si>
  <si>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</si>
  <si>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</si>
  <si>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</si>
  <si>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</si>
  <si>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</si>
  <si>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</si>
  <si>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</si>
  <si>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</si>
  <si>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</si>
  <si>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</si>
  <si>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</si>
  <si>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</si>
  <si>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</si>
  <si>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</si>
  <si>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</si>
  <si>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</si>
  <si>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</si>
  <si>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</si>
  <si>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</si>
  <si>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</si>
  <si>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</si>
  <si>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</si>
  <si>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</si>
  <si>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</si>
  <si>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</si>
  <si>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</si>
  <si>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</si>
  <si>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</si>
  <si>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</si>
  <si>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</si>
  <si>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</si>
  <si>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</si>
  <si>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</si>
  <si>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</si>
  <si>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</si>
  <si>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</si>
  <si>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</si>
  <si>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</si>
  <si>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</si>
  <si>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</si>
  <si>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</si>
  <si>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</si>
  <si>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</si>
  <si>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</si>
  <si>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</si>
  <si>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</si>
  <si>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</si>
  <si>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</si>
  <si>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</si>
  <si>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</si>
  <si>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</si>
  <si>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</si>
  <si>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</si>
  <si>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</si>
  <si>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</si>
  <si>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</si>
  <si>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</si>
  <si>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</si>
  <si>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</si>
  <si>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</si>
  <si>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</si>
  <si>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</si>
  <si>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</si>
  <si>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</si>
  <si>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</si>
  <si>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</si>
  <si>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</si>
  <si>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</si>
  <si>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</si>
  <si>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</si>
  <si>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</si>
  <si>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</si>
  <si>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</si>
  <si>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</si>
  <si>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</si>
  <si>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</si>
  <si>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</si>
  <si>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</si>
  <si>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</si>
  <si>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</si>
  <si>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</si>
  <si>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</si>
  <si>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</si>
  <si>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</si>
  <si>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</si>
  <si>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</si>
  <si>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</si>
  <si>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</si>
  <si>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</si>
  <si>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</si>
  <si>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</si>
  <si>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</si>
  <si>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</si>
  <si>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</si>
  <si>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</si>
  <si>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</si>
  <si>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</si>
  <si>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</si>
  <si>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</si>
  <si>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</si>
  <si>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</si>
  <si>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</si>
  <si>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</si>
  <si>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</si>
  <si>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</si>
  <si>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</si>
  <si>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</si>
  <si>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</si>
  <si>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</si>
  <si>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</si>
  <si>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</si>
  <si>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</si>
  <si>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</si>
  <si>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</si>
  <si>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</si>
  <si>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</si>
  <si>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</si>
  <si>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</si>
  <si>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</si>
  <si>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</si>
  <si>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</si>
  <si>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</si>
  <si>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</si>
  <si>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</si>
  <si>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</si>
  <si>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</si>
  <si>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</si>
  <si>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</si>
  <si>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</si>
  <si>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</si>
  <si>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</si>
  <si>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</si>
  <si>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</si>
  <si>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</si>
  <si>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</si>
  <si>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</si>
  <si>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</si>
  <si>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</si>
  <si>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</si>
  <si>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</si>
  <si>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</si>
  <si>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</si>
  <si>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</si>
  <si>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</si>
  <si>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</si>
  <si>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</si>
  <si>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</si>
  <si>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</si>
  <si>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</si>
  <si>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</si>
  <si>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</si>
  <si>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</si>
  <si>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</si>
  <si>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</si>
  <si>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</si>
  <si>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</si>
  <si>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</si>
  <si>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</si>
  <si>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</si>
  <si>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</si>
  <si>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</si>
  <si>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</si>
  <si>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</si>
  <si>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</si>
  <si>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</si>
  <si>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</si>
  <si>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</si>
  <si>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</si>
  <si>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</si>
  <si>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</si>
  <si>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</si>
  <si>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</si>
  <si>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</si>
  <si>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</si>
  <si>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</si>
  <si>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</si>
  <si>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</si>
  <si>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</si>
  <si>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</si>
  <si>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</si>
  <si>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</si>
  <si>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</si>
  <si>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</si>
  <si>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</si>
  <si>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</si>
  <si>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</si>
  <si>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</si>
  <si>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</si>
  <si>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</si>
  <si>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</si>
  <si>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</si>
  <si>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</si>
  <si>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</si>
  <si>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</si>
  <si>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</si>
  <si>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</si>
  <si>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</si>
  <si>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</si>
  <si>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</si>
  <si>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</si>
  <si>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</si>
  <si>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</si>
  <si>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</si>
  <si>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</si>
  <si>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</si>
  <si>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</si>
  <si>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</si>
  <si>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</si>
  <si>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</si>
  <si>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</si>
  <si>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</si>
  <si>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</si>
  <si>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</si>
  <si>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</si>
  <si>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</si>
  <si>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</si>
  <si>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</si>
  <si>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</si>
  <si>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</si>
  <si>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</si>
  <si>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</si>
  <si>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</si>
  <si>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</si>
  <si>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</si>
  <si>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</si>
  <si>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</si>
  <si>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</si>
  <si>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</si>
  <si>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</si>
  <si>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</si>
  <si>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</si>
  <si>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</si>
  <si>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</si>
  <si>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</si>
  <si>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</si>
  <si>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</si>
  <si>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</si>
  <si>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</si>
  <si>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</si>
  <si>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</si>
  <si>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</si>
  <si>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</si>
  <si>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</si>
  <si>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</si>
  <si>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</si>
  <si>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</si>
  <si>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</si>
  <si>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</si>
  <si>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</si>
  <si>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</si>
  <si>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</si>
  <si>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</si>
  <si>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</si>
  <si>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</si>
  <si>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</si>
  <si>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</si>
  <si>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</si>
  <si>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</si>
  <si>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</si>
  <si>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</si>
  <si>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</si>
  <si>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</si>
  <si>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</si>
  <si>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</si>
  <si>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</si>
  <si>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</si>
  <si>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</si>
  <si>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</si>
  <si>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</si>
  <si>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</si>
  <si>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</si>
  <si>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</si>
  <si>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</si>
  <si>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</si>
  <si>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</si>
  <si>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</si>
  <si>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</si>
  <si>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</si>
  <si>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</si>
  <si>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</si>
  <si>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</si>
  <si>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</si>
  <si>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</si>
  <si>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</si>
  <si>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</si>
  <si>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</si>
  <si>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</si>
  <si>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</si>
  <si>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</si>
  <si>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</si>
  <si>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</si>
  <si>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</si>
  <si>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</si>
  <si>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</si>
  <si>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</si>
  <si>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</si>
  <si>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</si>
  <si>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</si>
  <si>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</si>
  <si>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</si>
  <si>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</si>
  <si>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</si>
  <si>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</si>
  <si>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</si>
  <si>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</si>
  <si>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</si>
  <si>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</si>
  <si>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</si>
  <si>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</si>
  <si>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</si>
  <si>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</si>
  <si>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</si>
  <si>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</si>
  <si>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</si>
  <si>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</si>
  <si>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</si>
  <si>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</si>
  <si>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</si>
  <si>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</si>
  <si>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</si>
  <si>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</si>
  <si>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</si>
  <si>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</si>
  <si>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</si>
  <si>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</si>
  <si>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</si>
  <si>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</si>
  <si>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</si>
  <si>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</si>
  <si>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</si>
  <si>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</si>
  <si>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</si>
  <si>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</si>
  <si>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</si>
  <si>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</si>
  <si>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</si>
  <si>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</si>
  <si>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</si>
  <si>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</si>
  <si>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</si>
  <si>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</si>
  <si>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</si>
  <si>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</si>
  <si>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</si>
  <si>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</si>
  <si>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</si>
  <si>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</si>
  <si>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</si>
  <si>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</si>
  <si>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</si>
  <si>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</si>
  <si>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</si>
  <si>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</si>
  <si>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</si>
  <si>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</si>
  <si>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</si>
  <si>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</si>
  <si>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</si>
  <si>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</si>
  <si>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</si>
  <si>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</si>
  <si>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</si>
  <si>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</si>
  <si>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</si>
  <si>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</si>
  <si>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</si>
  <si>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</si>
  <si>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</si>
  <si>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</si>
  <si>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</si>
  <si>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</si>
  <si>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</si>
  <si>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</si>
  <si>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</si>
  <si>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</si>
  <si>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</si>
  <si>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</si>
  <si>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</si>
  <si>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</si>
  <si>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</si>
  <si>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</si>
  <si>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</si>
  <si>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</si>
  <si>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</si>
  <si>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</si>
  <si>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</si>
  <si>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</si>
  <si>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</si>
  <si>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</si>
  <si>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</si>
  <si>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</si>
  <si>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</si>
  <si>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</si>
  <si>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</si>
  <si>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</si>
  <si>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</si>
  <si>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</si>
  <si>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</si>
  <si>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</si>
  <si>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</si>
  <si>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</si>
  <si>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</si>
  <si>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</si>
  <si>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</si>
  <si>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</si>
  <si>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</si>
  <si>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</si>
  <si>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</si>
  <si>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</si>
  <si>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</si>
  <si>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</si>
  <si>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</si>
  <si>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</si>
  <si>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</si>
  <si>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</si>
  <si>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</si>
  <si>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</si>
  <si>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</si>
  <si>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</si>
  <si>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</si>
  <si>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</si>
  <si>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</si>
  <si>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</si>
  <si>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</si>
  <si>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</si>
  <si>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</si>
  <si>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</si>
  <si>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</si>
  <si>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</si>
  <si>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</si>
  <si>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</si>
  <si>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</si>
  <si>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</si>
  <si>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</si>
  <si>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</si>
  <si>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</si>
  <si>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</si>
  <si>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</si>
  <si>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</si>
  <si>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</si>
  <si>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</si>
  <si>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</si>
  <si>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</si>
  <si>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</si>
  <si>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</si>
  <si>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</si>
  <si>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</si>
  <si>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</si>
  <si>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</si>
  <si>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</si>
  <si>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</si>
  <si>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</si>
  <si>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</si>
  <si>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</si>
  <si>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</si>
  <si>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</si>
  <si>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</si>
  <si>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</si>
  <si>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</si>
  <si>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</si>
  <si>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</si>
  <si>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</si>
  <si>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</si>
  <si>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</si>
  <si>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</si>
  <si>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</si>
  <si>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</si>
  <si>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</si>
  <si>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</si>
  <si>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</si>
  <si>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</si>
  <si>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</si>
  <si>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</si>
  <si>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</si>
  <si>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</si>
  <si>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</si>
  <si>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</si>
  <si>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</si>
  <si>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</si>
  <si>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</si>
  <si>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</si>
  <si>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</si>
  <si>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</si>
  <si>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</si>
  <si>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</si>
  <si>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</si>
  <si>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</si>
  <si>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</si>
  <si>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</si>
  <si>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</si>
  <si>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</si>
  <si>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</si>
  <si>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</si>
  <si>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</si>
  <si>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</si>
  <si>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</si>
  <si>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</si>
  <si>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</si>
  <si>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</si>
  <si>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</si>
  <si>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</si>
  <si>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</si>
  <si>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</si>
  <si>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</si>
  <si>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</si>
  <si>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</si>
  <si>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</si>
  <si>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</si>
  <si>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</si>
  <si>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</si>
  <si>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</si>
  <si>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</si>
  <si>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</si>
  <si>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</si>
  <si>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</si>
  <si>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</si>
  <si>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</si>
  <si>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</si>
  <si>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</si>
  <si>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</si>
  <si>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</si>
  <si>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</si>
  <si>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</si>
  <si>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</si>
  <si>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</si>
  <si>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</si>
  <si>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</si>
  <si>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</si>
  <si>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</si>
  <si>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</si>
  <si>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</si>
  <si>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</si>
  <si>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</si>
  <si>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</si>
  <si>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</si>
  <si>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</si>
  <si>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</si>
  <si>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</si>
  <si>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</si>
  <si>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</si>
  <si>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</si>
  <si>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</si>
  <si>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</si>
  <si>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</si>
  <si>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</si>
  <si>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</si>
  <si>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</si>
  <si>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</si>
  <si>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</si>
  <si>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</si>
  <si>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</si>
  <si>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</si>
  <si>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</si>
  <si>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</si>
  <si>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</si>
  <si>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</si>
  <si>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</si>
  <si>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</si>
  <si>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</si>
  <si>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</si>
  <si>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</si>
  <si>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</si>
  <si>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</si>
  <si>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</si>
  <si>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</si>
  <si>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</si>
  <si>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</si>
  <si>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</si>
  <si>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</si>
  <si>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</si>
  <si>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</si>
  <si>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</si>
  <si>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</si>
  <si>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</si>
  <si>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</si>
  <si>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</si>
  <si>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</si>
  <si>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</si>
  <si>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</si>
  <si>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</si>
  <si>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</si>
  <si>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</si>
  <si>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</si>
  <si>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</si>
  <si>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</si>
  <si>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</si>
  <si>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</si>
  <si>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</si>
  <si>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</si>
  <si>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</si>
  <si>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</si>
  <si>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</si>
  <si>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</si>
  <si>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</si>
  <si>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</si>
  <si>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</si>
  <si>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</si>
  <si>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</si>
  <si>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</si>
  <si>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</si>
  <si>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</si>
  <si>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</si>
  <si>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</si>
  <si>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</si>
  <si>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</si>
  <si>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</si>
  <si>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</si>
  <si>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</si>
  <si>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</si>
  <si>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</si>
  <si>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</si>
  <si>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</si>
  <si>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</si>
  <si>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</si>
  <si>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</si>
  <si>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</si>
  <si>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</si>
  <si>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</si>
  <si>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</si>
  <si>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</si>
  <si>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</si>
  <si>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</si>
  <si>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</si>
  <si>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</si>
  <si>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</si>
  <si>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</si>
  <si>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</si>
  <si>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</si>
  <si>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</si>
  <si>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</si>
  <si>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</si>
  <si>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</si>
  <si>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</si>
  <si>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</si>
  <si>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</si>
  <si>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</si>
  <si>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</si>
  <si>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</si>
  <si>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</si>
  <si>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</si>
  <si>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</si>
  <si>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</si>
  <si>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</si>
  <si>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</si>
  <si>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</si>
  <si>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</si>
  <si>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</si>
  <si>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</si>
  <si>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</si>
  <si>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RF Link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</si>
</sst>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4" totalsRowShown="0" headerRowDxfId="47" dataDxfId="45" headerRowBorderDxfId="46">
  <autoFilter ref="A3:AS704" xr:uid="{00000000-0009-0000-0100-000002000000}"/>
  <sortState xmlns:xlrd2="http://schemas.microsoft.com/office/spreadsheetml/2017/richdata2" ref="A4:AS704">
    <sortCondition ref="A3:A704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4"/>
  <sheetViews>
    <sheetView tabSelected="1" topLeftCell="A293" zoomScale="122" zoomScaleNormal="122" workbookViewId="0">
      <selection activeCell="A316" sqref="A316:A32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V134" s="51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248</v>
      </c>
      <c r="F177" s="8" t="str">
        <f>IF(ISBLANK(E177), "", Table2[[#This Row],[unique_id]])</f>
        <v>home_power</v>
      </c>
      <c r="G177" s="51" t="s">
        <v>432</v>
      </c>
      <c r="H177" s="51" t="s">
        <v>285</v>
      </c>
      <c r="I177" s="51" t="s">
        <v>141</v>
      </c>
      <c r="K177" s="51"/>
      <c r="L177" s="51"/>
      <c r="M177" s="51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429</v>
      </c>
      <c r="F178" s="8" t="str">
        <f>IF(ISBLANK(E178), "", Table2[[#This Row],[unique_id]])</f>
        <v>home_base_power</v>
      </c>
      <c r="G178" s="51" t="s">
        <v>430</v>
      </c>
      <c r="H178" s="51" t="s">
        <v>285</v>
      </c>
      <c r="I178" s="51" t="s">
        <v>141</v>
      </c>
      <c r="K178" s="51"/>
      <c r="L178" s="51"/>
      <c r="M178" s="51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428</v>
      </c>
      <c r="F179" s="8" t="str">
        <f>IF(ISBLANK(E179), "", Table2[[#This Row],[unique_id]])</f>
        <v>home_peak_power</v>
      </c>
      <c r="G179" s="51" t="s">
        <v>431</v>
      </c>
      <c r="H179" s="51" t="s">
        <v>285</v>
      </c>
      <c r="I179" s="51" t="s">
        <v>141</v>
      </c>
      <c r="K179" s="51"/>
      <c r="L179" s="51"/>
      <c r="M179" s="51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51" t="s">
        <v>451</v>
      </c>
      <c r="E180" s="51" t="s">
        <v>690</v>
      </c>
      <c r="F180" s="8" t="str">
        <f>IF(ISBLANK(E180), "", Table2[[#This Row],[unique_id]])</f>
        <v>graph_break</v>
      </c>
      <c r="G180" s="51" t="s">
        <v>691</v>
      </c>
      <c r="H180" s="51" t="s">
        <v>285</v>
      </c>
      <c r="I180" s="51" t="s">
        <v>141</v>
      </c>
      <c r="K180" s="51"/>
      <c r="L180" s="51"/>
      <c r="M180" s="51"/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816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816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816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816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816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2570</v>
      </c>
      <c r="B300" s="8" t="s">
        <v>26</v>
      </c>
      <c r="C300" s="8" t="s">
        <v>692</v>
      </c>
      <c r="D300" s="8" t="s">
        <v>451</v>
      </c>
      <c r="E300" s="8" t="s">
        <v>450</v>
      </c>
      <c r="F300" s="8" t="str">
        <f>IF(ISBLANK(E300), "", Table2[[#This Row],[unique_id]])</f>
        <v>column_break</v>
      </c>
      <c r="G300" s="8" t="s">
        <v>447</v>
      </c>
      <c r="H300" s="8" t="s">
        <v>821</v>
      </c>
      <c r="I300" s="8" t="s">
        <v>372</v>
      </c>
      <c r="M300" s="8" t="s">
        <v>448</v>
      </c>
      <c r="N300" s="8" t="s">
        <v>449</v>
      </c>
      <c r="O300" s="8"/>
      <c r="P300" s="10"/>
      <c r="Q300" s="10"/>
      <c r="R300" s="10"/>
      <c r="S300" s="10"/>
      <c r="T300" s="10"/>
      <c r="U300" s="8"/>
      <c r="Z300" s="10"/>
      <c r="AC300" s="8" t="str">
        <f>IF(ISBLANK(AA300),  "", _xlfn.CONCAT(LOWER(C300), "/", E300))</f>
        <v/>
      </c>
      <c r="AF300" s="39"/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8">
        <v>2571</v>
      </c>
      <c r="B301" s="8" t="s">
        <v>26</v>
      </c>
      <c r="C301" s="8" t="s">
        <v>711</v>
      </c>
      <c r="D301" s="8" t="s">
        <v>27</v>
      </c>
      <c r="E301" s="8" t="s">
        <v>1145</v>
      </c>
      <c r="F301" s="8" t="str">
        <f>IF(ISBLANK(E301), "", Table2[[#This Row],[unique_id]])</f>
        <v>driveway_repeater</v>
      </c>
      <c r="G301" s="8" t="s">
        <v>1146</v>
      </c>
      <c r="H301" s="8" t="s">
        <v>821</v>
      </c>
      <c r="I301" s="8" t="s">
        <v>372</v>
      </c>
      <c r="O301" s="8"/>
      <c r="P301" s="10"/>
      <c r="Q301" s="10" t="s">
        <v>768</v>
      </c>
      <c r="R301" s="10"/>
      <c r="S301" s="16" t="s">
        <v>816</v>
      </c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D301" s="51"/>
      <c r="AF30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1" s="8" t="s">
        <v>1150</v>
      </c>
      <c r="AH301" s="10" t="s">
        <v>1136</v>
      </c>
      <c r="AI301" s="8" t="s">
        <v>1137</v>
      </c>
      <c r="AJ301" s="14" t="s">
        <v>1138</v>
      </c>
      <c r="AK301" s="8" t="s">
        <v>711</v>
      </c>
      <c r="AL301" s="8" t="s">
        <v>1148</v>
      </c>
      <c r="AO301" s="8" t="s">
        <v>1152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>[["mac", "0x50325ffffe47b8fa"]]</v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1155</v>
      </c>
      <c r="F316" s="8" t="str">
        <f>IF(ISBLANK(E316), "", Table2[[#This Row],[unique_id]])</f>
        <v>template_weatherstation_coms_signal_quality_percentage</v>
      </c>
      <c r="G316" s="8" t="s">
        <v>1080</v>
      </c>
      <c r="H316" s="8" t="s">
        <v>1163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haas/entity/sensor/weewx/template_weatherstation_coms_signal_quality_percentage/config</v>
      </c>
      <c r="AC316" s="8" t="str">
        <f>IF(ISBLANK(AA316),  "", _xlfn.CONCAT(LOWER(C316), "/", E316))</f>
        <v>weewx/template_weatherstation_coms_signal_quality_percentage</v>
      </c>
      <c r="AD316" s="14" t="s">
        <v>384</v>
      </c>
      <c r="AE316" s="8">
        <v>1</v>
      </c>
      <c r="AF316" s="37" t="s">
        <v>1142</v>
      </c>
      <c r="AG316" s="8" t="s">
        <v>520</v>
      </c>
      <c r="AH316" s="10">
        <v>3.15</v>
      </c>
      <c r="AI316" s="8" t="s">
        <v>493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46" t="s">
        <v>711</v>
      </c>
      <c r="D317" s="8" t="s">
        <v>27</v>
      </c>
      <c r="E317" s="46" t="s">
        <v>1156</v>
      </c>
      <c r="F317" s="47" t="str">
        <f>IF(ISBLANK(E317), "", Table2[[#This Row],[unique_id]])</f>
        <v>template_driveway_repeater_linkquality_percentage</v>
      </c>
      <c r="G317" s="46" t="s">
        <v>1146</v>
      </c>
      <c r="H317" s="8" t="s">
        <v>1162</v>
      </c>
      <c r="I317" s="8" t="s">
        <v>372</v>
      </c>
      <c r="J317" s="46"/>
      <c r="K317" s="46"/>
      <c r="M317" s="46" t="s">
        <v>136</v>
      </c>
      <c r="N317" s="46"/>
      <c r="O317" s="46"/>
      <c r="P317" s="48"/>
      <c r="Q317" s="48"/>
      <c r="R317" s="48"/>
      <c r="S317" s="48"/>
      <c r="T317" s="48"/>
      <c r="U317" s="46"/>
      <c r="V317" s="46"/>
      <c r="W317" s="46"/>
      <c r="X317" s="46"/>
      <c r="Y317" s="46"/>
      <c r="Z317" s="48"/>
      <c r="AA317" s="46"/>
      <c r="AB317" s="46" t="str">
        <f>IF(ISBLANK(AA317),  "", _xlfn.CONCAT("haas/entity/sensor/", LOWER(C317), "/", E317, "/config"))</f>
        <v/>
      </c>
      <c r="AC317" s="46" t="str">
        <f>IF(ISBLANK(AA317),  "", _xlfn.CONCAT(LOWER(C317), "/", E317))</f>
        <v/>
      </c>
      <c r="AD317" s="49"/>
      <c r="AE317" s="46"/>
      <c r="AF317" s="38"/>
      <c r="AG317" s="46"/>
      <c r="AH317" s="48"/>
      <c r="AI317" s="46"/>
      <c r="AJ317" s="46"/>
      <c r="AK317" s="46"/>
      <c r="AL317" s="46"/>
      <c r="AN317" s="46"/>
      <c r="AO317" s="46"/>
      <c r="AP317" s="46"/>
      <c r="AQ317" s="8"/>
      <c r="AS317" s="47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1">
        <v>2632</v>
      </c>
      <c r="B318" s="8" t="s">
        <v>26</v>
      </c>
      <c r="C318" s="46" t="s">
        <v>711</v>
      </c>
      <c r="D318" s="8" t="s">
        <v>27</v>
      </c>
      <c r="E318" s="46" t="s">
        <v>1157</v>
      </c>
      <c r="F318" s="47" t="str">
        <f>IF(ISBLANK(E318), "", Table2[[#This Row],[unique_id]])</f>
        <v>template_landing_repeater_linkquality_percentage</v>
      </c>
      <c r="G318" s="46" t="s">
        <v>1147</v>
      </c>
      <c r="H318" s="8" t="s">
        <v>1162</v>
      </c>
      <c r="I318" s="8" t="s">
        <v>372</v>
      </c>
      <c r="J318" s="46"/>
      <c r="K318" s="46"/>
      <c r="M318" s="46" t="s">
        <v>136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711</v>
      </c>
      <c r="D319" s="8" t="s">
        <v>27</v>
      </c>
      <c r="E319" s="46" t="s">
        <v>1158</v>
      </c>
      <c r="F319" s="47" t="str">
        <f>IF(ISBLANK(E319), "", Table2[[#This Row],[unique_id]])</f>
        <v>template_garden_repeater_linkquality_percentage</v>
      </c>
      <c r="G319" s="46" t="s">
        <v>1141</v>
      </c>
      <c r="H319" s="8" t="s">
        <v>1162</v>
      </c>
      <c r="I319" s="8" t="s">
        <v>372</v>
      </c>
      <c r="J319" s="46"/>
      <c r="K319" s="46"/>
      <c r="M319" s="46" t="s">
        <v>136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1153</v>
      </c>
      <c r="D320" s="8" t="s">
        <v>27</v>
      </c>
      <c r="E320" s="46" t="s">
        <v>1160</v>
      </c>
      <c r="F320" s="47" t="str">
        <f>IF(ISBLANK(E320), "", Table2[[#This Row],[unique_id]])</f>
        <v>template_kitchen_fan_outlet_linkquality_percentage</v>
      </c>
      <c r="G320" s="46" t="s">
        <v>1016</v>
      </c>
      <c r="H320" s="8" t="s">
        <v>1162</v>
      </c>
      <c r="I320" s="8" t="s">
        <v>372</v>
      </c>
      <c r="J320" s="46"/>
      <c r="K320" s="46"/>
      <c r="M320" s="46" t="s">
        <v>136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1153</v>
      </c>
      <c r="D321" s="8" t="s">
        <v>27</v>
      </c>
      <c r="E321" s="46" t="s">
        <v>1159</v>
      </c>
      <c r="F321" s="47" t="str">
        <f>IF(ISBLANK(E321), "", Table2[[#This Row],[unique_id]])</f>
        <v>template_deck_fans_outlet_linkquality_percentage</v>
      </c>
      <c r="G321" s="46" t="s">
        <v>1017</v>
      </c>
      <c r="H321" s="8" t="s">
        <v>1162</v>
      </c>
      <c r="I321" s="8" t="s">
        <v>372</v>
      </c>
      <c r="J321" s="46"/>
      <c r="K321" s="46"/>
      <c r="M321" s="46" t="s">
        <v>136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1153</v>
      </c>
      <c r="D322" s="8" t="s">
        <v>27</v>
      </c>
      <c r="E322" s="46" t="s">
        <v>1161</v>
      </c>
      <c r="F322" s="47" t="str">
        <f>IF(ISBLANK(E322), "", Table2[[#This Row],[unique_id]])</f>
        <v>template_edwin_wardrobe_outlet_linkquality_percentage</v>
      </c>
      <c r="G322" s="46" t="s">
        <v>1154</v>
      </c>
      <c r="H322" s="8" t="s">
        <v>1162</v>
      </c>
      <c r="I322" s="8" t="s">
        <v>372</v>
      </c>
      <c r="J322" s="46"/>
      <c r="K322" s="46"/>
      <c r="M322" s="46" t="s">
        <v>136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8" t="s">
        <v>152</v>
      </c>
      <c r="D323" s="8" t="s">
        <v>1001</v>
      </c>
      <c r="E323" s="8" t="s">
        <v>1002</v>
      </c>
      <c r="F323" s="8" t="str">
        <f>IF(ISBLANK(E323), "", Table2[[#This Row],[unique_id]])</f>
        <v>synchronize_devices</v>
      </c>
      <c r="G323" s="8" t="s">
        <v>1004</v>
      </c>
      <c r="H323" s="8" t="s">
        <v>1003</v>
      </c>
      <c r="I323" s="8" t="s">
        <v>372</v>
      </c>
      <c r="M323" s="8" t="s">
        <v>136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D323" s="14"/>
      <c r="AF323" s="38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8">
        <v>2650</v>
      </c>
      <c r="B324" s="8" t="s">
        <v>26</v>
      </c>
      <c r="C324" s="8" t="s">
        <v>255</v>
      </c>
      <c r="D324" s="8" t="s">
        <v>145</v>
      </c>
      <c r="E324" s="8" t="s">
        <v>146</v>
      </c>
      <c r="F324" s="8" t="str">
        <f>IF(ISBLANK(E324), "", Table2[[#This Row],[unique_id]])</f>
        <v>ada_home</v>
      </c>
      <c r="G324" s="8" t="s">
        <v>194</v>
      </c>
      <c r="H324" s="8" t="s">
        <v>337</v>
      </c>
      <c r="I324" s="8" t="s">
        <v>144</v>
      </c>
      <c r="M324" s="8" t="s">
        <v>136</v>
      </c>
      <c r="N324" s="8" t="s">
        <v>336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google-ada-home</v>
      </c>
      <c r="AH324" s="10" t="s">
        <v>1055</v>
      </c>
      <c r="AI324" s="8" t="s">
        <v>506</v>
      </c>
      <c r="AJ324" s="8" t="s">
        <v>561</v>
      </c>
      <c r="AK324" s="8" t="s">
        <v>255</v>
      </c>
      <c r="AL324" s="8" t="s">
        <v>130</v>
      </c>
      <c r="AN324" s="8" t="s">
        <v>603</v>
      </c>
      <c r="AO324" s="15" t="s">
        <v>655</v>
      </c>
      <c r="AP324" s="14" t="s">
        <v>647</v>
      </c>
      <c r="AQ324" s="14"/>
      <c r="AR324" s="14"/>
      <c r="AS324" s="8" t="str">
        <f>IF(AND(ISBLANK(AO324), ISBLANK(AP324)), "", _xlfn.CONCAT("[", IF(ISBLANK(AO324), "", _xlfn.CONCAT("[""mac"", """, AO324, """]")), IF(ISBLANK(AP324), "", _xlfn.CONCAT(", [""ip"", """, AP324, """]")), "]"))</f>
        <v>[["mac", "d4:f5:47:1c:cc:2d"], ["ip", "10.0.4.50"]]</v>
      </c>
    </row>
    <row r="325" spans="1:45" ht="16" customHeight="1" x14ac:dyDescent="0.2">
      <c r="A325" s="8">
        <v>2651</v>
      </c>
      <c r="B325" s="8" t="s">
        <v>26</v>
      </c>
      <c r="C325" s="8" t="s">
        <v>255</v>
      </c>
      <c r="D325" s="8" t="s">
        <v>145</v>
      </c>
      <c r="E325" s="8" t="s">
        <v>320</v>
      </c>
      <c r="F325" s="8" t="str">
        <f>IF(ISBLANK(E325), "", Table2[[#This Row],[unique_id]])</f>
        <v>edwin_home</v>
      </c>
      <c r="G325" s="8" t="s">
        <v>321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google-edwin-home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127</v>
      </c>
      <c r="AN325" s="8" t="s">
        <v>603</v>
      </c>
      <c r="AO325" s="15" t="s">
        <v>654</v>
      </c>
      <c r="AP325" s="14" t="s">
        <v>648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"d4:f5:47:25:92:d5"], ["ip", "10.0.4.51"]]</v>
      </c>
    </row>
    <row r="326" spans="1:45" ht="16" customHeight="1" x14ac:dyDescent="0.2">
      <c r="A326" s="8">
        <v>2652</v>
      </c>
      <c r="B326" s="8" t="s">
        <v>26</v>
      </c>
      <c r="C326" s="8" t="s">
        <v>255</v>
      </c>
      <c r="D326" s="8" t="s">
        <v>145</v>
      </c>
      <c r="E326" s="8" t="s">
        <v>332</v>
      </c>
      <c r="F326" s="8" t="str">
        <f>IF(ISBLANK(E326), "", Table2[[#This Row],[unique_id]])</f>
        <v>parents_home</v>
      </c>
      <c r="G326" s="8" t="s">
        <v>322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google-parents-home</v>
      </c>
      <c r="AH326" s="10" t="s">
        <v>1055</v>
      </c>
      <c r="AI326" s="8" t="s">
        <v>506</v>
      </c>
      <c r="AJ326" s="8" t="s">
        <v>1054</v>
      </c>
      <c r="AK326" s="8" t="s">
        <v>255</v>
      </c>
      <c r="AL326" s="8" t="s">
        <v>202</v>
      </c>
      <c r="AN326" s="8" t="s">
        <v>603</v>
      </c>
      <c r="AO326" s="15" t="s">
        <v>1053</v>
      </c>
      <c r="AP326" s="14" t="s">
        <v>1052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"dc:e5:5b:a5:a3:0d"], ["ip", "10.0.4.55"]]</v>
      </c>
    </row>
    <row r="327" spans="1:45" ht="16" customHeight="1" x14ac:dyDescent="0.2">
      <c r="A327" s="8">
        <v>2653</v>
      </c>
      <c r="B327" s="8" t="s">
        <v>26</v>
      </c>
      <c r="C327" s="8" t="s">
        <v>255</v>
      </c>
      <c r="D327" s="8" t="s">
        <v>145</v>
      </c>
      <c r="E327" s="8" t="s">
        <v>1005</v>
      </c>
      <c r="F327" s="8" t="str">
        <f>IF(ISBLANK(E327), "", Table2[[#This Row],[unique_id]])</f>
        <v>office_home</v>
      </c>
      <c r="G327" s="8" t="s">
        <v>1006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google-office-home</v>
      </c>
      <c r="AH327" s="10" t="s">
        <v>1055</v>
      </c>
      <c r="AI327" s="8" t="s">
        <v>506</v>
      </c>
      <c r="AJ327" s="8" t="s">
        <v>561</v>
      </c>
      <c r="AK327" s="8" t="s">
        <v>255</v>
      </c>
      <c r="AL327" s="8" t="s">
        <v>223</v>
      </c>
      <c r="AN327" s="8" t="s">
        <v>603</v>
      </c>
      <c r="AO327" s="15" t="s">
        <v>652</v>
      </c>
      <c r="AP327" s="14" t="s">
        <v>651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"d4:f5:47:32:df:7b"], ["ip", "10.0.4.54"]]</v>
      </c>
    </row>
    <row r="328" spans="1:45" ht="16" customHeight="1" x14ac:dyDescent="0.2">
      <c r="A328" s="8">
        <v>2654</v>
      </c>
      <c r="B328" s="8" t="s">
        <v>26</v>
      </c>
      <c r="C328" s="8" t="s">
        <v>255</v>
      </c>
      <c r="D328" s="8" t="s">
        <v>145</v>
      </c>
      <c r="E328" s="8" t="s">
        <v>1062</v>
      </c>
      <c r="F328" s="8" t="str">
        <f>IF(ISBLANK(E328), "", Table2[[#This Row],[unique_id]])</f>
        <v>lounge_home</v>
      </c>
      <c r="G328" s="8" t="s">
        <v>1063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google-lounge-home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204</v>
      </c>
      <c r="AN328" s="8" t="s">
        <v>603</v>
      </c>
      <c r="AO328" s="15" t="s">
        <v>653</v>
      </c>
      <c r="AP328" s="14" t="s">
        <v>649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"d4:f5:47:8c:d1:7e"], ["ip", "10.0.4.52"]]</v>
      </c>
    </row>
    <row r="329" spans="1:45" ht="16" customHeight="1" x14ac:dyDescent="0.2">
      <c r="A329" s="8">
        <v>2655</v>
      </c>
      <c r="B329" s="8" t="s">
        <v>26</v>
      </c>
      <c r="C329" s="8" t="s">
        <v>692</v>
      </c>
      <c r="D329" s="8" t="s">
        <v>451</v>
      </c>
      <c r="E329" s="8" t="s">
        <v>450</v>
      </c>
      <c r="F329" s="8" t="str">
        <f>IF(ISBLANK(E329), "", Table2[[#This Row],[unique_id]])</f>
        <v>column_break</v>
      </c>
      <c r="G329" s="8" t="s">
        <v>447</v>
      </c>
      <c r="H329" s="8" t="s">
        <v>337</v>
      </c>
      <c r="I329" s="8" t="s">
        <v>144</v>
      </c>
      <c r="M329" s="8" t="s">
        <v>448</v>
      </c>
      <c r="N329" s="8" t="s">
        <v>449</v>
      </c>
      <c r="O329" s="8"/>
      <c r="P329" s="10"/>
      <c r="Q329" s="10"/>
      <c r="R329" s="10"/>
      <c r="S329" s="10"/>
      <c r="T329" s="10"/>
      <c r="U329" s="8"/>
      <c r="Z329" s="10"/>
      <c r="AC329" s="8" t="str">
        <f>IF(ISBLANK(AA329),  "", _xlfn.CONCAT(LOWER(C329), "/", E329))</f>
        <v/>
      </c>
      <c r="AF329" s="39"/>
      <c r="AP329" s="12"/>
      <c r="AQ329" s="8"/>
      <c r="AS329" s="8" t="str">
        <f>IF(AND(ISBLANK(AO329), ISBLANK(AP329)), "", _xlfn.CONCAT("[", IF(ISBLANK(AO329), "", _xlfn.CONCAT("[""mac"", """, AO329, """]")), IF(ISBLANK(AP329), "", _xlfn.CONCAT(", [""ip"", """, AP329, """]")), "]"))</f>
        <v/>
      </c>
    </row>
    <row r="330" spans="1:45" ht="16" customHeight="1" x14ac:dyDescent="0.2">
      <c r="A330" s="8">
        <v>2656</v>
      </c>
      <c r="B330" s="8" t="s">
        <v>26</v>
      </c>
      <c r="C330" s="8" t="s">
        <v>910</v>
      </c>
      <c r="D330" s="8" t="s">
        <v>145</v>
      </c>
      <c r="E330" s="8" t="s">
        <v>1000</v>
      </c>
      <c r="F330" s="8" t="str">
        <f>IF(ISBLANK(E330), "", Table2[[#This Row],[unique_id]])</f>
        <v>lg_webos_smart_tv</v>
      </c>
      <c r="G330" s="8" t="s">
        <v>187</v>
      </c>
      <c r="H330" s="8" t="s">
        <v>337</v>
      </c>
      <c r="I330" s="8" t="s">
        <v>144</v>
      </c>
      <c r="M330" s="8" t="s">
        <v>136</v>
      </c>
      <c r="N330" s="8" t="s">
        <v>336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lg-lounge-tv</v>
      </c>
      <c r="AH330" s="10" t="s">
        <v>913</v>
      </c>
      <c r="AI330" s="8" t="s">
        <v>498</v>
      </c>
      <c r="AJ330" s="8" t="s">
        <v>914</v>
      </c>
      <c r="AK330" s="8" t="s">
        <v>910</v>
      </c>
      <c r="AL330" s="8" t="s">
        <v>204</v>
      </c>
      <c r="AN330" s="8" t="s">
        <v>603</v>
      </c>
      <c r="AO330" s="15" t="s">
        <v>911</v>
      </c>
      <c r="AP330" s="14" t="s">
        <v>912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"4c:ba:d7:bf:94:d0"], ["ip", "10.0.4.49"]]</v>
      </c>
    </row>
    <row r="331" spans="1:45" ht="16" customHeight="1" x14ac:dyDescent="0.2">
      <c r="A331" s="8">
        <v>2657</v>
      </c>
      <c r="B331" s="8" t="s">
        <v>26</v>
      </c>
      <c r="C331" s="8" t="s">
        <v>328</v>
      </c>
      <c r="D331" s="8" t="s">
        <v>145</v>
      </c>
      <c r="E331" s="8" t="s">
        <v>330</v>
      </c>
      <c r="F331" s="8" t="str">
        <f>IF(ISBLANK(E331), "", Table2[[#This Row],[unique_id]])</f>
        <v>parents_tv</v>
      </c>
      <c r="G331" s="8" t="s">
        <v>327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apple-parents-tv</v>
      </c>
      <c r="AH331" s="10" t="s">
        <v>570</v>
      </c>
      <c r="AI331" s="8" t="s">
        <v>498</v>
      </c>
      <c r="AJ331" s="8" t="s">
        <v>571</v>
      </c>
      <c r="AK331" s="8" t="s">
        <v>328</v>
      </c>
      <c r="AL331" s="8" t="s">
        <v>202</v>
      </c>
      <c r="AN331" s="8" t="s">
        <v>603</v>
      </c>
      <c r="AO331" s="15" t="s">
        <v>573</v>
      </c>
      <c r="AP331" s="13" t="s">
        <v>657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"90:dd:5d:ce:1e:96"], ["ip", "10.0.4.47"]]</v>
      </c>
    </row>
    <row r="332" spans="1:45" ht="16" customHeight="1" x14ac:dyDescent="0.2">
      <c r="A332" s="8">
        <v>2658</v>
      </c>
      <c r="B332" s="8" t="s">
        <v>909</v>
      </c>
      <c r="C332" s="8" t="s">
        <v>255</v>
      </c>
      <c r="D332" s="8" t="s">
        <v>145</v>
      </c>
      <c r="E332" s="8" t="s">
        <v>1115</v>
      </c>
      <c r="F332" s="8" t="str">
        <f>IF(ISBLANK(E332), "", Table2[[#This Row],[unique_id]])</f>
        <v>office_tv</v>
      </c>
      <c r="G332" s="8" t="s">
        <v>1116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google-office-tv</v>
      </c>
      <c r="AH332" s="10" t="s">
        <v>563</v>
      </c>
      <c r="AI332" s="8" t="s">
        <v>498</v>
      </c>
      <c r="AJ332" s="8" t="s">
        <v>562</v>
      </c>
      <c r="AK332" s="8" t="s">
        <v>255</v>
      </c>
      <c r="AL332" s="8" t="s">
        <v>223</v>
      </c>
      <c r="AN332" s="8" t="s">
        <v>603</v>
      </c>
      <c r="AO332" s="15" t="s">
        <v>656</v>
      </c>
      <c r="AP332" s="14" t="s">
        <v>650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"48:d6:d5:33:7c:28"], ["ip", "10.0.4.53"]]</v>
      </c>
    </row>
    <row r="333" spans="1:45" ht="16" customHeight="1" x14ac:dyDescent="0.2">
      <c r="A333" s="8">
        <v>2659</v>
      </c>
      <c r="B333" s="8" t="s">
        <v>26</v>
      </c>
      <c r="C333" s="8" t="s">
        <v>692</v>
      </c>
      <c r="D333" s="8" t="s">
        <v>451</v>
      </c>
      <c r="E333" s="8" t="s">
        <v>450</v>
      </c>
      <c r="F333" s="8" t="str">
        <f>IF(ISBLANK(E333), "", Table2[[#This Row],[unique_id]])</f>
        <v>column_break</v>
      </c>
      <c r="G333" s="8" t="s">
        <v>447</v>
      </c>
      <c r="H333" s="8" t="s">
        <v>337</v>
      </c>
      <c r="I333" s="8" t="s">
        <v>144</v>
      </c>
      <c r="M333" s="8" t="s">
        <v>448</v>
      </c>
      <c r="N333" s="8" t="s">
        <v>449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2660</v>
      </c>
      <c r="B334" s="8" t="s">
        <v>26</v>
      </c>
      <c r="C334" s="8" t="s">
        <v>189</v>
      </c>
      <c r="D334" s="8" t="s">
        <v>145</v>
      </c>
      <c r="E334" s="8" t="s">
        <v>329</v>
      </c>
      <c r="F334" s="8" t="str">
        <f>IF(ISBLANK(E334), "", Table2[[#This Row],[unique_id]])</f>
        <v>lounge_speaker</v>
      </c>
      <c r="G334" s="8" t="s">
        <v>326</v>
      </c>
      <c r="H334" s="8" t="s">
        <v>337</v>
      </c>
      <c r="I334" s="8" t="s">
        <v>144</v>
      </c>
      <c r="M334" s="8" t="s">
        <v>136</v>
      </c>
      <c r="N334" s="8" t="s">
        <v>336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sonos-lounge-speaker</v>
      </c>
      <c r="AH334" s="10" t="s">
        <v>504</v>
      </c>
      <c r="AI334" s="8" t="s">
        <v>505</v>
      </c>
      <c r="AJ334" s="8" t="s">
        <v>915</v>
      </c>
      <c r="AK334" s="8" t="str">
        <f>IF(OR(ISBLANK(AO334), ISBLANK(AP334)), "", Table2[[#This Row],[device_via_device]])</f>
        <v>Sonos</v>
      </c>
      <c r="AL334" s="8" t="s">
        <v>204</v>
      </c>
      <c r="AN334" s="8" t="s">
        <v>603</v>
      </c>
      <c r="AO334" s="8" t="s">
        <v>916</v>
      </c>
      <c r="AP334" s="13" t="s">
        <v>917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"38:42:0b:47:73:dc"], ["ip", "10.0.4.43"]]</v>
      </c>
    </row>
    <row r="335" spans="1:45" ht="16" customHeight="1" x14ac:dyDescent="0.2">
      <c r="A335" s="8">
        <v>2661</v>
      </c>
      <c r="B335" s="8" t="s">
        <v>26</v>
      </c>
      <c r="C335" s="8" t="s">
        <v>189</v>
      </c>
      <c r="D335" s="8" t="s">
        <v>145</v>
      </c>
      <c r="E335" s="8" t="s">
        <v>325</v>
      </c>
      <c r="F335" s="8" t="str">
        <f>IF(ISBLANK(E335), "", Table2[[#This Row],[unique_id]])</f>
        <v>kitchen_home</v>
      </c>
      <c r="G335" s="8" t="s">
        <v>324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sonos-kitchen-home</v>
      </c>
      <c r="AH335" s="10" t="s">
        <v>504</v>
      </c>
      <c r="AI335" s="8" t="s">
        <v>506</v>
      </c>
      <c r="AJ335" s="8" t="s">
        <v>507</v>
      </c>
      <c r="AK335" s="8" t="str">
        <f>IF(OR(ISBLANK(AO335), ISBLANK(AP335)), "", Table2[[#This Row],[device_via_device]])</f>
        <v>Sonos</v>
      </c>
      <c r="AL335" s="8" t="s">
        <v>216</v>
      </c>
      <c r="AN335" s="8" t="s">
        <v>603</v>
      </c>
      <c r="AO335" s="8" t="s">
        <v>511</v>
      </c>
      <c r="AP335" s="13" t="s">
        <v>686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"48:a6:b8:e2:50:40"], ["ip", "10.0.4.41"]]</v>
      </c>
    </row>
    <row r="336" spans="1:45" ht="16" customHeight="1" x14ac:dyDescent="0.2">
      <c r="A336" s="8">
        <v>2662</v>
      </c>
      <c r="B336" s="8" t="s">
        <v>26</v>
      </c>
      <c r="C336" s="8" t="s">
        <v>189</v>
      </c>
      <c r="D336" s="8" t="s">
        <v>145</v>
      </c>
      <c r="E336" s="8" t="s">
        <v>147</v>
      </c>
      <c r="F336" s="8" t="str">
        <f>IF(ISBLANK(E336), "", Table2[[#This Row],[unique_id]])</f>
        <v>kitchen_speaker</v>
      </c>
      <c r="G336" s="8" t="s">
        <v>195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sonos-kitchen-speaker</v>
      </c>
      <c r="AH336" s="10" t="s">
        <v>504</v>
      </c>
      <c r="AI336" s="8" t="s">
        <v>505</v>
      </c>
      <c r="AJ336" s="8" t="s">
        <v>508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11" t="s">
        <v>510</v>
      </c>
      <c r="AP336" s="13" t="s">
        <v>687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"5c:aa:fd:f1:a3:d4"], ["ip", "10.0.4.42"]]</v>
      </c>
    </row>
    <row r="337" spans="1:45" ht="16" customHeight="1" x14ac:dyDescent="0.2">
      <c r="A337" s="8">
        <v>2663</v>
      </c>
      <c r="B337" s="8" t="s">
        <v>26</v>
      </c>
      <c r="C337" s="8" t="s">
        <v>189</v>
      </c>
      <c r="D337" s="8" t="s">
        <v>145</v>
      </c>
      <c r="E337" s="8" t="s">
        <v>331</v>
      </c>
      <c r="F337" s="8" t="str">
        <f>IF(ISBLANK(E337), "", Table2[[#This Row],[unique_id]])</f>
        <v>parents_speaker</v>
      </c>
      <c r="G337" s="8" t="s">
        <v>323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sonos-parents-speaker</v>
      </c>
      <c r="AH337" s="10" t="s">
        <v>504</v>
      </c>
      <c r="AI337" s="8" t="s">
        <v>505</v>
      </c>
      <c r="AJ337" s="8" t="s">
        <v>507</v>
      </c>
      <c r="AK337" s="8" t="str">
        <f>IF(OR(ISBLANK(AO337), ISBLANK(AP337)), "", Table2[[#This Row],[device_via_device]])</f>
        <v>Sonos</v>
      </c>
      <c r="AL337" s="8" t="s">
        <v>202</v>
      </c>
      <c r="AN337" s="8" t="s">
        <v>603</v>
      </c>
      <c r="AO337" s="8" t="s">
        <v>509</v>
      </c>
      <c r="AP337" s="14" t="s">
        <v>685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"5c:aa:fd:d1:23:be"], ["ip", "10.0.4.40"]]</v>
      </c>
    </row>
    <row r="338" spans="1:45" ht="16" customHeight="1" x14ac:dyDescent="0.2">
      <c r="A338" s="8">
        <v>2664</v>
      </c>
      <c r="B338" s="8" t="s">
        <v>26</v>
      </c>
      <c r="C338" s="8" t="s">
        <v>328</v>
      </c>
      <c r="D338" s="8" t="s">
        <v>145</v>
      </c>
      <c r="E338" s="8" t="s">
        <v>1056</v>
      </c>
      <c r="F338" s="8" t="str">
        <f>IF(ISBLANK(E338), "", Table2[[#This Row],[unique_id]])</f>
        <v>parents_tv_speaker</v>
      </c>
      <c r="G338" s="8" t="s">
        <v>1057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apple-parents-tv-speaker</v>
      </c>
      <c r="AH338" s="10" t="s">
        <v>570</v>
      </c>
      <c r="AI338" s="8" t="s">
        <v>1058</v>
      </c>
      <c r="AJ338" s="8" t="s">
        <v>569</v>
      </c>
      <c r="AK338" s="8" t="s">
        <v>328</v>
      </c>
      <c r="AL338" s="8" t="s">
        <v>202</v>
      </c>
      <c r="AN338" s="8" t="s">
        <v>603</v>
      </c>
      <c r="AO338" s="15" t="s">
        <v>574</v>
      </c>
      <c r="AP338" s="13" t="s">
        <v>658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"d4:a3:3d:5c:8c:28"], ["ip", "10.0.4.48"]]</v>
      </c>
    </row>
    <row r="339" spans="1:45" ht="16" customHeight="1" x14ac:dyDescent="0.2">
      <c r="A339" s="8">
        <v>2700</v>
      </c>
      <c r="B339" s="8" t="s">
        <v>26</v>
      </c>
      <c r="C339" s="8" t="s">
        <v>152</v>
      </c>
      <c r="D339" s="8" t="s">
        <v>407</v>
      </c>
      <c r="E339" s="8" t="s">
        <v>1078</v>
      </c>
      <c r="F339" s="8" t="str">
        <f>IF(ISBLANK(E339), "", Table2[[#This Row],[unique_id]])</f>
        <v>back_door_lock_security</v>
      </c>
      <c r="G339" s="8" t="s">
        <v>1074</v>
      </c>
      <c r="H339" s="8" t="s">
        <v>1046</v>
      </c>
      <c r="I339" s="8" t="s">
        <v>220</v>
      </c>
      <c r="M339" s="8" t="s">
        <v>136</v>
      </c>
      <c r="O339" s="8"/>
      <c r="P339" s="10"/>
      <c r="Q339" s="10"/>
      <c r="R339" s="10"/>
      <c r="S339" s="10"/>
      <c r="T339" s="10"/>
      <c r="U339" s="8"/>
      <c r="X339" s="8" t="s">
        <v>1089</v>
      </c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O339" s="15"/>
      <c r="AP339" s="14"/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2701</v>
      </c>
      <c r="B340" s="8" t="s">
        <v>26</v>
      </c>
      <c r="C340" s="8" t="s">
        <v>152</v>
      </c>
      <c r="D340" s="8" t="s">
        <v>150</v>
      </c>
      <c r="E340" s="8" t="s">
        <v>1091</v>
      </c>
      <c r="F340" s="8" t="str">
        <f>IF(ISBLANK(E340), "", Table2[[#This Row],[unique_id]])</f>
        <v>template_back_door_state</v>
      </c>
      <c r="G340" s="8" t="s">
        <v>366</v>
      </c>
      <c r="H340" s="8" t="s">
        <v>1046</v>
      </c>
      <c r="I340" s="8" t="s">
        <v>220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2702</v>
      </c>
      <c r="B341" s="8" t="s">
        <v>26</v>
      </c>
      <c r="C341" s="8" t="s">
        <v>1034</v>
      </c>
      <c r="D341" s="8" t="s">
        <v>1040</v>
      </c>
      <c r="E341" s="8" t="s">
        <v>1041</v>
      </c>
      <c r="F341" s="8" t="str">
        <f>IF(ISBLANK(E341), "", Table2[[#This Row],[unique_id]])</f>
        <v>back_door_lock</v>
      </c>
      <c r="G341" s="8" t="s">
        <v>1093</v>
      </c>
      <c r="H341" s="8" t="s">
        <v>1046</v>
      </c>
      <c r="I341" s="8" t="s">
        <v>220</v>
      </c>
      <c r="M341" s="8" t="s">
        <v>136</v>
      </c>
      <c r="O341" s="8"/>
      <c r="P341" s="10"/>
      <c r="Q341" s="10" t="s">
        <v>768</v>
      </c>
      <c r="R341" s="10"/>
      <c r="S341" s="16" t="s">
        <v>816</v>
      </c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">
        <v>1039</v>
      </c>
      <c r="AH341" s="10" t="s">
        <v>1037</v>
      </c>
      <c r="AI341" s="8" t="s">
        <v>1035</v>
      </c>
      <c r="AJ341" s="11" t="s">
        <v>1036</v>
      </c>
      <c r="AK341" s="8" t="s">
        <v>1034</v>
      </c>
      <c r="AL341" s="8" t="s">
        <v>867</v>
      </c>
      <c r="AO341" s="8" t="s">
        <v>1033</v>
      </c>
      <c r="AP341" s="8"/>
      <c r="AQ341" s="8"/>
      <c r="AS341" s="8" t="str">
        <f>IF(AND(ISBLANK(AO341), ISBLANK(AP341)), "", _xlfn.CONCAT("[", IF(ISBLANK(AO341), "", _xlfn.CONCAT("[""mac"", """, AO341, """]")), IF(ISBLANK(AP341), "", _xlfn.CONCAT(", [""ip"", """, AP341, """]")), "]"))</f>
        <v>[["mac", "0x000d6f0011274420"]]</v>
      </c>
    </row>
    <row r="342" spans="1:45" ht="16" customHeight="1" x14ac:dyDescent="0.2">
      <c r="A342" s="8">
        <v>2703</v>
      </c>
      <c r="B342" s="8" t="s">
        <v>26</v>
      </c>
      <c r="C342" s="8" t="s">
        <v>456</v>
      </c>
      <c r="D342" s="8" t="s">
        <v>150</v>
      </c>
      <c r="E342" s="8" t="s">
        <v>1084</v>
      </c>
      <c r="F342" s="8" t="str">
        <f>IF(ISBLANK(E342), "", Table2[[#This Row],[unique_id]])</f>
        <v>template_back_door_sensor_contact_last</v>
      </c>
      <c r="G342" s="8" t="s">
        <v>1092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1068</v>
      </c>
      <c r="AH342" s="10" t="s">
        <v>1037</v>
      </c>
      <c r="AI342" s="11" t="s">
        <v>1065</v>
      </c>
      <c r="AJ342" s="11" t="s">
        <v>1066</v>
      </c>
      <c r="AK342" s="8" t="s">
        <v>456</v>
      </c>
      <c r="AL342" s="8" t="s">
        <v>867</v>
      </c>
      <c r="AO342" s="8" t="s">
        <v>1069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"0x00124b0029119f9a"]]</v>
      </c>
    </row>
    <row r="343" spans="1:45" s="41" customFormat="1" ht="16" customHeight="1" x14ac:dyDescent="0.2">
      <c r="A343" s="41">
        <v>2704</v>
      </c>
      <c r="B343" s="41" t="s">
        <v>909</v>
      </c>
      <c r="C343" s="41" t="s">
        <v>254</v>
      </c>
      <c r="D343" s="41" t="s">
        <v>148</v>
      </c>
      <c r="F343" s="41" t="str">
        <f>IF(ISBLANK(E343), "", Table2[[#This Row],[unique_id]])</f>
        <v/>
      </c>
      <c r="G343" s="41" t="s">
        <v>1046</v>
      </c>
      <c r="H343" s="41" t="s">
        <v>1061</v>
      </c>
      <c r="I343" s="41" t="s">
        <v>220</v>
      </c>
      <c r="P343" s="42"/>
      <c r="Q343" s="42"/>
      <c r="R343" s="42"/>
      <c r="S343" s="42"/>
      <c r="T343" s="42"/>
      <c r="Z343" s="42"/>
      <c r="AB343" s="41" t="str">
        <f>IF(ISBLANK(AA343),  "", _xlfn.CONCAT("haas/entity/sensor/", LOWER(C343), "/", E343, "/config"))</f>
        <v/>
      </c>
      <c r="AC343" s="41" t="str">
        <f>IF(ISBLANK(AA343),  "", _xlfn.CONCAT(LOWER(C343), "/", E343))</f>
        <v/>
      </c>
      <c r="AF343" s="43"/>
      <c r="AH343" s="42"/>
      <c r="AJ343" s="44"/>
      <c r="AS343" s="41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2705</v>
      </c>
      <c r="B344" s="8" t="s">
        <v>26</v>
      </c>
      <c r="C344" s="8" t="s">
        <v>152</v>
      </c>
      <c r="D344" s="8" t="s">
        <v>407</v>
      </c>
      <c r="E344" s="8" t="s">
        <v>1079</v>
      </c>
      <c r="F344" s="8" t="str">
        <f>IF(ISBLANK(E344), "", Table2[[#This Row],[unique_id]])</f>
        <v>front_door_lock_security</v>
      </c>
      <c r="G344" s="8" t="s">
        <v>1074</v>
      </c>
      <c r="H344" s="8" t="s">
        <v>1045</v>
      </c>
      <c r="I344" s="8" t="s">
        <v>220</v>
      </c>
      <c r="M344" s="8" t="s">
        <v>136</v>
      </c>
      <c r="O344" s="8"/>
      <c r="P344" s="10"/>
      <c r="Q344" s="10"/>
      <c r="R344" s="10"/>
      <c r="S344" s="10"/>
      <c r="T344" s="10"/>
      <c r="U344" s="8"/>
      <c r="X344" s="8" t="s">
        <v>1089</v>
      </c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2706</v>
      </c>
      <c r="B345" s="8" t="s">
        <v>26</v>
      </c>
      <c r="C345" s="8" t="s">
        <v>152</v>
      </c>
      <c r="D345" s="8" t="s">
        <v>150</v>
      </c>
      <c r="E345" s="8" t="s">
        <v>1090</v>
      </c>
      <c r="F345" s="8" t="str">
        <f>IF(ISBLANK(E345), "", Table2[[#This Row],[unique_id]])</f>
        <v>template_front_door_state</v>
      </c>
      <c r="G345" s="8" t="s">
        <v>366</v>
      </c>
      <c r="H345" s="8" t="s">
        <v>1045</v>
      </c>
      <c r="I345" s="8" t="s">
        <v>220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2707</v>
      </c>
      <c r="B346" s="8" t="s">
        <v>26</v>
      </c>
      <c r="C346" s="8" t="s">
        <v>1034</v>
      </c>
      <c r="D346" s="8" t="s">
        <v>1040</v>
      </c>
      <c r="E346" s="8" t="s">
        <v>1042</v>
      </c>
      <c r="F346" s="8" t="str">
        <f>IF(ISBLANK(E346), "", Table2[[#This Row],[unique_id]])</f>
        <v>front_door_lock</v>
      </c>
      <c r="G346" s="8" t="s">
        <v>1093</v>
      </c>
      <c r="H346" s="8" t="s">
        <v>1045</v>
      </c>
      <c r="I346" s="8" t="s">
        <v>220</v>
      </c>
      <c r="M346" s="8" t="s">
        <v>136</v>
      </c>
      <c r="O346" s="8"/>
      <c r="P346" s="10"/>
      <c r="Q346" s="10" t="s">
        <v>768</v>
      </c>
      <c r="R346" s="10"/>
      <c r="S346" s="16" t="s">
        <v>816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1038</v>
      </c>
      <c r="AH346" s="10" t="s">
        <v>1037</v>
      </c>
      <c r="AI346" s="8" t="s">
        <v>1035</v>
      </c>
      <c r="AJ346" s="11" t="s">
        <v>1036</v>
      </c>
      <c r="AK346" s="8" t="s">
        <v>1034</v>
      </c>
      <c r="AL346" s="8" t="s">
        <v>486</v>
      </c>
      <c r="AO346" s="8" t="s">
        <v>1043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"0x000d6f001127f08c"]]</v>
      </c>
    </row>
    <row r="347" spans="1:45" ht="16" customHeight="1" x14ac:dyDescent="0.2">
      <c r="A347" s="8">
        <v>2708</v>
      </c>
      <c r="B347" s="8" t="s">
        <v>26</v>
      </c>
      <c r="C347" s="8" t="s">
        <v>456</v>
      </c>
      <c r="D347" s="8" t="s">
        <v>150</v>
      </c>
      <c r="E347" s="8" t="s">
        <v>1083</v>
      </c>
      <c r="F347" s="8" t="str">
        <f>IF(ISBLANK(E347), "", Table2[[#This Row],[unique_id]])</f>
        <v>template_front_door_sensor_contact_last</v>
      </c>
      <c r="G347" s="8" t="s">
        <v>1092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1064</v>
      </c>
      <c r="AH347" s="10" t="s">
        <v>1037</v>
      </c>
      <c r="AI347" s="11" t="s">
        <v>1065</v>
      </c>
      <c r="AJ347" s="11" t="s">
        <v>1066</v>
      </c>
      <c r="AK347" s="8" t="s">
        <v>456</v>
      </c>
      <c r="AL347" s="8" t="s">
        <v>486</v>
      </c>
      <c r="AO347" s="8" t="s">
        <v>1067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"0x00124b0029113713"]]</v>
      </c>
    </row>
    <row r="348" spans="1:45" s="41" customFormat="1" ht="16" customHeight="1" x14ac:dyDescent="0.2">
      <c r="A348" s="41">
        <v>2709</v>
      </c>
      <c r="B348" s="41" t="s">
        <v>909</v>
      </c>
      <c r="C348" s="41" t="s">
        <v>254</v>
      </c>
      <c r="D348" s="41" t="s">
        <v>148</v>
      </c>
      <c r="F348" s="41" t="str">
        <f>IF(ISBLANK(E348), "", Table2[[#This Row],[unique_id]])</f>
        <v/>
      </c>
      <c r="G348" s="41" t="s">
        <v>1045</v>
      </c>
      <c r="H348" s="41" t="s">
        <v>1060</v>
      </c>
      <c r="I348" s="41" t="s">
        <v>220</v>
      </c>
      <c r="P348" s="42"/>
      <c r="Q348" s="42"/>
      <c r="R348" s="42"/>
      <c r="S348" s="42"/>
      <c r="T348" s="42"/>
      <c r="Z348" s="42"/>
      <c r="AB348" s="41" t="str">
        <f>IF(ISBLANK(AA348),  "", _xlfn.CONCAT("haas/entity/sensor/", LOWER(C348), "/", E348, "/config"))</f>
        <v/>
      </c>
      <c r="AC348" s="41" t="str">
        <f>IF(ISBLANK(AA348),  "", _xlfn.CONCAT(LOWER(C348), "/", E348))</f>
        <v/>
      </c>
      <c r="AF348" s="43"/>
      <c r="AH348" s="42"/>
      <c r="AJ348" s="44"/>
      <c r="AS348" s="41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2710</v>
      </c>
      <c r="B349" s="8" t="s">
        <v>26</v>
      </c>
      <c r="C349" s="8" t="s">
        <v>692</v>
      </c>
      <c r="D349" s="8" t="s">
        <v>451</v>
      </c>
      <c r="E349" s="8" t="s">
        <v>450</v>
      </c>
      <c r="F349" s="8" t="str">
        <f>IF(ISBLANK(E349), "", Table2[[#This Row],[unique_id]])</f>
        <v>column_break</v>
      </c>
      <c r="G349" s="8" t="s">
        <v>447</v>
      </c>
      <c r="H349" s="8" t="s">
        <v>1048</v>
      </c>
      <c r="I349" s="8" t="s">
        <v>220</v>
      </c>
      <c r="M349" s="8" t="s">
        <v>448</v>
      </c>
      <c r="N349" s="8" t="s">
        <v>449</v>
      </c>
      <c r="O349" s="8"/>
      <c r="P349" s="10"/>
      <c r="Q349" s="10"/>
      <c r="R349" s="10"/>
      <c r="S349" s="10"/>
      <c r="T349" s="10"/>
      <c r="U349" s="8"/>
      <c r="Z349" s="10"/>
      <c r="AC349" s="8" t="str">
        <f>IF(ISBLANK(AA349),  "", _xlfn.CONCAT(LOWER(C349), "/", E349))</f>
        <v/>
      </c>
      <c r="AF349" s="39"/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2711</v>
      </c>
      <c r="B350" s="8" t="s">
        <v>26</v>
      </c>
      <c r="C350" s="8" t="s">
        <v>254</v>
      </c>
      <c r="D350" s="8" t="s">
        <v>150</v>
      </c>
      <c r="E350" s="8" t="s">
        <v>151</v>
      </c>
      <c r="F350" s="8" t="str">
        <f>IF(ISBLANK(E350), "", Table2[[#This Row],[unique_id]])</f>
        <v>uvc_ada_motion</v>
      </c>
      <c r="G350" s="8" t="s">
        <v>1044</v>
      </c>
      <c r="H350" s="8" t="s">
        <v>1048</v>
      </c>
      <c r="I350" s="8" t="s">
        <v>220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2712</v>
      </c>
      <c r="B351" s="8" t="s">
        <v>26</v>
      </c>
      <c r="C351" s="8" t="s">
        <v>254</v>
      </c>
      <c r="D351" s="8" t="s">
        <v>148</v>
      </c>
      <c r="E351" s="8" t="s">
        <v>149</v>
      </c>
      <c r="F351" s="8" t="str">
        <f>IF(ISBLANK(E351), "", Table2[[#This Row],[unique_id]])</f>
        <v>uvc_ada_medium</v>
      </c>
      <c r="G351" s="8" t="s">
        <v>130</v>
      </c>
      <c r="H351" s="8" t="s">
        <v>1050</v>
      </c>
      <c r="I351" s="8" t="s">
        <v>220</v>
      </c>
      <c r="M351" s="8" t="s">
        <v>136</v>
      </c>
      <c r="N351" s="8" t="s">
        <v>338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D351" s="12"/>
      <c r="AF351" s="39"/>
      <c r="AG351" s="8" t="s">
        <v>551</v>
      </c>
      <c r="AH351" s="10" t="s">
        <v>553</v>
      </c>
      <c r="AI351" s="8" t="s">
        <v>554</v>
      </c>
      <c r="AJ351" s="8" t="s">
        <v>550</v>
      </c>
      <c r="AK351" s="8" t="s">
        <v>254</v>
      </c>
      <c r="AL351" s="8" t="s">
        <v>130</v>
      </c>
      <c r="AN351" s="8" t="s">
        <v>623</v>
      </c>
      <c r="AO351" s="8" t="s">
        <v>548</v>
      </c>
      <c r="AP351" s="8" t="s">
        <v>577</v>
      </c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"74:83:c2:3f:6c:4c"], ["ip", "10.0.6.20"]]</v>
      </c>
    </row>
    <row r="352" spans="1:45" ht="16" customHeight="1" x14ac:dyDescent="0.2">
      <c r="A352" s="8">
        <v>2713</v>
      </c>
      <c r="B352" s="8" t="s">
        <v>26</v>
      </c>
      <c r="C352" s="8" t="s">
        <v>692</v>
      </c>
      <c r="D352" s="8" t="s">
        <v>451</v>
      </c>
      <c r="E352" s="8" t="s">
        <v>450</v>
      </c>
      <c r="F352" s="8" t="str">
        <f>IF(ISBLANK(E352), "", Table2[[#This Row],[unique_id]])</f>
        <v>column_break</v>
      </c>
      <c r="G352" s="8" t="s">
        <v>447</v>
      </c>
      <c r="H352" s="8" t="s">
        <v>1050</v>
      </c>
      <c r="I352" s="8" t="s">
        <v>220</v>
      </c>
      <c r="M352" s="8" t="s">
        <v>448</v>
      </c>
      <c r="N352" s="8" t="s">
        <v>449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2714</v>
      </c>
      <c r="B353" s="8" t="s">
        <v>26</v>
      </c>
      <c r="C353" s="8" t="s">
        <v>254</v>
      </c>
      <c r="D353" s="8" t="s">
        <v>150</v>
      </c>
      <c r="E353" s="8" t="s">
        <v>219</v>
      </c>
      <c r="F353" s="8" t="str">
        <f>IF(ISBLANK(E353), "", Table2[[#This Row],[unique_id]])</f>
        <v>uvc_edwin_motion</v>
      </c>
      <c r="G353" s="8" t="s">
        <v>1044</v>
      </c>
      <c r="H353" s="8" t="s">
        <v>1047</v>
      </c>
      <c r="I353" s="8" t="s">
        <v>220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2715</v>
      </c>
      <c r="B354" s="8" t="s">
        <v>26</v>
      </c>
      <c r="C354" s="8" t="s">
        <v>254</v>
      </c>
      <c r="D354" s="8" t="s">
        <v>148</v>
      </c>
      <c r="E354" s="8" t="s">
        <v>218</v>
      </c>
      <c r="F354" s="8" t="str">
        <f>IF(ISBLANK(E354), "", Table2[[#This Row],[unique_id]])</f>
        <v>uvc_edwin_medium</v>
      </c>
      <c r="G354" s="8" t="s">
        <v>127</v>
      </c>
      <c r="H354" s="8" t="s">
        <v>1049</v>
      </c>
      <c r="I354" s="8" t="s">
        <v>220</v>
      </c>
      <c r="M354" s="8" t="s">
        <v>136</v>
      </c>
      <c r="N354" s="8" t="s">
        <v>338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552</v>
      </c>
      <c r="AH354" s="10" t="s">
        <v>553</v>
      </c>
      <c r="AI354" s="8" t="s">
        <v>554</v>
      </c>
      <c r="AJ354" s="8" t="s">
        <v>550</v>
      </c>
      <c r="AK354" s="8" t="s">
        <v>254</v>
      </c>
      <c r="AL354" s="8" t="s">
        <v>127</v>
      </c>
      <c r="AN354" s="8" t="s">
        <v>623</v>
      </c>
      <c r="AO354" s="8" t="s">
        <v>549</v>
      </c>
      <c r="AP354" s="8" t="s">
        <v>578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"74:83:c2:3f:6e:5c"], ["ip", "10.0.6.21"]]</v>
      </c>
    </row>
    <row r="355" spans="1:45" ht="16" customHeight="1" x14ac:dyDescent="0.2">
      <c r="A355" s="8">
        <v>2716</v>
      </c>
      <c r="B355" s="8" t="s">
        <v>26</v>
      </c>
      <c r="C355" s="8" t="s">
        <v>692</v>
      </c>
      <c r="D355" s="8" t="s">
        <v>451</v>
      </c>
      <c r="E355" s="8" t="s">
        <v>450</v>
      </c>
      <c r="F355" s="8" t="str">
        <f>IF(ISBLANK(E355), "", Table2[[#This Row],[unique_id]])</f>
        <v>column_break</v>
      </c>
      <c r="G355" s="8" t="s">
        <v>447</v>
      </c>
      <c r="H355" s="8" t="s">
        <v>1049</v>
      </c>
      <c r="I355" s="8" t="s">
        <v>220</v>
      </c>
      <c r="M355" s="8" t="s">
        <v>448</v>
      </c>
      <c r="N355" s="8" t="s">
        <v>449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2717</v>
      </c>
      <c r="B356" s="8" t="s">
        <v>26</v>
      </c>
      <c r="C356" s="8" t="s">
        <v>133</v>
      </c>
      <c r="D356" s="8" t="s">
        <v>150</v>
      </c>
      <c r="E356" s="8" t="s">
        <v>995</v>
      </c>
      <c r="F356" s="8" t="str">
        <f>IF(ISBLANK(E356), "", Table2[[#This Row],[unique_id]])</f>
        <v>ada_fan_occupancy</v>
      </c>
      <c r="G356" s="8" t="s">
        <v>130</v>
      </c>
      <c r="H356" s="8" t="s">
        <v>1051</v>
      </c>
      <c r="I356" s="8" t="s">
        <v>220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2718</v>
      </c>
      <c r="B357" s="8" t="s">
        <v>26</v>
      </c>
      <c r="C357" s="8" t="s">
        <v>133</v>
      </c>
      <c r="D357" s="8" t="s">
        <v>150</v>
      </c>
      <c r="E357" s="8" t="s">
        <v>994</v>
      </c>
      <c r="F357" s="8" t="str">
        <f>IF(ISBLANK(E357), "", Table2[[#This Row],[unique_id]])</f>
        <v>edwin_fan_occupancy</v>
      </c>
      <c r="G357" s="8" t="s">
        <v>127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2719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parents_fan_occupancy</v>
      </c>
      <c r="G358" s="8" t="s">
        <v>202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2720</v>
      </c>
      <c r="B359" s="8" t="s">
        <v>26</v>
      </c>
      <c r="C359" s="8" t="s">
        <v>133</v>
      </c>
      <c r="D359" s="8" t="s">
        <v>150</v>
      </c>
      <c r="E359" s="8" t="s">
        <v>997</v>
      </c>
      <c r="F359" s="8" t="str">
        <f>IF(ISBLANK(E359), "", Table2[[#This Row],[unique_id]])</f>
        <v>lounge_fan_occupancy</v>
      </c>
      <c r="G359" s="8" t="s">
        <v>204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2721</v>
      </c>
      <c r="B360" s="8" t="s">
        <v>26</v>
      </c>
      <c r="C360" s="8" t="s">
        <v>133</v>
      </c>
      <c r="D360" s="8" t="s">
        <v>150</v>
      </c>
      <c r="E360" s="8" t="s">
        <v>998</v>
      </c>
      <c r="F360" s="8" t="str">
        <f>IF(ISBLANK(E360), "", Table2[[#This Row],[unique_id]])</f>
        <v>deck_east_fan_occupancy</v>
      </c>
      <c r="G360" s="8" t="s">
        <v>226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2722</v>
      </c>
      <c r="B361" s="8" t="s">
        <v>26</v>
      </c>
      <c r="C361" s="8" t="s">
        <v>133</v>
      </c>
      <c r="D361" s="8" t="s">
        <v>150</v>
      </c>
      <c r="E361" s="8" t="s">
        <v>999</v>
      </c>
      <c r="F361" s="8" t="str">
        <f>IF(ISBLANK(E361), "", Table2[[#This Row],[unique_id]])</f>
        <v>deck_west_fan_occupancy</v>
      </c>
      <c r="G361" s="8" t="s">
        <v>225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5000</v>
      </c>
      <c r="B362" s="14" t="s">
        <v>26</v>
      </c>
      <c r="C362" s="8" t="s">
        <v>254</v>
      </c>
      <c r="F362" s="8" t="str">
        <f>IF(ISBLANK(E362), "", Table2[[#This Row],[unique_id]])</f>
        <v/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G362" s="8" t="s">
        <v>860</v>
      </c>
      <c r="AH362" s="10" t="s">
        <v>585</v>
      </c>
      <c r="AI362" s="8" t="s">
        <v>592</v>
      </c>
      <c r="AJ362" s="8" t="s">
        <v>588</v>
      </c>
      <c r="AK362" s="8" t="s">
        <v>254</v>
      </c>
      <c r="AL362" s="8" t="s">
        <v>28</v>
      </c>
      <c r="AN362" s="8" t="s">
        <v>580</v>
      </c>
      <c r="AO362" s="8" t="s">
        <v>599</v>
      </c>
      <c r="AP362" s="8" t="s">
        <v>595</v>
      </c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>[["mac", "74:ac:b9:1c:15:f1"], ["ip", "10.0.0.1"]]</v>
      </c>
    </row>
    <row r="363" spans="1:45" ht="16" customHeight="1" x14ac:dyDescent="0.2">
      <c r="A363" s="8">
        <v>5001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1009</v>
      </c>
      <c r="AH363" s="10" t="s">
        <v>1010</v>
      </c>
      <c r="AI363" s="8" t="s">
        <v>593</v>
      </c>
      <c r="AJ363" s="8" t="s">
        <v>1007</v>
      </c>
      <c r="AK363" s="8" t="s">
        <v>254</v>
      </c>
      <c r="AL363" s="8" t="s">
        <v>28</v>
      </c>
      <c r="AN363" s="8" t="s">
        <v>580</v>
      </c>
      <c r="AO363" s="8" t="s">
        <v>1012</v>
      </c>
      <c r="AP363" s="8" t="s">
        <v>596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"78:45:58:cb:14:b5"], ["ip", "10.0.0.2"]]</v>
      </c>
    </row>
    <row r="364" spans="1:45" ht="16" customHeight="1" x14ac:dyDescent="0.2">
      <c r="A364" s="8">
        <v>5002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582</v>
      </c>
      <c r="AH364" s="10" t="s">
        <v>1010</v>
      </c>
      <c r="AI364" s="8" t="s">
        <v>594</v>
      </c>
      <c r="AJ364" s="8" t="s">
        <v>589</v>
      </c>
      <c r="AK364" s="8" t="s">
        <v>254</v>
      </c>
      <c r="AL364" s="8" t="s">
        <v>586</v>
      </c>
      <c r="AN364" s="8" t="s">
        <v>580</v>
      </c>
      <c r="AO364" s="8" t="s">
        <v>600</v>
      </c>
      <c r="AP364" s="8" t="s">
        <v>597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"b4:fb:e4:e3:83:32"], ["ip", "10.0.0.3"]]</v>
      </c>
    </row>
    <row r="365" spans="1:45" ht="16" customHeight="1" x14ac:dyDescent="0.2">
      <c r="A365" s="8">
        <v>5003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583</v>
      </c>
      <c r="AH365" s="10" t="s">
        <v>1011</v>
      </c>
      <c r="AI365" s="8" t="s">
        <v>593</v>
      </c>
      <c r="AJ365" s="8" t="s">
        <v>590</v>
      </c>
      <c r="AK365" s="8" t="s">
        <v>254</v>
      </c>
      <c r="AL365" s="8" t="s">
        <v>486</v>
      </c>
      <c r="AN365" s="8" t="s">
        <v>580</v>
      </c>
      <c r="AO365" s="8" t="s">
        <v>601</v>
      </c>
      <c r="AP365" s="8" t="s">
        <v>598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"78:8a:20:70:d3:79"], ["ip", "10.0.0.4"]]</v>
      </c>
    </row>
    <row r="366" spans="1:45" ht="16" customHeight="1" x14ac:dyDescent="0.2">
      <c r="A366" s="8">
        <v>5004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584</v>
      </c>
      <c r="AH366" s="10" t="s">
        <v>1011</v>
      </c>
      <c r="AI366" s="8" t="s">
        <v>593</v>
      </c>
      <c r="AJ366" s="8" t="s">
        <v>591</v>
      </c>
      <c r="AK366" s="8" t="s">
        <v>254</v>
      </c>
      <c r="AL366" s="8" t="s">
        <v>587</v>
      </c>
      <c r="AN366" s="8" t="s">
        <v>580</v>
      </c>
      <c r="AO366" s="8" t="s">
        <v>602</v>
      </c>
      <c r="AP366" s="8" t="s">
        <v>1008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"f0:9f:c2:fc:b0:f7"], ["ip", "10.0.0.5"]]</v>
      </c>
    </row>
    <row r="367" spans="1:45" ht="16" customHeight="1" x14ac:dyDescent="0.2">
      <c r="A367" s="8">
        <v>5005</v>
      </c>
      <c r="B367" s="14" t="s">
        <v>26</v>
      </c>
      <c r="C367" s="14" t="s">
        <v>555</v>
      </c>
      <c r="D367" s="14"/>
      <c r="E367" s="14"/>
      <c r="G367" s="14"/>
      <c r="H367" s="14"/>
      <c r="I367" s="14"/>
      <c r="K367" s="14"/>
      <c r="L367" s="14"/>
      <c r="M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556</v>
      </c>
      <c r="AH367" s="10" t="s">
        <v>558</v>
      </c>
      <c r="AI367" s="8" t="s">
        <v>560</v>
      </c>
      <c r="AJ367" s="8" t="s">
        <v>557</v>
      </c>
      <c r="AK367" s="8" t="s">
        <v>559</v>
      </c>
      <c r="AL367" s="8" t="s">
        <v>28</v>
      </c>
      <c r="AN367" s="8" t="s">
        <v>603</v>
      </c>
      <c r="AO367" s="15" t="s">
        <v>676</v>
      </c>
      <c r="AP367" s="8" t="s">
        <v>604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"4a:9a:06:5d:53:66"], ["ip", "10.0.4.10"]]</v>
      </c>
    </row>
    <row r="368" spans="1:45" ht="16" customHeight="1" x14ac:dyDescent="0.2">
      <c r="A368" s="8">
        <v>5006</v>
      </c>
      <c r="B368" s="14" t="s">
        <v>26</v>
      </c>
      <c r="C368" s="14" t="s">
        <v>532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531</v>
      </c>
      <c r="AH368" s="10" t="s">
        <v>926</v>
      </c>
      <c r="AI368" s="8" t="s">
        <v>535</v>
      </c>
      <c r="AJ368" s="8" t="s">
        <v>538</v>
      </c>
      <c r="AK368" s="8" t="s">
        <v>328</v>
      </c>
      <c r="AL368" s="8" t="s">
        <v>28</v>
      </c>
      <c r="AN368" s="8" t="s">
        <v>581</v>
      </c>
      <c r="AO368" s="8" t="s">
        <v>941</v>
      </c>
      <c r="AP368" s="8" t="s">
        <v>575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"00:e0:4c:68:07:65"], ["ip", "10.0.2.11"]]</v>
      </c>
    </row>
    <row r="369" spans="1:45" ht="16" customHeight="1" x14ac:dyDescent="0.2">
      <c r="A369" s="8">
        <v>5007</v>
      </c>
      <c r="B369" s="14" t="s">
        <v>26</v>
      </c>
      <c r="C369" s="14" t="s">
        <v>532</v>
      </c>
      <c r="D369" s="14"/>
      <c r="E369" s="14"/>
      <c r="F369" s="8" t="str">
        <f>IF(ISBLANK(E369), "", Table2[[#This Row],[unique_id]])</f>
        <v/>
      </c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603</v>
      </c>
      <c r="AO369" s="8" t="s">
        <v>674</v>
      </c>
      <c r="AP369" s="8" t="s">
        <v>671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"4a:e0:4c:68:06:a1"], ["ip", "10.0.4.11"]]</v>
      </c>
    </row>
    <row r="370" spans="1:45" ht="16" customHeight="1" x14ac:dyDescent="0.2">
      <c r="A370" s="8">
        <v>5008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623</v>
      </c>
      <c r="AO370" s="8" t="s">
        <v>675</v>
      </c>
      <c r="AP370" s="8" t="s">
        <v>672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"6a:e0:4c:68:06:a1"], ["ip", "10.0.6.11"]]</v>
      </c>
    </row>
    <row r="371" spans="1:45" ht="16" customHeight="1" x14ac:dyDescent="0.2">
      <c r="A371" s="8">
        <v>5009</v>
      </c>
      <c r="B371" s="14" t="s">
        <v>26</v>
      </c>
      <c r="C371" s="14" t="s">
        <v>532</v>
      </c>
      <c r="D371" s="14"/>
      <c r="E371" s="14"/>
      <c r="G371" s="14"/>
      <c r="H371" s="14"/>
      <c r="I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533</v>
      </c>
      <c r="AH371" s="10" t="s">
        <v>926</v>
      </c>
      <c r="AI371" s="8" t="s">
        <v>536</v>
      </c>
      <c r="AJ371" s="8" t="s">
        <v>539</v>
      </c>
      <c r="AK371" s="8" t="s">
        <v>328</v>
      </c>
      <c r="AL371" s="8" t="s">
        <v>28</v>
      </c>
      <c r="AN371" s="8" t="s">
        <v>581</v>
      </c>
      <c r="AO371" s="8" t="s">
        <v>540</v>
      </c>
      <c r="AP371" s="8" t="s">
        <v>576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"00:e0:4c:68:04:21"], ["ip", "10.0.2.12"]]</v>
      </c>
    </row>
    <row r="372" spans="1:45" ht="16" customHeight="1" x14ac:dyDescent="0.2">
      <c r="A372" s="8">
        <v>5010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534</v>
      </c>
      <c r="AH372" s="10" t="s">
        <v>926</v>
      </c>
      <c r="AI372" s="8" t="s">
        <v>537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673</v>
      </c>
      <c r="AP372" s="13" t="s">
        <v>579</v>
      </c>
      <c r="AQ372" s="14"/>
      <c r="AR372" s="14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"00:e0:4c:68:07:0d"], ["ip", "10.0.2.13"]]</v>
      </c>
    </row>
    <row r="373" spans="1:45" ht="16" customHeight="1" x14ac:dyDescent="0.2">
      <c r="A373" s="8">
        <v>5011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924</v>
      </c>
      <c r="AH373" s="10" t="s">
        <v>926</v>
      </c>
      <c r="AI373" s="8" t="s">
        <v>927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932</v>
      </c>
      <c r="AP373" s="13" t="s">
        <v>855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"40:6c:8f:2a:da:9c"], ["ip", "10.0.2.14"]]</v>
      </c>
    </row>
    <row r="374" spans="1:45" ht="16" customHeight="1" x14ac:dyDescent="0.2">
      <c r="A374" s="8">
        <v>5012</v>
      </c>
      <c r="B374" s="36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925</v>
      </c>
      <c r="AH374" s="10" t="s">
        <v>926</v>
      </c>
      <c r="AI374" s="8" t="s">
        <v>928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931</v>
      </c>
      <c r="AP374" s="13" t="s">
        <v>929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"0c:4d:e9:d2:86:6c"], ["ip", "10.0.2.15"]]</v>
      </c>
    </row>
    <row r="375" spans="1:45" ht="16" customHeight="1" x14ac:dyDescent="0.2">
      <c r="A375" s="8">
        <v>5013</v>
      </c>
      <c r="B375" s="14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859</v>
      </c>
      <c r="AH375" s="10" t="s">
        <v>926</v>
      </c>
      <c r="AI375" s="8" t="s">
        <v>858</v>
      </c>
      <c r="AJ375" s="8" t="s">
        <v>857</v>
      </c>
      <c r="AK375" s="8" t="s">
        <v>856</v>
      </c>
      <c r="AL375" s="8" t="s">
        <v>28</v>
      </c>
      <c r="AN375" s="8" t="s">
        <v>581</v>
      </c>
      <c r="AO375" s="8" t="s">
        <v>854</v>
      </c>
      <c r="AP375" s="13" t="s">
        <v>930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"b8:27:eb:78:74:0e"], ["ip", "10.0.2.16"]]</v>
      </c>
    </row>
    <row r="376" spans="1:45" ht="16" customHeight="1" x14ac:dyDescent="0.2">
      <c r="A376" s="8">
        <v>5014</v>
      </c>
      <c r="B376" s="8" t="s">
        <v>26</v>
      </c>
      <c r="C376" s="8" t="s">
        <v>547</v>
      </c>
      <c r="E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546</v>
      </c>
      <c r="AH376" s="10" t="s">
        <v>545</v>
      </c>
      <c r="AI376" s="8" t="s">
        <v>543</v>
      </c>
      <c r="AJ376" s="8" t="s">
        <v>544</v>
      </c>
      <c r="AK376" s="8" t="s">
        <v>542</v>
      </c>
      <c r="AL376" s="8" t="s">
        <v>28</v>
      </c>
      <c r="AN376" s="8" t="s">
        <v>623</v>
      </c>
      <c r="AO376" s="8" t="s">
        <v>541</v>
      </c>
      <c r="AP376" s="8" t="s">
        <v>677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"30:05:5c:8a:ff:10"], ["ip", "10.0.6.22"]]</v>
      </c>
    </row>
    <row r="377" spans="1:45" ht="16" customHeight="1" x14ac:dyDescent="0.2">
      <c r="A377" s="8">
        <v>5015</v>
      </c>
      <c r="B377" s="8" t="s">
        <v>26</v>
      </c>
      <c r="C377" s="8" t="s">
        <v>718</v>
      </c>
      <c r="E377" s="14"/>
      <c r="F377" s="8" t="str">
        <f>IF(ISBLANK(E377), "", Table2[[#This Row],[unique_id]])</f>
        <v/>
      </c>
      <c r="I377" s="14"/>
      <c r="O377" s="8"/>
      <c r="P377" s="10"/>
      <c r="Q377" s="10" t="s">
        <v>768</v>
      </c>
      <c r="R377" s="10"/>
      <c r="S377" s="16" t="s">
        <v>816</v>
      </c>
      <c r="T377" s="16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7" s="8" t="s">
        <v>759</v>
      </c>
      <c r="AH377" s="16" t="s">
        <v>758</v>
      </c>
      <c r="AI377" s="11" t="s">
        <v>756</v>
      </c>
      <c r="AJ377" s="11" t="s">
        <v>757</v>
      </c>
      <c r="AK377" s="8" t="s">
        <v>718</v>
      </c>
      <c r="AL377" s="8" t="s">
        <v>173</v>
      </c>
      <c r="AO377" s="8" t="s">
        <v>755</v>
      </c>
      <c r="AP377" s="8"/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"0x00158d0005d9d088"]]</v>
      </c>
    </row>
    <row r="378" spans="1:45" ht="16" customHeight="1" x14ac:dyDescent="0.2">
      <c r="A378" s="8">
        <v>6000</v>
      </c>
      <c r="B378" s="8" t="s">
        <v>26</v>
      </c>
      <c r="C378" s="8" t="s">
        <v>840</v>
      </c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679</v>
      </c>
      <c r="AN378" s="8" t="s">
        <v>603</v>
      </c>
      <c r="AO378" s="8" t="s">
        <v>680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"bc:09:63:42:09:c0"]]</v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/>
      </c>
    </row>
    <row r="380" spans="1:45" ht="16" customHeight="1" x14ac:dyDescent="0.2">
      <c r="B380" s="14"/>
      <c r="C380" s="14"/>
      <c r="D380" s="14"/>
      <c r="E380" s="14"/>
      <c r="F380" s="8" t="str">
        <f>IF(ISBLANK(E380), "", Table2[[#This Row],[unique_id]])</f>
        <v/>
      </c>
      <c r="G380" s="14"/>
      <c r="H380" s="14"/>
      <c r="I380" s="14"/>
      <c r="K380" s="14"/>
      <c r="L380" s="14"/>
      <c r="M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E385" s="12"/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8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H504" s="12"/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G514" s="12"/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6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2023-03-16T09:35:39Z</dcterms:modified>
</cp:coreProperties>
</file>