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267E3024-907A-CA45-A40F-969A75B1A073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P22" i="1"/>
  <c r="O22" i="1"/>
  <c r="P8" i="1"/>
  <c r="L40" i="1"/>
  <c r="P40" i="1" s="1"/>
  <c r="K40" i="1"/>
  <c r="O40" i="1" s="1"/>
  <c r="L36" i="1"/>
  <c r="P36" i="1" s="1"/>
  <c r="K36" i="1"/>
  <c r="O36" i="1" s="1"/>
  <c r="L27" i="1"/>
  <c r="K27" i="1"/>
  <c r="L22" i="1"/>
  <c r="K22" i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<sst xmlns="http://schemas.openxmlformats.org/spreadsheetml/2006/main" count="143" uniqueCount="81">
  <si>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</si>
  <si>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</si>
  <si>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</si>
  <si>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</si>
  <si>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</si>
  <si>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</si>
  <si>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</si>
  <si>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</si>
  <si>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</si>
  <si>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</si>
  <si>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</si>
  <si>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</si>
  <si>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</si>
  <si>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</si>
  <si>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</si>
  <si>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</si>
  <si>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</si>
  <si>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</si>
  <si>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</si>
  <si>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</si>
  <si>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</si>
  <si>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</si>
  <si>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</si>
  <si>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</si>
  <si>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</si>
  <si>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</si>
  <si>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</si>
  <si>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</si>
  <si>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</si>
  <si>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</si>
  <si>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</si>
  <si>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</si>
  <si>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</si>
  <si>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</si>
  <si>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</si>
  <si>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</si>
  <si>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</si>
  <si>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</si>
  <si>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</si>
  <si>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</si>
  <si>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</si>
  <si>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</si>
  <si>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</si>
  <si>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</si>
  <si>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</si>
  <si>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</si>
  <si>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</si>
  <si>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</si>
  <si>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</si>
  <si>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macmini-mrg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</si>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</sst>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168" fontId="5" fillId="3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44"/>
  <sheetViews>
    <sheetView showGridLines="0" tabSelected="1" workbookViewId="0">
      <selection activeCell="F15" sqref="F15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5" t="s">
        <v>43</v>
      </c>
      <c r="D2" s="55"/>
      <c r="E2" s="55"/>
      <c r="F2" s="55"/>
      <c r="G2" s="55"/>
      <c r="H2" s="55"/>
      <c r="I2" s="55"/>
      <c r="J2" s="55"/>
      <c r="K2" s="55" t="s">
        <v>33</v>
      </c>
      <c r="L2" s="55"/>
      <c r="M2" s="55"/>
      <c r="N2" s="55"/>
      <c r="O2" s="55"/>
      <c r="P2" s="55"/>
      <c r="Q2" s="55"/>
      <c r="R2" s="55"/>
      <c r="S2" s="55"/>
      <c r="T2" s="55"/>
    </row>
    <row r="3" spans="2:60" ht="21" customHeight="1" x14ac:dyDescent="0.2">
      <c r="C3" s="60" t="s">
        <v>7</v>
      </c>
      <c r="D3" s="61"/>
      <c r="E3" s="61"/>
      <c r="F3" s="62"/>
      <c r="G3" s="57" t="s">
        <v>47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9"/>
      <c r="S3" s="56" t="s">
        <v>3</v>
      </c>
      <c r="T3" s="56"/>
    </row>
    <row r="4" spans="2:60" ht="21" customHeight="1" x14ac:dyDescent="0.2">
      <c r="C4" s="60" t="s">
        <v>48</v>
      </c>
      <c r="D4" s="61"/>
      <c r="E4" s="61"/>
      <c r="F4" s="62"/>
      <c r="G4" s="60" t="s">
        <v>2</v>
      </c>
      <c r="H4" s="62"/>
      <c r="I4" s="55" t="s">
        <v>1</v>
      </c>
      <c r="J4" s="55"/>
      <c r="K4" s="55" t="s">
        <v>2</v>
      </c>
      <c r="L4" s="55"/>
      <c r="M4" s="55"/>
      <c r="N4" s="55"/>
      <c r="O4" s="57" t="s">
        <v>1</v>
      </c>
      <c r="P4" s="58"/>
      <c r="Q4" s="58"/>
      <c r="R4" s="58"/>
      <c r="S4" s="58"/>
      <c r="T4" s="59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25.300000000000004</v>
      </c>
      <c r="L6" s="13">
        <f>SUM(L7:L40)</f>
        <v>44.5</v>
      </c>
      <c r="M6" s="13">
        <f>L6-K6</f>
        <v>19.199999999999996</v>
      </c>
      <c r="N6" s="13">
        <f>SUM(N7:N40)</f>
        <v>69.800000000000011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47" t="s">
        <v>37</v>
      </c>
      <c r="C7" s="48">
        <v>101</v>
      </c>
      <c r="D7" s="47" t="s">
        <v>71</v>
      </c>
      <c r="E7" s="47" t="s">
        <v>68</v>
      </c>
      <c r="F7" s="49" t="s">
        <v>75</v>
      </c>
      <c r="G7" s="50"/>
      <c r="H7" s="50">
        <v>0.1</v>
      </c>
      <c r="I7" s="50"/>
      <c r="J7" s="50"/>
      <c r="K7" s="50"/>
      <c r="L7" s="50"/>
      <c r="M7" s="50"/>
      <c r="N7" s="50"/>
      <c r="O7" s="50"/>
      <c r="P7" s="50"/>
      <c r="Q7" s="50"/>
      <c r="R7" s="50"/>
      <c r="S7" s="51"/>
      <c r="T7" s="51"/>
      <c r="V7" s="9"/>
      <c r="W7" s="9"/>
      <c r="X7" s="9"/>
      <c r="Y7" s="9"/>
      <c r="Z7" s="9"/>
      <c r="BF7" s="20"/>
      <c r="BH7" s="5"/>
    </row>
    <row r="8" spans="2:60" ht="2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0</v>
      </c>
      <c r="L8" s="13">
        <f>SUM(H7:H7)</f>
        <v>0.1</v>
      </c>
      <c r="M8" s="13">
        <f>L8-K8</f>
        <v>0.1</v>
      </c>
      <c r="N8" s="13">
        <f>K8+L8</f>
        <v>0.1</v>
      </c>
      <c r="O8" s="13">
        <f>K8+SUM(I7)</f>
        <v>0</v>
      </c>
      <c r="P8" s="13">
        <f>L8+SUM(J7)</f>
        <v>0.1</v>
      </c>
      <c r="Q8" s="13">
        <f>P8-O8</f>
        <v>0.1</v>
      </c>
      <c r="R8" s="13">
        <f>O8+P8</f>
        <v>0.1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47" t="s">
        <v>38</v>
      </c>
      <c r="C9" s="48">
        <v>103</v>
      </c>
      <c r="D9" s="47" t="s">
        <v>70</v>
      </c>
      <c r="E9" s="47" t="s">
        <v>72</v>
      </c>
      <c r="F9" s="49" t="s">
        <v>76</v>
      </c>
      <c r="G9" s="50"/>
      <c r="H9" s="50">
        <v>2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1"/>
      <c r="T9" s="51"/>
      <c r="V9" s="9"/>
      <c r="W9" s="9"/>
      <c r="X9" s="9"/>
      <c r="Y9" s="9"/>
      <c r="Z9" s="9"/>
    </row>
    <row r="10" spans="2:60" ht="21" customHeight="1" x14ac:dyDescent="0.2">
      <c r="B10" s="47" t="s">
        <v>38</v>
      </c>
      <c r="C10" s="48">
        <v>104</v>
      </c>
      <c r="D10" s="47" t="s">
        <v>70</v>
      </c>
      <c r="E10" s="47" t="s">
        <v>73</v>
      </c>
      <c r="F10" s="49" t="s">
        <v>76</v>
      </c>
      <c r="G10" s="50"/>
      <c r="H10" s="50">
        <v>2</v>
      </c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1"/>
      <c r="T10" s="51"/>
      <c r="V10" s="9"/>
      <c r="W10" s="9"/>
      <c r="X10" s="9"/>
      <c r="Y10" s="9"/>
      <c r="Z10" s="9"/>
    </row>
    <row r="11" spans="2:60" ht="2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0</v>
      </c>
      <c r="L11" s="13">
        <f>SUM(H9:H10)</f>
        <v>4</v>
      </c>
      <c r="M11" s="13">
        <f>L11-K11</f>
        <v>4</v>
      </c>
      <c r="N11" s="13">
        <f>K11+L11</f>
        <v>4</v>
      </c>
      <c r="O11" s="13">
        <f>K11+SUM(I9:I10)</f>
        <v>0</v>
      </c>
      <c r="P11" s="13">
        <f>L11+SUM(J9:J10)</f>
        <v>4</v>
      </c>
      <c r="Q11" s="13">
        <f>P11-O11</f>
        <v>4</v>
      </c>
      <c r="R11" s="13">
        <f>O11+P11</f>
        <v>4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74</v>
      </c>
      <c r="C12" s="54">
        <v>106</v>
      </c>
      <c r="D12" s="28" t="s">
        <v>9</v>
      </c>
      <c r="E12" s="29" t="s">
        <v>24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74</v>
      </c>
      <c r="C13" s="54">
        <v>107</v>
      </c>
      <c r="D13" s="28" t="s">
        <v>10</v>
      </c>
      <c r="E13" s="29" t="s">
        <v>25</v>
      </c>
      <c r="F13" s="29" t="s">
        <v>4</v>
      </c>
      <c r="G13" s="10">
        <v>3.6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74</v>
      </c>
      <c r="C14" s="54">
        <v>108</v>
      </c>
      <c r="D14" s="28" t="s">
        <v>63</v>
      </c>
      <c r="E14" s="29" t="s">
        <v>67</v>
      </c>
      <c r="F14" s="29" t="s">
        <v>76</v>
      </c>
      <c r="G14" s="10">
        <v>0.5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customHeight="1" x14ac:dyDescent="0.2">
      <c r="B15" s="28" t="s">
        <v>74</v>
      </c>
      <c r="C15" s="54">
        <v>109</v>
      </c>
      <c r="D15" s="28" t="s">
        <v>11</v>
      </c>
      <c r="E15" s="28" t="s">
        <v>18</v>
      </c>
      <c r="F15" s="29" t="s">
        <v>76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customHeight="1" x14ac:dyDescent="0.2">
      <c r="B16" s="33" t="s">
        <v>74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5.4</v>
      </c>
      <c r="L16" s="13">
        <f>SUM(H12:H15)</f>
        <v>5.5</v>
      </c>
      <c r="M16" s="13">
        <f>L16-K16</f>
        <v>9.9999999999999645E-2</v>
      </c>
      <c r="N16" s="13">
        <f>K16+L16</f>
        <v>10.9</v>
      </c>
      <c r="O16" s="13">
        <f>K16+SUM(I12:I15)</f>
        <v>5.4</v>
      </c>
      <c r="P16" s="13">
        <f>L16+SUM(J12:J15)</f>
        <v>5.5</v>
      </c>
      <c r="Q16" s="13">
        <f>P16-O16</f>
        <v>9.9999999999999645E-2</v>
      </c>
      <c r="R16" s="13">
        <f>O16+P16</f>
        <v>10.9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47" t="s">
        <v>39</v>
      </c>
      <c r="C17" s="52">
        <v>111</v>
      </c>
      <c r="D17" s="49" t="s">
        <v>12</v>
      </c>
      <c r="E17" s="49" t="s">
        <v>27</v>
      </c>
      <c r="F17" s="49" t="s">
        <v>5</v>
      </c>
      <c r="G17" s="50">
        <v>3.1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1"/>
      <c r="T17" s="51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47" t="s">
        <v>39</v>
      </c>
      <c r="C18" s="52">
        <v>112</v>
      </c>
      <c r="D18" s="49" t="s">
        <v>13</v>
      </c>
      <c r="E18" s="49" t="s">
        <v>28</v>
      </c>
      <c r="F18" s="49" t="s">
        <v>4</v>
      </c>
      <c r="G18" s="50">
        <v>3.6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1"/>
      <c r="T18" s="51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7" t="s">
        <v>39</v>
      </c>
      <c r="C19" s="52">
        <v>113</v>
      </c>
      <c r="D19" s="49" t="s">
        <v>69</v>
      </c>
      <c r="E19" s="49" t="s">
        <v>26</v>
      </c>
      <c r="F19" s="49" t="s">
        <v>76</v>
      </c>
      <c r="G19" s="50">
        <v>0.5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1"/>
      <c r="T19" s="51"/>
    </row>
    <row r="20" spans="2:56" ht="21" customHeight="1" x14ac:dyDescent="0.2">
      <c r="B20" s="31" t="s">
        <v>39</v>
      </c>
      <c r="C20" s="25">
        <v>114</v>
      </c>
      <c r="D20" s="30"/>
      <c r="E20" s="31"/>
      <c r="F20" s="30" t="s">
        <v>77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customHeight="1" x14ac:dyDescent="0.2">
      <c r="B21" s="47" t="s">
        <v>39</v>
      </c>
      <c r="C21" s="52">
        <v>115</v>
      </c>
      <c r="D21" s="49" t="s">
        <v>11</v>
      </c>
      <c r="E21" s="47" t="s">
        <v>19</v>
      </c>
      <c r="F21" s="49" t="s">
        <v>76</v>
      </c>
      <c r="G21" s="50"/>
      <c r="H21" s="50">
        <v>9.1</v>
      </c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1"/>
      <c r="T21" s="51"/>
    </row>
    <row r="22" spans="2:56" ht="2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7.2</v>
      </c>
      <c r="L22" s="13">
        <f>SUM(H17:H21)</f>
        <v>9.1</v>
      </c>
      <c r="M22" s="13">
        <f>L22-K22</f>
        <v>1.8999999999999995</v>
      </c>
      <c r="N22" s="13">
        <f>K22+L22</f>
        <v>16.3</v>
      </c>
      <c r="O22" s="13">
        <f>K22+SUM(I17:I21)</f>
        <v>9</v>
      </c>
      <c r="P22" s="13">
        <f>L22+SUM(J17:J21)</f>
        <v>9.1</v>
      </c>
      <c r="Q22" s="13">
        <f>P22-O22</f>
        <v>9.9999999999999645E-2</v>
      </c>
      <c r="R22" s="13">
        <f>O22+P22</f>
        <v>18.100000000000001</v>
      </c>
      <c r="S22" s="15"/>
      <c r="T22" s="15">
        <f>SUM(S17:S21)</f>
        <v>171</v>
      </c>
      <c r="AE22" s="44"/>
      <c r="AF22" s="45"/>
      <c r="AG22" s="45"/>
      <c r="AH22" s="45"/>
      <c r="AK22" s="44"/>
      <c r="AL22" s="45"/>
      <c r="AM22" s="45"/>
      <c r="AN22" s="46"/>
      <c r="AO22" s="45"/>
      <c r="AQ22" s="44"/>
      <c r="AR22" s="45"/>
      <c r="AS22" s="45"/>
      <c r="AT22" s="46"/>
      <c r="AU22" s="45"/>
      <c r="AV22" s="45"/>
      <c r="AW22" s="44"/>
      <c r="AX22" s="45"/>
      <c r="AY22" s="45"/>
      <c r="AZ22" s="45"/>
      <c r="BA22" s="45"/>
      <c r="BB22" s="45"/>
      <c r="BC22" s="45"/>
      <c r="BD22" s="45"/>
    </row>
    <row r="23" spans="2:56" ht="21" customHeight="1" x14ac:dyDescent="0.2">
      <c r="B23" s="47" t="s">
        <v>40</v>
      </c>
      <c r="C23" s="52">
        <v>117</v>
      </c>
      <c r="D23" s="49" t="s">
        <v>14</v>
      </c>
      <c r="E23" s="49" t="s">
        <v>29</v>
      </c>
      <c r="F23" s="49" t="s">
        <v>5</v>
      </c>
      <c r="G23" s="50">
        <v>1.3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  <c r="T23" s="51"/>
      <c r="AE23" s="44"/>
      <c r="AF23" s="45"/>
      <c r="AG23" s="45"/>
      <c r="AH23" s="45"/>
      <c r="AK23" s="44"/>
      <c r="AL23" s="45"/>
      <c r="AM23" s="45"/>
      <c r="AN23" s="46"/>
      <c r="AO23" s="45"/>
      <c r="AQ23" s="44"/>
      <c r="AR23" s="45"/>
      <c r="AS23" s="45"/>
      <c r="AT23" s="46"/>
      <c r="AU23" s="45"/>
      <c r="AV23" s="45"/>
      <c r="AW23" s="44"/>
      <c r="AX23" s="45"/>
      <c r="AY23" s="45"/>
      <c r="AZ23" s="45"/>
      <c r="BA23" s="45"/>
      <c r="BB23" s="45"/>
      <c r="BC23" s="45"/>
      <c r="BD23" s="45"/>
    </row>
    <row r="24" spans="2:56" ht="21" customHeight="1" x14ac:dyDescent="0.2">
      <c r="B24" s="47" t="s">
        <v>40</v>
      </c>
      <c r="C24" s="52">
        <v>118</v>
      </c>
      <c r="D24" s="49" t="s">
        <v>62</v>
      </c>
      <c r="E24" s="49" t="s">
        <v>30</v>
      </c>
      <c r="F24" s="49" t="s">
        <v>4</v>
      </c>
      <c r="G24" s="50">
        <v>0.5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1"/>
      <c r="T24" s="51"/>
      <c r="AE24" s="44"/>
      <c r="AF24" s="45"/>
      <c r="AG24" s="45"/>
      <c r="AH24" s="45"/>
      <c r="AK24" s="44"/>
      <c r="AL24" s="45"/>
      <c r="AM24" s="45"/>
      <c r="AN24" s="46"/>
      <c r="AO24" s="45"/>
      <c r="AQ24" s="44"/>
      <c r="AR24" s="45"/>
      <c r="AS24" s="45"/>
      <c r="AT24" s="46"/>
      <c r="AU24" s="45"/>
      <c r="AV24" s="45"/>
      <c r="AW24" s="44"/>
      <c r="AX24" s="45"/>
      <c r="AY24" s="45"/>
      <c r="AZ24" s="45"/>
      <c r="BA24" s="45"/>
      <c r="BB24" s="45"/>
      <c r="BC24" s="45"/>
      <c r="BD24" s="45"/>
    </row>
    <row r="25" spans="2:56" ht="21" customHeight="1" x14ac:dyDescent="0.2">
      <c r="B25" s="31" t="s">
        <v>40</v>
      </c>
      <c r="C25" s="25">
        <v>119</v>
      </c>
      <c r="D25" s="30"/>
      <c r="E25" s="30"/>
      <c r="F25" s="30" t="s">
        <v>77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4"/>
      <c r="AF25" s="45"/>
      <c r="AG25" s="45"/>
      <c r="AH25" s="45"/>
      <c r="AK25" s="44"/>
      <c r="AL25" s="45"/>
      <c r="AM25" s="45"/>
      <c r="AN25" s="46"/>
      <c r="AO25" s="45"/>
      <c r="AQ25" s="44"/>
      <c r="AR25" s="45"/>
      <c r="AS25" s="45"/>
      <c r="AT25" s="46"/>
      <c r="AU25" s="45"/>
      <c r="AV25" s="45"/>
      <c r="AW25" s="44"/>
      <c r="AX25" s="45"/>
      <c r="AY25" s="45"/>
      <c r="AZ25" s="45"/>
      <c r="BA25" s="45"/>
      <c r="BB25" s="45"/>
      <c r="BC25" s="45"/>
      <c r="BD25" s="45"/>
    </row>
    <row r="26" spans="2:56" ht="21" customHeight="1" x14ac:dyDescent="0.2">
      <c r="B26" s="47" t="s">
        <v>40</v>
      </c>
      <c r="C26" s="52">
        <v>120</v>
      </c>
      <c r="D26" s="49" t="s">
        <v>11</v>
      </c>
      <c r="E26" s="47" t="s">
        <v>20</v>
      </c>
      <c r="F26" s="49" t="s">
        <v>76</v>
      </c>
      <c r="G26" s="50"/>
      <c r="H26" s="50">
        <v>4</v>
      </c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1"/>
      <c r="T26" s="51"/>
      <c r="AE26" s="44"/>
      <c r="AF26" s="45"/>
      <c r="AG26" s="45"/>
      <c r="AH26" s="45"/>
      <c r="AK26" s="44"/>
      <c r="AL26" s="45"/>
      <c r="AM26" s="45"/>
      <c r="AN26" s="46"/>
      <c r="AO26" s="45"/>
      <c r="AQ26" s="44"/>
      <c r="AR26" s="45"/>
      <c r="AS26" s="45"/>
      <c r="AT26" s="46"/>
      <c r="AU26" s="45"/>
      <c r="AV26" s="45"/>
      <c r="AW26" s="44"/>
      <c r="AX26" s="45"/>
      <c r="AY26" s="45"/>
      <c r="AZ26" s="45"/>
      <c r="BA26" s="45"/>
      <c r="BB26" s="45"/>
      <c r="BC26" s="45"/>
      <c r="BD26" s="45"/>
    </row>
    <row r="27" spans="2:56" ht="2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1.8</v>
      </c>
      <c r="L27" s="13">
        <f>SUM(H23:H26)</f>
        <v>4</v>
      </c>
      <c r="M27" s="13">
        <f>L27-K27</f>
        <v>2.2000000000000002</v>
      </c>
      <c r="N27" s="13">
        <f>K27+L27</f>
        <v>5.8</v>
      </c>
      <c r="O27" s="13">
        <f>K27+SUM(I23:I26)</f>
        <v>3.6</v>
      </c>
      <c r="P27" s="13">
        <f>L27+SUM(J23:J26)</f>
        <v>4</v>
      </c>
      <c r="Q27" s="13">
        <f>P27-O27</f>
        <v>0.39999999999999991</v>
      </c>
      <c r="R27" s="13">
        <f t="shared" ref="R27" si="0">O27+P27</f>
        <v>7.6</v>
      </c>
      <c r="S27" s="15"/>
      <c r="T27" s="15">
        <f>SUM(S23:S26)</f>
        <v>171</v>
      </c>
      <c r="AE27" s="44"/>
      <c r="AF27" s="45"/>
      <c r="AG27" s="45"/>
      <c r="AH27" s="45"/>
      <c r="AK27" s="44"/>
      <c r="AL27" s="45"/>
      <c r="AM27" s="45"/>
      <c r="AN27" s="46"/>
      <c r="AO27" s="45"/>
      <c r="AQ27" s="44"/>
      <c r="AR27" s="45"/>
      <c r="AS27" s="45"/>
      <c r="AT27" s="46"/>
      <c r="AU27" s="45"/>
      <c r="AV27" s="45"/>
      <c r="AW27" s="44"/>
      <c r="AX27" s="45"/>
      <c r="AY27" s="45"/>
      <c r="AZ27" s="45"/>
      <c r="BA27" s="45"/>
      <c r="BB27" s="45"/>
      <c r="BC27" s="45"/>
      <c r="BD27" s="45"/>
    </row>
    <row r="28" spans="2:56" ht="21" customHeight="1" x14ac:dyDescent="0.2">
      <c r="B28" s="28" t="s">
        <v>32</v>
      </c>
      <c r="C28" s="24">
        <v>122</v>
      </c>
      <c r="D28" s="29"/>
      <c r="E28" s="29"/>
      <c r="F28" s="29" t="s">
        <v>5</v>
      </c>
      <c r="G28" s="10"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4"/>
      <c r="T28" s="14"/>
      <c r="AE28" s="44"/>
      <c r="AF28" s="45"/>
      <c r="AG28" s="45"/>
      <c r="AH28" s="45"/>
      <c r="AK28" s="44"/>
      <c r="AL28" s="45"/>
      <c r="AM28" s="45"/>
      <c r="AN28" s="46"/>
      <c r="AO28" s="45"/>
      <c r="AQ28" s="44"/>
      <c r="AR28" s="45"/>
      <c r="AS28" s="45"/>
      <c r="AT28" s="46"/>
      <c r="AU28" s="45"/>
      <c r="AV28" s="45"/>
      <c r="AW28" s="44"/>
      <c r="AX28" s="45"/>
      <c r="AY28" s="45"/>
      <c r="AZ28" s="45"/>
      <c r="BA28" s="45"/>
      <c r="BB28" s="45"/>
      <c r="BC28" s="45"/>
      <c r="BD28" s="45"/>
    </row>
    <row r="29" spans="2:56" ht="21" customHeight="1" x14ac:dyDescent="0.2">
      <c r="B29" s="28" t="s">
        <v>32</v>
      </c>
      <c r="C29" s="24">
        <v>123</v>
      </c>
      <c r="D29" s="29" t="s">
        <v>15</v>
      </c>
      <c r="E29" s="29" t="s">
        <v>22</v>
      </c>
      <c r="F29" s="29" t="s">
        <v>78</v>
      </c>
      <c r="G29" s="10">
        <v>3.7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4"/>
      <c r="T29" s="14"/>
      <c r="AE29" s="44"/>
      <c r="AF29" s="45"/>
      <c r="AG29" s="45"/>
      <c r="AH29" s="45"/>
      <c r="AK29" s="44"/>
      <c r="AL29" s="45"/>
      <c r="AM29" s="45"/>
      <c r="AN29" s="46"/>
      <c r="AO29" s="45"/>
      <c r="AQ29" s="44"/>
      <c r="AR29" s="45"/>
      <c r="AS29" s="45"/>
      <c r="AT29" s="46"/>
      <c r="AU29" s="45"/>
      <c r="AV29" s="45"/>
      <c r="AW29" s="44"/>
      <c r="AX29" s="45"/>
      <c r="AY29" s="45"/>
      <c r="AZ29" s="45"/>
      <c r="BA29" s="45"/>
      <c r="BB29" s="45"/>
      <c r="BC29" s="45"/>
      <c r="BD29" s="45"/>
    </row>
    <row r="30" spans="2:56" ht="21" customHeight="1" x14ac:dyDescent="0.2">
      <c r="B30" s="28" t="s">
        <v>32</v>
      </c>
      <c r="C30" s="24">
        <v>124</v>
      </c>
      <c r="D30" s="29" t="s">
        <v>16</v>
      </c>
      <c r="E30" s="29" t="s">
        <v>23</v>
      </c>
      <c r="F30" s="29" t="s">
        <v>79</v>
      </c>
      <c r="G30" s="10">
        <v>3.6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4"/>
      <c r="T30" s="14"/>
      <c r="AE30" s="44"/>
      <c r="AF30" s="45"/>
      <c r="AG30" s="45"/>
      <c r="AH30" s="45"/>
      <c r="AK30" s="44"/>
      <c r="AL30" s="45"/>
      <c r="AM30" s="45"/>
      <c r="AN30" s="46"/>
      <c r="AO30" s="45"/>
      <c r="AQ30" s="44"/>
      <c r="AR30" s="45"/>
      <c r="AS30" s="45"/>
      <c r="AT30" s="46"/>
      <c r="AU30" s="45"/>
      <c r="AV30" s="45"/>
      <c r="AW30" s="44"/>
      <c r="AX30" s="45"/>
      <c r="AY30" s="45"/>
      <c r="AZ30" s="45"/>
      <c r="BA30" s="45"/>
      <c r="BB30" s="45"/>
      <c r="BC30" s="45"/>
      <c r="BD30" s="45"/>
    </row>
    <row r="31" spans="2:56" ht="21" customHeight="1" x14ac:dyDescent="0.2">
      <c r="B31" s="28" t="s">
        <v>32</v>
      </c>
      <c r="C31" s="24">
        <v>125</v>
      </c>
      <c r="D31" s="29" t="s">
        <v>17</v>
      </c>
      <c r="E31" s="28" t="s">
        <v>31</v>
      </c>
      <c r="F31" s="29" t="s">
        <v>78</v>
      </c>
      <c r="G31" s="10">
        <v>3.6</v>
      </c>
      <c r="H31" s="5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4"/>
      <c r="T31" s="14"/>
      <c r="AE31" s="44"/>
      <c r="AF31" s="45"/>
      <c r="AG31" s="45"/>
      <c r="AH31" s="45"/>
      <c r="AK31" s="44"/>
      <c r="AL31" s="45"/>
      <c r="AM31" s="45"/>
      <c r="AN31" s="46"/>
      <c r="AO31" s="45"/>
      <c r="AQ31" s="44"/>
      <c r="AR31" s="45"/>
      <c r="AS31" s="45"/>
      <c r="AT31" s="46"/>
      <c r="AU31" s="45"/>
      <c r="AV31" s="45"/>
      <c r="AW31" s="44"/>
      <c r="AX31" s="45"/>
      <c r="AY31" s="45"/>
      <c r="AZ31" s="45"/>
      <c r="BA31" s="45"/>
      <c r="BB31" s="45"/>
      <c r="BC31" s="45"/>
      <c r="BD31" s="45"/>
    </row>
    <row r="32" spans="2:56" ht="21" customHeight="1" x14ac:dyDescent="0.2">
      <c r="B32" s="31" t="s">
        <v>32</v>
      </c>
      <c r="C32" s="25">
        <v>126</v>
      </c>
      <c r="D32" s="30"/>
      <c r="E32" s="31"/>
      <c r="F32" s="30" t="s">
        <v>80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4"/>
      <c r="AF32" s="45"/>
      <c r="AG32" s="45"/>
      <c r="AH32" s="45"/>
      <c r="AK32" s="44"/>
      <c r="AL32" s="45"/>
      <c r="AM32" s="45"/>
      <c r="AN32" s="46"/>
      <c r="AO32" s="45"/>
      <c r="AQ32" s="44"/>
      <c r="AR32" s="45"/>
      <c r="AS32" s="45"/>
      <c r="AT32" s="46"/>
      <c r="AU32" s="45"/>
      <c r="AV32" s="45"/>
      <c r="AW32" s="44"/>
      <c r="AX32" s="45"/>
      <c r="AY32" s="45"/>
      <c r="AZ32" s="45"/>
      <c r="BA32" s="45"/>
      <c r="BB32" s="45"/>
      <c r="BC32" s="45"/>
      <c r="BD32" s="45"/>
    </row>
    <row r="33" spans="2:56" ht="21" customHeight="1" x14ac:dyDescent="0.2">
      <c r="B33" s="31" t="s">
        <v>32</v>
      </c>
      <c r="C33" s="25">
        <v>126</v>
      </c>
      <c r="D33" s="30"/>
      <c r="E33" s="31"/>
      <c r="F33" s="30" t="s">
        <v>80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4"/>
      <c r="AF33" s="45"/>
      <c r="AG33" s="45"/>
      <c r="AH33" s="45"/>
      <c r="AK33" s="44"/>
      <c r="AL33" s="45"/>
      <c r="AM33" s="45"/>
      <c r="AN33" s="46"/>
      <c r="AO33" s="45"/>
      <c r="AQ33" s="44"/>
      <c r="AR33" s="45"/>
      <c r="AS33" s="45"/>
      <c r="AT33" s="46"/>
      <c r="AU33" s="45"/>
      <c r="AV33" s="45"/>
      <c r="AW33" s="44"/>
      <c r="AX33" s="45"/>
      <c r="AY33" s="45"/>
      <c r="AZ33" s="45"/>
      <c r="BA33" s="45"/>
      <c r="BB33" s="45"/>
      <c r="BC33" s="45"/>
      <c r="BD33" s="45"/>
    </row>
    <row r="34" spans="2:56" ht="21" customHeight="1" x14ac:dyDescent="0.2">
      <c r="B34" s="31" t="s">
        <v>32</v>
      </c>
      <c r="C34" s="25">
        <v>126</v>
      </c>
      <c r="D34" s="30"/>
      <c r="E34" s="31"/>
      <c r="F34" s="30" t="s">
        <v>80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4"/>
      <c r="AF34" s="45"/>
      <c r="AG34" s="45"/>
      <c r="AH34" s="45"/>
      <c r="AK34" s="44"/>
      <c r="AL34" s="45"/>
      <c r="AM34" s="45"/>
      <c r="AN34" s="46"/>
      <c r="AO34" s="45"/>
      <c r="AQ34" s="44"/>
      <c r="AR34" s="45"/>
      <c r="AS34" s="45"/>
      <c r="AT34" s="46"/>
      <c r="AU34" s="45"/>
      <c r="AV34" s="45"/>
      <c r="AW34" s="44"/>
      <c r="AX34" s="45"/>
      <c r="AY34" s="45"/>
      <c r="AZ34" s="45"/>
      <c r="BA34" s="45"/>
      <c r="BB34" s="45"/>
      <c r="BC34" s="45"/>
      <c r="BD34" s="45"/>
    </row>
    <row r="35" spans="2:56" ht="21" customHeight="1" x14ac:dyDescent="0.2">
      <c r="B35" s="47" t="s">
        <v>32</v>
      </c>
      <c r="C35" s="52">
        <v>127</v>
      </c>
      <c r="D35" s="49" t="s">
        <v>11</v>
      </c>
      <c r="E35" s="47" t="s">
        <v>21</v>
      </c>
      <c r="F35" s="49" t="s">
        <v>76</v>
      </c>
      <c r="G35" s="50"/>
      <c r="H35" s="50">
        <v>21.8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1"/>
      <c r="T35" s="51"/>
    </row>
    <row r="36" spans="2:56" ht="2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10.9</v>
      </c>
      <c r="L36" s="13">
        <f>SUM(H28:H35)</f>
        <v>21.8</v>
      </c>
      <c r="M36" s="13">
        <f>L36-K36</f>
        <v>10.9</v>
      </c>
      <c r="N36" s="13">
        <f>K36+L36</f>
        <v>32.700000000000003</v>
      </c>
      <c r="O36" s="13">
        <f>K36+SUM(I28:I35)</f>
        <v>21.700000000000003</v>
      </c>
      <c r="P36" s="13">
        <f>L36+SUM(J28:J35)</f>
        <v>21.8</v>
      </c>
      <c r="Q36" s="13">
        <f>P36-O36</f>
        <v>9.9999999999997868E-2</v>
      </c>
      <c r="R36" s="13">
        <f>O36+P36</f>
        <v>43.5</v>
      </c>
      <c r="S36" s="15"/>
      <c r="T36" s="15">
        <f>SUM(S28:S35)</f>
        <v>1050</v>
      </c>
    </row>
    <row r="37" spans="2:56" ht="2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customHeight="1" x14ac:dyDescent="0.2">
      <c r="B39" s="31" t="s">
        <v>41</v>
      </c>
      <c r="C39" s="25">
        <v>131</v>
      </c>
      <c r="D39" s="30"/>
      <c r="E39" s="31"/>
      <c r="F39" s="30" t="s">
        <v>79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17" showButton="0"/>
    <sortState xmlns:xlrd2="http://schemas.microsoft.com/office/spreadsheetml/2017/richdata2" ref="B6:T40">
      <sortCondition ref="C5:C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J13" sqref="J13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3" t="s">
        <v>49</v>
      </c>
      <c r="D2" s="43" t="s">
        <v>50</v>
      </c>
      <c r="E2" s="43" t="s">
        <v>51</v>
      </c>
      <c r="F2" s="43" t="s">
        <v>52</v>
      </c>
    </row>
    <row r="3" spans="1:6" x14ac:dyDescent="0.2">
      <c r="B3" s="38" t="s">
        <v>53</v>
      </c>
      <c r="C3" s="39"/>
      <c r="D3" s="39"/>
      <c r="E3" s="40"/>
      <c r="F3" s="39">
        <v>62</v>
      </c>
    </row>
    <row r="4" spans="1:6" x14ac:dyDescent="0.2">
      <c r="B4" s="38" t="s">
        <v>54</v>
      </c>
      <c r="C4" s="39">
        <v>0.5</v>
      </c>
      <c r="D4" s="39">
        <v>0.5</v>
      </c>
      <c r="E4" s="40">
        <v>0.5</v>
      </c>
      <c r="F4" s="39">
        <f>0.525+1.1</f>
        <v>1.625</v>
      </c>
    </row>
    <row r="5" spans="1:6" x14ac:dyDescent="0.2">
      <c r="B5" s="38" t="s">
        <v>55</v>
      </c>
      <c r="C5" s="39">
        <v>1</v>
      </c>
      <c r="D5" s="39">
        <v>1</v>
      </c>
      <c r="E5" s="40">
        <v>1</v>
      </c>
      <c r="F5" s="39">
        <v>0</v>
      </c>
    </row>
    <row r="6" spans="1:6" x14ac:dyDescent="0.2">
      <c r="B6" s="38" t="s">
        <v>66</v>
      </c>
      <c r="C6" s="39">
        <v>0</v>
      </c>
      <c r="D6" s="39">
        <v>0</v>
      </c>
      <c r="E6" s="40">
        <v>0</v>
      </c>
      <c r="F6" s="39">
        <f>2.3+5+0.03+0.128</f>
        <v>7.4580000000000002</v>
      </c>
    </row>
    <row r="7" spans="1:6" x14ac:dyDescent="0.2">
      <c r="B7" s="38" t="s">
        <v>56</v>
      </c>
      <c r="C7" s="39">
        <v>25</v>
      </c>
      <c r="D7" s="39">
        <v>25</v>
      </c>
      <c r="E7" s="40">
        <v>25</v>
      </c>
      <c r="F7" s="39">
        <v>25</v>
      </c>
    </row>
    <row r="8" spans="1:6" x14ac:dyDescent="0.2">
      <c r="B8" s="38" t="s">
        <v>57</v>
      </c>
      <c r="C8" s="39">
        <v>30</v>
      </c>
      <c r="D8" s="39">
        <v>30</v>
      </c>
      <c r="E8" s="40">
        <v>30</v>
      </c>
      <c r="F8" s="39">
        <v>30</v>
      </c>
    </row>
    <row r="9" spans="1:6" x14ac:dyDescent="0.2">
      <c r="B9" s="38" t="s">
        <v>58</v>
      </c>
      <c r="C9" s="39">
        <v>20</v>
      </c>
      <c r="D9" s="39">
        <v>20</v>
      </c>
      <c r="E9" s="40">
        <v>1</v>
      </c>
      <c r="F9" s="39">
        <v>0</v>
      </c>
    </row>
    <row r="10" spans="1:6" x14ac:dyDescent="0.2">
      <c r="B10" s="38" t="s">
        <v>59</v>
      </c>
      <c r="C10" s="39">
        <v>412</v>
      </c>
      <c r="D10" s="39">
        <v>412</v>
      </c>
      <c r="E10" s="40">
        <v>330</v>
      </c>
      <c r="F10" s="39">
        <f>390-25-30</f>
        <v>335</v>
      </c>
    </row>
    <row r="11" spans="1:6" x14ac:dyDescent="0.2">
      <c r="B11" s="38" t="s">
        <v>61</v>
      </c>
      <c r="C11" s="39">
        <f>1.3*1024</f>
        <v>1331.2</v>
      </c>
      <c r="D11" s="39">
        <f>3.1*1024</f>
        <v>3174.4</v>
      </c>
      <c r="E11" s="40">
        <v>1400</v>
      </c>
      <c r="F11" s="39">
        <v>0</v>
      </c>
    </row>
    <row r="12" spans="1:6" x14ac:dyDescent="0.2">
      <c r="B12" s="41" t="s">
        <v>64</v>
      </c>
      <c r="C12" s="42">
        <f>SUM(C7:C11)</f>
        <v>1818.2</v>
      </c>
      <c r="D12" s="42">
        <f t="shared" ref="D12:F12" si="0">SUM(D7:D11)</f>
        <v>3661.4</v>
      </c>
      <c r="E12" s="42">
        <f t="shared" si="0"/>
        <v>1786</v>
      </c>
      <c r="F12" s="42">
        <f t="shared" si="0"/>
        <v>390</v>
      </c>
    </row>
    <row r="13" spans="1:6" x14ac:dyDescent="0.2">
      <c r="B13" s="41" t="s">
        <v>65</v>
      </c>
      <c r="C13" s="42">
        <f>SUM(C3:C11)</f>
        <v>1819.7</v>
      </c>
      <c r="D13" s="42">
        <f>SUM(D3:D11)</f>
        <v>3662.9</v>
      </c>
      <c r="E13" s="42">
        <f>SUM(E3:E11)</f>
        <v>1787.5</v>
      </c>
      <c r="F13" s="42">
        <f>SUM(F3:F11)</f>
        <v>461.08299999999997</v>
      </c>
    </row>
    <row r="14" spans="1:6" x14ac:dyDescent="0.2">
      <c r="B14" s="41" t="s">
        <v>0</v>
      </c>
      <c r="C14" s="42">
        <f>1.8*1024</f>
        <v>1843.2</v>
      </c>
      <c r="D14" s="42">
        <f>3.6*1024</f>
        <v>3686.4</v>
      </c>
      <c r="E14" s="42">
        <f>1.8*1024</f>
        <v>1843.2</v>
      </c>
      <c r="F14" s="42">
        <v>465</v>
      </c>
    </row>
    <row r="15" spans="1:6" x14ac:dyDescent="0.2">
      <c r="B15" s="41" t="s">
        <v>60</v>
      </c>
      <c r="C15" s="42">
        <f>C14-C13</f>
        <v>23.5</v>
      </c>
      <c r="D15" s="42">
        <f t="shared" ref="D15:F15" si="1">D14-D13</f>
        <v>23.5</v>
      </c>
      <c r="E15" s="42">
        <f t="shared" si="1"/>
        <v>55.700000000000045</v>
      </c>
      <c r="F15" s="42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2025-10-09T03:53:06Z</dcterms:modified>
</cp:coreProperties>
</file>