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BDB84CD-0134-7240-A45F-A42A330599D8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17" i="1" l="1"/>
  <c r="AY317" i="1"/>
  <c r="AK317" i="1"/>
  <c r="AJ317" i="1"/>
  <c r="F317" i="1"/>
  <c r="F318" i="1"/>
  <c r="AJ318" i="1"/>
  <c r="AK318" i="1"/>
  <c r="AY318" i="1"/>
  <c r="BK318" i="1"/>
  <c r="F308" i="1"/>
  <c r="AJ308" i="1"/>
  <c r="AK308" i="1"/>
  <c r="AY308" i="1"/>
  <c r="BK308" i="1"/>
  <c r="BK305" i="1"/>
  <c r="AY305" i="1"/>
  <c r="AW305" i="1" s="1"/>
  <c r="AV305" i="1" s="1"/>
  <c r="AK305" i="1"/>
  <c r="AJ305" i="1"/>
  <c r="F305" i="1"/>
  <c r="BK312" i="1"/>
  <c r="AY312" i="1"/>
  <c r="AK312" i="1"/>
  <c r="AJ312" i="1"/>
  <c r="F312" i="1"/>
  <c r="BK311" i="1"/>
  <c r="AY311" i="1"/>
  <c r="AW311" i="1" s="1"/>
  <c r="AV311" i="1" s="1"/>
  <c r="AR311" i="1"/>
  <c r="AK311" i="1"/>
  <c r="AJ311" i="1"/>
  <c r="F311" i="1"/>
  <c r="BK310" i="1"/>
  <c r="AY310" i="1"/>
  <c r="AK310" i="1"/>
  <c r="AJ310" i="1"/>
  <c r="F310" i="1"/>
  <c r="BK309" i="1"/>
  <c r="AY309" i="1"/>
  <c r="AW309" i="1" s="1"/>
  <c r="AV309" i="1" s="1"/>
  <c r="AR309" i="1"/>
  <c r="AK309" i="1"/>
  <c r="AJ309" i="1"/>
  <c r="F309" i="1"/>
  <c r="F316" i="1"/>
  <c r="AJ316" i="1"/>
  <c r="AK316" i="1"/>
  <c r="AY316" i="1"/>
  <c r="BK316" i="1"/>
  <c r="F314" i="1"/>
  <c r="AJ314" i="1"/>
  <c r="AK314" i="1"/>
  <c r="AY314" i="1"/>
  <c r="BK314" i="1"/>
  <c r="F320" i="1"/>
  <c r="AJ320" i="1"/>
  <c r="AK320" i="1"/>
  <c r="AY320" i="1"/>
  <c r="BK320" i="1"/>
  <c r="AR52" i="1"/>
  <c r="AR42" i="1"/>
  <c r="BK315" i="1"/>
  <c r="AY315" i="1"/>
  <c r="AW315" i="1" s="1"/>
  <c r="AV315" i="1" s="1"/>
  <c r="AK315" i="1"/>
  <c r="AJ315" i="1"/>
  <c r="BK313" i="1"/>
  <c r="AY313" i="1"/>
  <c r="AW313" i="1" s="1"/>
  <c r="AV313" i="1" s="1"/>
  <c r="AK313" i="1"/>
  <c r="AJ313" i="1"/>
  <c r="AY319" i="1"/>
  <c r="AW319" i="1" s="1"/>
  <c r="AV319" i="1" s="1"/>
  <c r="AK319" i="1"/>
  <c r="AJ319" i="1"/>
  <c r="F319" i="1"/>
  <c r="BK319" i="1"/>
  <c r="F313" i="1"/>
  <c r="F315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BK306" i="1"/>
  <c r="AY306" i="1"/>
  <c r="AW306" i="1"/>
  <c r="AV306" i="1"/>
  <c r="F306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V452" i="1"/>
  <c r="AW451" i="1"/>
  <c r="AV451" i="1"/>
  <c r="AW450" i="1"/>
  <c r="AV450" i="1"/>
  <c r="AW449" i="1"/>
  <c r="AV449" i="1"/>
  <c r="AW448" i="1"/>
  <c r="AV448" i="1"/>
  <c r="AW447" i="1"/>
  <c r="AV447" i="1"/>
  <c r="AW446" i="1"/>
  <c r="AV446" i="1"/>
  <c r="AW444" i="1"/>
  <c r="AV444" i="1"/>
  <c r="AW443" i="1"/>
  <c r="AV443" i="1"/>
  <c r="AW441" i="1"/>
  <c r="AV441" i="1"/>
  <c r="AW440" i="1"/>
  <c r="AV440" i="1"/>
  <c r="AW439" i="1"/>
  <c r="AV439" i="1"/>
  <c r="AW436" i="1"/>
  <c r="AV436" i="1"/>
  <c r="AW435" i="1"/>
  <c r="AV435" i="1"/>
  <c r="AW434" i="1"/>
  <c r="AV434" i="1"/>
  <c r="AW431" i="1"/>
  <c r="AV431" i="1"/>
  <c r="AW430" i="1"/>
  <c r="AV430" i="1"/>
  <c r="AW422" i="1"/>
  <c r="AV422" i="1"/>
  <c r="AW417" i="1"/>
  <c r="AV417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35" i="1"/>
  <c r="AV335" i="1"/>
  <c r="AW334" i="1"/>
  <c r="AV334" i="1"/>
  <c r="AW333" i="1"/>
  <c r="AV333" i="1"/>
  <c r="AW332" i="1"/>
  <c r="AV332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3" i="1"/>
  <c r="AV453" i="1" s="1"/>
  <c r="AW458" i="1"/>
  <c r="AV458" i="1" s="1"/>
  <c r="AW467" i="1"/>
  <c r="AV467" i="1" s="1"/>
  <c r="AW466" i="1"/>
  <c r="AV466" i="1" s="1"/>
  <c r="AW469" i="1"/>
  <c r="AV469" i="1" s="1"/>
  <c r="AW465" i="1"/>
  <c r="AV465" i="1" s="1"/>
  <c r="AW464" i="1"/>
  <c r="AV464" i="1" s="1"/>
  <c r="AW463" i="1"/>
  <c r="AV463" i="1" s="1"/>
  <c r="AW462" i="1"/>
  <c r="AV462" i="1" s="1"/>
  <c r="AW461" i="1"/>
  <c r="AV461" i="1" s="1"/>
  <c r="AW460" i="1"/>
  <c r="AV460" i="1" s="1"/>
  <c r="AW459" i="1"/>
  <c r="AV459" i="1" s="1"/>
  <c r="AY452" i="1"/>
  <c r="AY451" i="1"/>
  <c r="AY450" i="1"/>
  <c r="AY449" i="1"/>
  <c r="AY448" i="1"/>
  <c r="AY447" i="1"/>
  <c r="AY446" i="1"/>
  <c r="AY444" i="1"/>
  <c r="AY443" i="1"/>
  <c r="AY441" i="1"/>
  <c r="AY440" i="1"/>
  <c r="AY439" i="1"/>
  <c r="AY436" i="1"/>
  <c r="AY435" i="1"/>
  <c r="AY434" i="1"/>
  <c r="AY431" i="1"/>
  <c r="AY430" i="1"/>
  <c r="AY422" i="1"/>
  <c r="AY417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35" i="1"/>
  <c r="AY334" i="1"/>
  <c r="AY333" i="1"/>
  <c r="AY332" i="1"/>
  <c r="AY326" i="1"/>
  <c r="AY325" i="1"/>
  <c r="AY324" i="1"/>
  <c r="AY323" i="1"/>
  <c r="AY322" i="1"/>
  <c r="AY321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7" i="1"/>
  <c r="AY432" i="1"/>
  <c r="AY468" i="1"/>
  <c r="AY269" i="1"/>
  <c r="AW269" i="1" s="1"/>
  <c r="AV269" i="1" s="1"/>
  <c r="AY457" i="1"/>
  <c r="AY456" i="1"/>
  <c r="AY455" i="1"/>
  <c r="AY454" i="1"/>
  <c r="AY453" i="1"/>
  <c r="AY445" i="1"/>
  <c r="AY442" i="1"/>
  <c r="AY379" i="1"/>
  <c r="AW379" i="1" s="1"/>
  <c r="AV379" i="1" s="1"/>
  <c r="AY378" i="1"/>
  <c r="AW378" i="1" s="1"/>
  <c r="AV378" i="1" s="1"/>
  <c r="AY373" i="1"/>
  <c r="AW373" i="1" s="1"/>
  <c r="AV373" i="1" s="1"/>
  <c r="AY372" i="1"/>
  <c r="AW372" i="1" s="1"/>
  <c r="AV372" i="1" s="1"/>
  <c r="AY367" i="1"/>
  <c r="AW367" i="1" s="1"/>
  <c r="AV367" i="1" s="1"/>
  <c r="AY366" i="1"/>
  <c r="AW366" i="1" s="1"/>
  <c r="AV366" i="1" s="1"/>
  <c r="AY365" i="1"/>
  <c r="AW365" i="1" s="1"/>
  <c r="AV365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8" i="1"/>
  <c r="AW428" i="1" s="1"/>
  <c r="AV428" i="1" s="1"/>
  <c r="AY427" i="1"/>
  <c r="AW427" i="1" s="1"/>
  <c r="AV427" i="1" s="1"/>
  <c r="AY426" i="1"/>
  <c r="AW426" i="1" s="1"/>
  <c r="AV426" i="1" s="1"/>
  <c r="AY425" i="1"/>
  <c r="AW425" i="1" s="1"/>
  <c r="AV425" i="1" s="1"/>
  <c r="AY424" i="1"/>
  <c r="AW424" i="1" s="1"/>
  <c r="AV424" i="1" s="1"/>
  <c r="AY423" i="1"/>
  <c r="AW423" i="1" s="1"/>
  <c r="AV423" i="1" s="1"/>
  <c r="AY438" i="1"/>
  <c r="AY433" i="1"/>
  <c r="AY380" i="1"/>
  <c r="AW380" i="1" s="1"/>
  <c r="AV380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1" i="1"/>
  <c r="AW371" i="1" s="1"/>
  <c r="AV371" i="1" s="1"/>
  <c r="AY370" i="1"/>
  <c r="AW370" i="1" s="1"/>
  <c r="AV370" i="1" s="1"/>
  <c r="AY369" i="1"/>
  <c r="AW369" i="1" s="1"/>
  <c r="AV369" i="1" s="1"/>
  <c r="AY368" i="1"/>
  <c r="AW368" i="1" s="1"/>
  <c r="AV368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3" i="1"/>
  <c r="AY382" i="1"/>
  <c r="AY381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8" i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8" i="1"/>
  <c r="AW418" i="1" s="1"/>
  <c r="AV418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6" i="1"/>
  <c r="AY385" i="1"/>
  <c r="AY384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21" i="1"/>
  <c r="AW421" i="1" s="1"/>
  <c r="AV421" i="1" s="1"/>
  <c r="AY420" i="1"/>
  <c r="AW420" i="1" s="1"/>
  <c r="AV420" i="1" s="1"/>
  <c r="AY416" i="1"/>
  <c r="AW416" i="1" s="1"/>
  <c r="AV416" i="1" s="1"/>
  <c r="AY415" i="1"/>
  <c r="AW415" i="1" s="1"/>
  <c r="AV415" i="1" s="1"/>
  <c r="AY414" i="1"/>
  <c r="AW414" i="1" s="1"/>
  <c r="AV414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327" i="1"/>
  <c r="AW327" i="1" s="1"/>
  <c r="AV327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7" i="1"/>
  <c r="AY466" i="1"/>
  <c r="AY469" i="1"/>
  <c r="AY465" i="1"/>
  <c r="AY464" i="1"/>
  <c r="AY463" i="1"/>
  <c r="AY462" i="1"/>
  <c r="AY461" i="1"/>
  <c r="AY460" i="1"/>
  <c r="AY459" i="1"/>
  <c r="AY429" i="1"/>
  <c r="AW429" i="1" s="1"/>
  <c r="AV429" i="1" s="1"/>
  <c r="AY419" i="1"/>
  <c r="AW419" i="1" s="1"/>
  <c r="AV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AZ457" i="1"/>
  <c r="AW457" i="1" s="1"/>
  <c r="AV457" i="1" s="1"/>
  <c r="AZ456" i="1"/>
  <c r="AW456" i="1" s="1"/>
  <c r="AV456" i="1" s="1"/>
  <c r="AZ455" i="1"/>
  <c r="AW455" i="1" s="1"/>
  <c r="AV455" i="1" s="1"/>
  <c r="AZ454" i="1"/>
  <c r="AW454" i="1" s="1"/>
  <c r="AV454" i="1" s="1"/>
  <c r="AZ445" i="1"/>
  <c r="AW445" i="1" s="1"/>
  <c r="AV445" i="1" s="1"/>
  <c r="AZ442" i="1"/>
  <c r="AW442" i="1" s="1"/>
  <c r="AV442" i="1" s="1"/>
  <c r="AX468" i="1"/>
  <c r="AW468" i="1" s="1"/>
  <c r="AV468" i="1" s="1"/>
  <c r="AX437" i="1"/>
  <c r="AW437" i="1" s="1"/>
  <c r="AV437" i="1" s="1"/>
  <c r="AX432" i="1"/>
  <c r="AW432" i="1" s="1"/>
  <c r="AX438" i="1"/>
  <c r="AW438" i="1" s="1"/>
  <c r="AV438" i="1" s="1"/>
  <c r="AX433" i="1"/>
  <c r="AW433" i="1" s="1"/>
  <c r="AV433" i="1" s="1"/>
  <c r="AX383" i="1"/>
  <c r="AW383" i="1" s="1"/>
  <c r="AV383" i="1" s="1"/>
  <c r="AX382" i="1"/>
  <c r="AW382" i="1" s="1"/>
  <c r="AV382" i="1" s="1"/>
  <c r="AX381" i="1"/>
  <c r="AW381" i="1" s="1"/>
  <c r="AV381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6" i="1"/>
  <c r="AW386" i="1" s="1"/>
  <c r="AV386" i="1" s="1"/>
  <c r="AX385" i="1"/>
  <c r="AW385" i="1" s="1"/>
  <c r="AV385" i="1" s="1"/>
  <c r="AX384" i="1"/>
  <c r="AW384" i="1" s="1"/>
  <c r="AV384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4" i="1"/>
  <c r="S352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F377" i="1"/>
  <c r="F376" i="1"/>
  <c r="AT375" i="1"/>
  <c r="AL375" i="1"/>
  <c r="F375" i="1"/>
  <c r="F374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32" i="1"/>
  <c r="AV207" i="1"/>
  <c r="AV158" i="1"/>
  <c r="AV154" i="1"/>
</calcChain>
</file>

<file path=xl/sharedStrings.xml><?xml version="1.0" encoding="utf-8"?>
<sst xmlns="http://schemas.openxmlformats.org/spreadsheetml/2006/main" count="7344" uniqueCount="1461">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</sst>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9" totalsRowShown="0" headerRowDxfId="65" dataDxfId="63" headerRowBorderDxfId="64">
  <autoFilter ref="A3:BK469" xr:uid="{00000000-0009-0000-0100-000002000000}">
    <filterColumn colId="2">
      <filters>
        <filter val="Proxy"/>
      </filters>
    </filterColumn>
  </autoFilter>
  <sortState xmlns:xlrd2="http://schemas.microsoft.com/office/spreadsheetml/2017/richdata2" ref="A4:BK469">
    <sortCondition ref="A3:A46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9"/>
  <sheetViews>
    <sheetView tabSelected="1" topLeftCell="A308" zoomScale="120" zoomScaleNormal="120" workbookViewId="0">
      <selection activeCell="G318" sqref="G31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hidden="1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hidden="1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hidden="1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hidden="1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hidden="1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hidden="1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hidden="1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hidden="1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hidden="1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hidden="1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hidden="1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hidden="1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52" s="21" t="str">
        <f>IF(ISBLANK(Table2[[#This Row],[device_model]]), "", Table2[[#This Row],[device_suggested_area]])</f>
        <v>Wardrobe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555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hidden="1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hidden="1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hidden="1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hidden="1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hidden="1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hidden="1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hidden="1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hidden="1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hidden="1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hidden="1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hidden="1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hidden="1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hidden="1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hidden="1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hidden="1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hidden="1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hidden="1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hidden="1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hidden="1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hidden="1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hidden="1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hidden="1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hidden="1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hidden="1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hidden="1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hidden="1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hidden="1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hidden="1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hidden="1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hidden="1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hidden="1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hidden="1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hidden="1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1441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hidden="1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hidden="1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hidden="1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hidden="1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hidden="1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hidden="1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hidden="1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hidden="1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hidden="1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hidden="1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hidden="1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hidden="1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hidden="1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hidden="1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hidden="1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hidden="1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hidden="1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hidden="1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hidden="1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hidden="1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hidden="1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hidden="1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hidden="1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hidden="1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hidden="1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hidden="1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hidden="1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hidden="1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hidden="1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hidden="1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hidden="1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hidden="1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hidden="1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hidden="1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hidden="1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hidden="1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hidden="1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hidden="1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hidden="1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hidden="1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hidden="1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hidden="1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hidden="1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hidden="1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hidden="1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hidden="1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hidden="1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hidden="1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hidden="1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hidden="1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hidden="1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hidden="1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hidden="1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hidden="1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hidden="1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hidden="1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hidden="1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hidden="1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hidden="1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hidden="1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hidden="1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hidden="1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1429</v>
      </c>
      <c r="F275" s="74" t="str">
        <f>IF(ISBLANK(Table2[[#This Row],[unique_id]]), "", Table2[[#This Row],[unique_id]])</f>
        <v>deck_wifi_access_point_experience</v>
      </c>
      <c r="G275" s="73" t="s">
        <v>1433</v>
      </c>
      <c r="H275" s="73" t="s">
        <v>1428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1431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1432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hidden="1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1430</v>
      </c>
      <c r="F276" s="74" t="str">
        <f>IF(ISBLANK(Table2[[#This Row],[unique_id]]), "", Table2[[#This Row],[unique_id]])</f>
        <v>hallway_wifi_access_point_experience</v>
      </c>
      <c r="G276" s="73" t="s">
        <v>1434</v>
      </c>
      <c r="H276" s="73" t="s">
        <v>1428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1431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1432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hidden="1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hidden="1" customHeight="1">
      <c r="A287" s="21">
        <v>2517</v>
      </c>
      <c r="B287" s="64" t="s">
        <v>26</v>
      </c>
      <c r="C287" s="64" t="s">
        <v>1392</v>
      </c>
      <c r="D287" s="64" t="s">
        <v>149</v>
      </c>
      <c r="E287" s="64" t="s">
        <v>1394</v>
      </c>
      <c r="F287" s="77" t="str">
        <f>IF(ISBLANK(Table2[[#This Row],[unique_id]]), "", Table2[[#This Row],[unique_id]])</f>
        <v>service_homeassistant_availability</v>
      </c>
      <c r="G287" s="64" t="s">
        <v>1422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1390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1424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1393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hidden="1" customHeight="1">
      <c r="A288" s="21">
        <v>2518</v>
      </c>
      <c r="B288" s="64" t="s">
        <v>26</v>
      </c>
      <c r="C288" s="64" t="s">
        <v>1392</v>
      </c>
      <c r="D288" s="64" t="s">
        <v>149</v>
      </c>
      <c r="E288" s="64" t="s">
        <v>1395</v>
      </c>
      <c r="F288" s="77" t="str">
        <f>IF(ISBLANK(Table2[[#This Row],[unique_id]]), "", Table2[[#This Row],[unique_id]])</f>
        <v>service_plex_availability</v>
      </c>
      <c r="G288" s="64" t="s">
        <v>1409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1390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1424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1393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hidden="1" customHeight="1">
      <c r="A289" s="21">
        <v>2519</v>
      </c>
      <c r="B289" s="64" t="s">
        <v>26</v>
      </c>
      <c r="C289" s="64" t="s">
        <v>1392</v>
      </c>
      <c r="D289" s="64" t="s">
        <v>149</v>
      </c>
      <c r="E289" s="64" t="s">
        <v>1396</v>
      </c>
      <c r="F289" s="77" t="str">
        <f>IF(ISBLANK(Table2[[#This Row],[unique_id]]), "", Table2[[#This Row],[unique_id]])</f>
        <v>service_grafana_availability</v>
      </c>
      <c r="G289" s="64" t="s">
        <v>1410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1390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1424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1393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hidden="1" customHeight="1">
      <c r="A290" s="21">
        <v>2520</v>
      </c>
      <c r="B290" s="64" t="s">
        <v>26</v>
      </c>
      <c r="C290" s="64" t="s">
        <v>1392</v>
      </c>
      <c r="D290" s="64" t="s">
        <v>149</v>
      </c>
      <c r="E290" s="64" t="s">
        <v>1397</v>
      </c>
      <c r="F290" s="77" t="str">
        <f>IF(ISBLANK(Table2[[#This Row],[unique_id]]), "", Table2[[#This Row],[unique_id]])</f>
        <v>service_wrangle_availability</v>
      </c>
      <c r="G290" s="64" t="s">
        <v>1411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1390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1424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1393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hidden="1" customHeight="1">
      <c r="A291" s="21">
        <v>2521</v>
      </c>
      <c r="B291" s="64" t="s">
        <v>26</v>
      </c>
      <c r="C291" s="64" t="s">
        <v>1392</v>
      </c>
      <c r="D291" s="64" t="s">
        <v>149</v>
      </c>
      <c r="E291" s="64" t="s">
        <v>1398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1390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1424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1393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hidden="1" customHeight="1">
      <c r="A292" s="21">
        <v>2522</v>
      </c>
      <c r="B292" s="64" t="s">
        <v>26</v>
      </c>
      <c r="C292" s="64" t="s">
        <v>1392</v>
      </c>
      <c r="D292" s="64" t="s">
        <v>149</v>
      </c>
      <c r="E292" s="64" t="s">
        <v>1399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1390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1424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1393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hidden="1" customHeight="1">
      <c r="A293" s="21">
        <v>2523</v>
      </c>
      <c r="B293" s="64" t="s">
        <v>26</v>
      </c>
      <c r="C293" s="64" t="s">
        <v>1392</v>
      </c>
      <c r="D293" s="64" t="s">
        <v>149</v>
      </c>
      <c r="E293" s="64" t="s">
        <v>1391</v>
      </c>
      <c r="F293" s="77" t="str">
        <f>IF(ISBLANK(Table2[[#This Row],[unique_id]]), "", Table2[[#This Row],[unique_id]])</f>
        <v>service_zigbee2mqtt_availability</v>
      </c>
      <c r="G293" s="64" t="s">
        <v>1412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1390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1424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1393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hidden="1" customHeight="1">
      <c r="A294" s="21">
        <v>2524</v>
      </c>
      <c r="B294" s="64" t="s">
        <v>26</v>
      </c>
      <c r="C294" s="64" t="s">
        <v>1392</v>
      </c>
      <c r="D294" s="64" t="s">
        <v>149</v>
      </c>
      <c r="E294" s="64" t="s">
        <v>1400</v>
      </c>
      <c r="F294" s="77" t="str">
        <f>IF(ISBLANK(Table2[[#This Row],[unique_id]]), "", Table2[[#This Row],[unique_id]])</f>
        <v>service_weewx_availability</v>
      </c>
      <c r="G294" s="64" t="s">
        <v>1413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1390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1424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1393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hidden="1" customHeight="1">
      <c r="A295" s="21">
        <v>2525</v>
      </c>
      <c r="B295" s="64" t="s">
        <v>26</v>
      </c>
      <c r="C295" s="64" t="s">
        <v>1392</v>
      </c>
      <c r="D295" s="64" t="s">
        <v>149</v>
      </c>
      <c r="E295" s="64" t="s">
        <v>1401</v>
      </c>
      <c r="F295" s="77" t="str">
        <f>IF(ISBLANK(Table2[[#This Row],[unique_id]]), "", Table2[[#This Row],[unique_id]])</f>
        <v>service_digitemp_availability</v>
      </c>
      <c r="G295" s="64" t="s">
        <v>1414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1390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1424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1393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hidden="1" customHeight="1">
      <c r="A296" s="21">
        <v>2526</v>
      </c>
      <c r="B296" s="64" t="s">
        <v>26</v>
      </c>
      <c r="C296" s="64" t="s">
        <v>1392</v>
      </c>
      <c r="D296" s="64" t="s">
        <v>149</v>
      </c>
      <c r="E296" s="64" t="s">
        <v>1402</v>
      </c>
      <c r="F296" s="77" t="str">
        <f>IF(ISBLANK(Table2[[#This Row],[unique_id]]), "", Table2[[#This Row],[unique_id]])</f>
        <v>service_nginx_availability</v>
      </c>
      <c r="G296" s="64" t="s">
        <v>1415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1390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1424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1393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hidden="1" customHeight="1">
      <c r="A297" s="21">
        <v>2527</v>
      </c>
      <c r="B297" s="64" t="s">
        <v>26</v>
      </c>
      <c r="C297" s="64" t="s">
        <v>1392</v>
      </c>
      <c r="D297" s="64" t="s">
        <v>149</v>
      </c>
      <c r="E297" s="64" t="s">
        <v>1403</v>
      </c>
      <c r="F297" s="77" t="str">
        <f>IF(ISBLANK(Table2[[#This Row],[unique_id]]), "", Table2[[#This Row],[unique_id]])</f>
        <v>service_influxdb_availability</v>
      </c>
      <c r="G297" s="64" t="s">
        <v>1416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1390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1424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1393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hidden="1" customHeight="1">
      <c r="A298" s="21">
        <v>2528</v>
      </c>
      <c r="B298" s="64" t="s">
        <v>26</v>
      </c>
      <c r="C298" s="64" t="s">
        <v>1392</v>
      </c>
      <c r="D298" s="64" t="s">
        <v>149</v>
      </c>
      <c r="E298" s="64" t="s">
        <v>1404</v>
      </c>
      <c r="F298" s="77" t="str">
        <f>IF(ISBLANK(Table2[[#This Row],[unique_id]]), "", Table2[[#This Row],[unique_id]])</f>
        <v>service_mariadb_availability</v>
      </c>
      <c r="G298" s="64" t="s">
        <v>1417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1390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1424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1393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hidden="1" customHeight="1">
      <c r="A299" s="21">
        <v>2529</v>
      </c>
      <c r="B299" s="64" t="s">
        <v>26</v>
      </c>
      <c r="C299" s="64" t="s">
        <v>1392</v>
      </c>
      <c r="D299" s="64" t="s">
        <v>149</v>
      </c>
      <c r="E299" s="64" t="s">
        <v>1405</v>
      </c>
      <c r="F299" s="77" t="str">
        <f>IF(ISBLANK(Table2[[#This Row],[unique_id]]), "", Table2[[#This Row],[unique_id]])</f>
        <v>service_postgres_availability</v>
      </c>
      <c r="G299" s="64" t="s">
        <v>1418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1390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1424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1393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hidden="1" customHeight="1">
      <c r="A300" s="21">
        <v>2530</v>
      </c>
      <c r="B300" s="64" t="s">
        <v>26</v>
      </c>
      <c r="C300" s="64" t="s">
        <v>1392</v>
      </c>
      <c r="D300" s="64" t="s">
        <v>149</v>
      </c>
      <c r="E300" s="64" t="s">
        <v>1406</v>
      </c>
      <c r="F300" s="77" t="str">
        <f>IF(ISBLANK(Table2[[#This Row],[unique_id]]), "", Table2[[#This Row],[unique_id]])</f>
        <v>service_letsencrypt_availability</v>
      </c>
      <c r="G300" s="64" t="s">
        <v>1419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1390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1424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1393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hidden="1" customHeight="1">
      <c r="A301" s="21">
        <v>2531</v>
      </c>
      <c r="B301" s="64" t="s">
        <v>26</v>
      </c>
      <c r="C301" s="64" t="s">
        <v>1392</v>
      </c>
      <c r="D301" s="64" t="s">
        <v>149</v>
      </c>
      <c r="E301" s="64" t="s">
        <v>1407</v>
      </c>
      <c r="F301" s="77" t="str">
        <f>IF(ISBLANK(Table2[[#This Row],[unique_id]]), "", Table2[[#This Row],[unique_id]])</f>
        <v>service_unifipoller_availability</v>
      </c>
      <c r="G301" s="64" t="s">
        <v>1420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1390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1424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1393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hidden="1" customHeight="1">
      <c r="A302" s="21">
        <v>2532</v>
      </c>
      <c r="B302" s="64" t="s">
        <v>26</v>
      </c>
      <c r="C302" s="64" t="s">
        <v>1392</v>
      </c>
      <c r="D302" s="64" t="s">
        <v>149</v>
      </c>
      <c r="E302" s="64" t="s">
        <v>1408</v>
      </c>
      <c r="F302" s="77" t="str">
        <f>IF(ISBLANK(Table2[[#This Row],[unique_id]]), "", Table2[[#This Row],[unique_id]])</f>
        <v>service_monitor_availability</v>
      </c>
      <c r="G302" s="64" t="s">
        <v>1421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1390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1424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1393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hidden="1" customHeight="1">
      <c r="A303" s="21">
        <v>2533</v>
      </c>
      <c r="B303" s="64" t="s">
        <v>26</v>
      </c>
      <c r="C303" s="64" t="s">
        <v>1392</v>
      </c>
      <c r="D303" s="64" t="s">
        <v>149</v>
      </c>
      <c r="E303" s="64" t="s">
        <v>1425</v>
      </c>
      <c r="F303" s="77" t="str">
        <f>IF(ISBLANK(Table2[[#This Row],[unique_id]]), "", Table2[[#This Row],[unique_id]])</f>
        <v>host_flo_availability</v>
      </c>
      <c r="G303" s="64" t="s">
        <v>1225</v>
      </c>
      <c r="H303" s="64" t="s">
        <v>1423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1390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1424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1393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hidden="1" customHeight="1">
      <c r="A304" s="21">
        <v>2534</v>
      </c>
      <c r="B304" s="64" t="s">
        <v>26</v>
      </c>
      <c r="C304" s="64" t="s">
        <v>1392</v>
      </c>
      <c r="D304" s="64" t="s">
        <v>149</v>
      </c>
      <c r="E304" s="64" t="s">
        <v>1427</v>
      </c>
      <c r="F304" s="77" t="str">
        <f>IF(ISBLANK(Table2[[#This Row],[unique_id]]), "", Table2[[#This Row],[unique_id]])</f>
        <v>host_meg_availability</v>
      </c>
      <c r="G304" s="64" t="s">
        <v>1450</v>
      </c>
      <c r="H304" s="64" t="s">
        <v>1423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1390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1424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1393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hidden="1" customHeight="1">
      <c r="A305" s="21">
        <v>2535</v>
      </c>
      <c r="B305" s="64" t="s">
        <v>26</v>
      </c>
      <c r="C305" s="64" t="s">
        <v>1392</v>
      </c>
      <c r="D305" s="64" t="s">
        <v>149</v>
      </c>
      <c r="E305" s="64" t="s">
        <v>1426</v>
      </c>
      <c r="F305" s="77" t="str">
        <f>IF(ISBLANK(Table2[[#This Row],[unique_id]]), "", Table2[[#This Row],[unique_id]])</f>
        <v>host_lia_availability</v>
      </c>
      <c r="G305" s="64" t="s">
        <v>1449</v>
      </c>
      <c r="H305" s="64" t="s">
        <v>1423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1390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1424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1393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1423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1451</v>
      </c>
      <c r="D308" s="64" t="s">
        <v>27</v>
      </c>
      <c r="E308" s="64" t="s">
        <v>1458</v>
      </c>
      <c r="F308" s="77" t="str">
        <f>IF(ISBLANK(Table2[[#This Row],[unique_id]]), "", Table2[[#This Row],[unique_id]])</f>
        <v>template_utility_temperature_proxy</v>
      </c>
      <c r="G308" s="64" t="s">
        <v>1452</v>
      </c>
      <c r="H308" s="64" t="s">
        <v>1454</v>
      </c>
      <c r="I308" s="64" t="s">
        <v>295</v>
      </c>
      <c r="K308" s="64" t="s">
        <v>1371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Y308" s="77" t="str">
        <f>IF(ISBLANK(Table2[[#This Row],[device_model]]), "", Table2[[#This Row],[device_suggested_area]])</f>
        <v/>
      </c>
      <c r="BC308" s="66"/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36" customFormat="1" ht="16" hidden="1" customHeight="1">
      <c r="A309" s="21">
        <v>2539</v>
      </c>
      <c r="B309" s="36" t="s">
        <v>26</v>
      </c>
      <c r="C309" s="36" t="s">
        <v>1292</v>
      </c>
      <c r="D309" s="36" t="s">
        <v>27</v>
      </c>
      <c r="E309" s="36" t="s">
        <v>1293</v>
      </c>
      <c r="F309" s="38" t="str">
        <f>IF(ISBLANK(Table2[[#This Row],[unique_id]]), "", Table2[[#This Row],[unique_id]])</f>
        <v>rack_top_temperature</v>
      </c>
      <c r="G309" s="36" t="s">
        <v>1295</v>
      </c>
      <c r="H309" s="36" t="s">
        <v>1454</v>
      </c>
      <c r="I309" s="36" t="s">
        <v>295</v>
      </c>
      <c r="K309" s="36" t="s">
        <v>1363</v>
      </c>
      <c r="O309" s="39"/>
      <c r="T309" s="37"/>
      <c r="V309" s="39" t="s">
        <v>1383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1323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9" s="36" t="str">
        <f>IF(ISBLANK(Table2[[#This Row],[device_model]]), "", Table2[[#This Row],[device_suggested_area]])</f>
        <v>Rack</v>
      </c>
      <c r="AZ309" s="36" t="s">
        <v>87</v>
      </c>
      <c r="BA309" s="36" t="s">
        <v>1299</v>
      </c>
      <c r="BB309" s="36" t="s">
        <v>1292</v>
      </c>
      <c r="BC309" s="36" t="s">
        <v>1300</v>
      </c>
      <c r="BD309" s="36" t="s">
        <v>28</v>
      </c>
      <c r="BI309" s="36" t="s">
        <v>1321</v>
      </c>
      <c r="BK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3" s="64" customFormat="1" ht="16" hidden="1" customHeight="1">
      <c r="A310" s="21">
        <v>2540</v>
      </c>
      <c r="B310" s="64" t="s">
        <v>26</v>
      </c>
      <c r="C310" s="64" t="s">
        <v>1292</v>
      </c>
      <c r="D310" s="64" t="s">
        <v>27</v>
      </c>
      <c r="E310" s="64" t="s">
        <v>1363</v>
      </c>
      <c r="F310" s="64" t="str">
        <f>IF(ISBLANK(Table2[[#This Row],[unique_id]]), "", Table2[[#This Row],[unique_id]])</f>
        <v>compensation_sensor_rack_top_temperature</v>
      </c>
      <c r="G310" s="64" t="s">
        <v>1295</v>
      </c>
      <c r="H310" s="64" t="s">
        <v>1454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Y310" s="64" t="str">
        <f>IF(ISBLANK(Table2[[#This Row],[device_model]]), "", Table2[[#This Row],[device_suggested_area]])</f>
        <v/>
      </c>
      <c r="BC310" s="66"/>
      <c r="BD310" s="64" t="s">
        <v>28</v>
      </c>
      <c r="BK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36" customFormat="1" ht="16" hidden="1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1294</v>
      </c>
      <c r="F311" s="38" t="str">
        <f>IF(ISBLANK(Table2[[#This Row],[unique_id]]), "", Table2[[#This Row],[unique_id]])</f>
        <v>rack_bottom_temperature</v>
      </c>
      <c r="G311" s="36" t="s">
        <v>1304</v>
      </c>
      <c r="H311" s="36" t="s">
        <v>1454</v>
      </c>
      <c r="I311" s="36" t="s">
        <v>295</v>
      </c>
      <c r="K311" s="36" t="s">
        <v>1364</v>
      </c>
      <c r="O311" s="39"/>
      <c r="T311" s="37"/>
      <c r="V311" s="39" t="s">
        <v>1383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1323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1" s="36" t="str">
        <f>IF(ISBLANK(Table2[[#This Row],[device_model]]), "", Table2[[#This Row],[device_suggested_area]])</f>
        <v>Rack</v>
      </c>
      <c r="AZ311" s="36" t="s">
        <v>87</v>
      </c>
      <c r="BA311" s="36" t="s">
        <v>1299</v>
      </c>
      <c r="BB311" s="36" t="s">
        <v>1292</v>
      </c>
      <c r="BC311" s="36" t="s">
        <v>1300</v>
      </c>
      <c r="BD311" s="36" t="s">
        <v>28</v>
      </c>
      <c r="BI311" s="36" t="s">
        <v>1320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3" s="36" customFormat="1" ht="16" hidden="1" customHeight="1">
      <c r="A312" s="21">
        <v>2542</v>
      </c>
      <c r="B312" s="36" t="s">
        <v>26</v>
      </c>
      <c r="C312" s="36" t="s">
        <v>1292</v>
      </c>
      <c r="D312" s="36" t="s">
        <v>27</v>
      </c>
      <c r="E312" s="36" t="s">
        <v>1364</v>
      </c>
      <c r="F312" s="36" t="str">
        <f>IF(ISBLANK(Table2[[#This Row],[unique_id]]), "", Table2[[#This Row],[unique_id]])</f>
        <v>compensation_sensor_rack_bottom_temperature</v>
      </c>
      <c r="G312" s="36" t="s">
        <v>1304</v>
      </c>
      <c r="H312" s="36" t="s">
        <v>1454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Y312" s="36" t="str">
        <f>IF(ISBLANK(Table2[[#This Row],[device_model]]), "", Table2[[#This Row],[device_suggested_area]])</f>
        <v/>
      </c>
      <c r="BC312" s="39"/>
      <c r="BD312" s="36" t="s">
        <v>28</v>
      </c>
      <c r="BK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hidden="1" customHeight="1">
      <c r="A313" s="21">
        <v>2543</v>
      </c>
      <c r="B313" s="64" t="s">
        <v>26</v>
      </c>
      <c r="C313" s="64" t="s">
        <v>1421</v>
      </c>
      <c r="D313" s="64" t="s">
        <v>27</v>
      </c>
      <c r="E313" s="64" t="s">
        <v>1436</v>
      </c>
      <c r="F313" s="77" t="str">
        <f>IF(ISBLANK(Table2[[#This Row],[unique_id]]), "", Table2[[#This Row],[unique_id]])</f>
        <v>host_flo_temperature</v>
      </c>
      <c r="G313" s="64" t="s">
        <v>1225</v>
      </c>
      <c r="H313" s="64" t="s">
        <v>1454</v>
      </c>
      <c r="I313" s="64" t="s">
        <v>295</v>
      </c>
      <c r="K313" s="64" t="s">
        <v>1447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1442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1443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3" s="64" t="str">
        <f>IF(ISBLANK(Table2[[#This Row],[device_model]]), "", Table2[[#This Row],[device_suggested_area]])</f>
        <v>Rack</v>
      </c>
      <c r="AZ313" s="64" t="s">
        <v>1440</v>
      </c>
      <c r="BA313" s="64" t="s">
        <v>1439</v>
      </c>
      <c r="BB313" s="64" t="s">
        <v>1438</v>
      </c>
      <c r="BC313" s="64" t="s">
        <v>1133</v>
      </c>
      <c r="BD313" s="64" t="s">
        <v>28</v>
      </c>
      <c r="BK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64" customFormat="1" ht="16" hidden="1" customHeight="1">
      <c r="A314" s="21">
        <v>2544</v>
      </c>
      <c r="B314" s="64" t="s">
        <v>26</v>
      </c>
      <c r="C314" s="64" t="s">
        <v>1421</v>
      </c>
      <c r="D314" s="64" t="s">
        <v>27</v>
      </c>
      <c r="E314" s="64" t="s">
        <v>1447</v>
      </c>
      <c r="F314" s="77" t="str">
        <f>IF(ISBLANK(Table2[[#This Row],[unique_id]]), "", Table2[[#This Row],[unique_id]])</f>
        <v>compensation_sensor_host_flo_temperature</v>
      </c>
      <c r="G314" s="64" t="s">
        <v>1225</v>
      </c>
      <c r="H314" s="64" t="s">
        <v>1454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Y314" s="77" t="str">
        <f>IF(ISBLANK(Table2[[#This Row],[device_model]]), "", Table2[[#This Row],[device_suggested_area]])</f>
        <v/>
      </c>
      <c r="BC314" s="66"/>
      <c r="BD314" s="64" t="s">
        <v>28</v>
      </c>
      <c r="BK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s="64" customFormat="1" ht="16" hidden="1" customHeight="1">
      <c r="A315" s="21">
        <v>2545</v>
      </c>
      <c r="B315" s="64" t="s">
        <v>26</v>
      </c>
      <c r="C315" s="64" t="s">
        <v>1421</v>
      </c>
      <c r="D315" s="64" t="s">
        <v>27</v>
      </c>
      <c r="E315" s="64" t="s">
        <v>1437</v>
      </c>
      <c r="F315" s="77" t="str">
        <f>IF(ISBLANK(Table2[[#This Row],[unique_id]]), "", Table2[[#This Row],[unique_id]])</f>
        <v>host_meg_temperature</v>
      </c>
      <c r="G315" s="64" t="s">
        <v>1450</v>
      </c>
      <c r="H315" s="64" t="s">
        <v>1454</v>
      </c>
      <c r="I315" s="64" t="s">
        <v>295</v>
      </c>
      <c r="K315" s="64" t="s">
        <v>1448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1322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1445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5" s="64" t="str">
        <f>IF(ISBLANK(Table2[[#This Row],[device_model]]), "", Table2[[#This Row],[device_suggested_area]])</f>
        <v>Rack</v>
      </c>
      <c r="AZ315" s="64" t="s">
        <v>1440</v>
      </c>
      <c r="BA315" s="64" t="s">
        <v>1439</v>
      </c>
      <c r="BB315" s="64" t="s">
        <v>1438</v>
      </c>
      <c r="BC315" s="64" t="s">
        <v>1133</v>
      </c>
      <c r="BD315" s="64" t="s">
        <v>28</v>
      </c>
      <c r="BK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64" customFormat="1" ht="16" hidden="1" customHeight="1">
      <c r="A316" s="21">
        <v>2546</v>
      </c>
      <c r="B316" s="64" t="s">
        <v>26</v>
      </c>
      <c r="C316" s="64" t="s">
        <v>1421</v>
      </c>
      <c r="D316" s="64" t="s">
        <v>27</v>
      </c>
      <c r="E316" s="64" t="s">
        <v>1448</v>
      </c>
      <c r="F316" s="77" t="str">
        <f>IF(ISBLANK(Table2[[#This Row],[unique_id]]), "", Table2[[#This Row],[unique_id]])</f>
        <v>compensation_sensor_host_meg_temperature</v>
      </c>
      <c r="G316" s="64" t="s">
        <v>1450</v>
      </c>
      <c r="H316" s="64" t="s">
        <v>1454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Y316" s="77" t="str">
        <f>IF(ISBLANK(Table2[[#This Row],[device_model]]), "", Table2[[#This Row],[device_suggested_area]])</f>
        <v/>
      </c>
      <c r="BC316" s="66"/>
      <c r="BD316" s="64" t="s">
        <v>28</v>
      </c>
      <c r="BK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s="64" customFormat="1" ht="16" customHeight="1">
      <c r="A317" s="21">
        <v>2547</v>
      </c>
      <c r="B317" s="64" t="s">
        <v>26</v>
      </c>
      <c r="C317" s="64" t="s">
        <v>1451</v>
      </c>
      <c r="D317" s="64" t="s">
        <v>27</v>
      </c>
      <c r="E317" s="64" t="s">
        <v>1460</v>
      </c>
      <c r="F317" s="77" t="str">
        <f>IF(ISBLANK(Table2[[#This Row],[unique_id]]), "", Table2[[#This Row],[unique_id]])</f>
        <v>template_deck_festoons_plug_temperature_proxy</v>
      </c>
      <c r="G317" s="64" t="s">
        <v>1457</v>
      </c>
      <c r="H317" s="64" t="s">
        <v>1455</v>
      </c>
      <c r="I317" s="64" t="s">
        <v>295</v>
      </c>
      <c r="K317" s="64" t="s">
        <v>1362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Y317" s="77" t="str">
        <f>IF(ISBLANK(Table2[[#This Row],[device_model]]), "", Table2[[#This Row],[device_suggested_area]])</f>
        <v/>
      </c>
      <c r="BC317" s="66"/>
      <c r="BK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s="64" customFormat="1" ht="16" customHeight="1">
      <c r="A318" s="21">
        <v>2548</v>
      </c>
      <c r="B318" s="64" t="s">
        <v>26</v>
      </c>
      <c r="C318" s="64" t="s">
        <v>1451</v>
      </c>
      <c r="D318" s="64" t="s">
        <v>27</v>
      </c>
      <c r="E318" s="64" t="s">
        <v>1459</v>
      </c>
      <c r="F318" s="77" t="str">
        <f>IF(ISBLANK(Table2[[#This Row],[unique_id]]), "", Table2[[#This Row],[unique_id]])</f>
        <v>template_wardrobe_temperature_proxy</v>
      </c>
      <c r="G318" s="64" t="s">
        <v>1456</v>
      </c>
      <c r="H318" s="64" t="s">
        <v>1453</v>
      </c>
      <c r="I318" s="64" t="s">
        <v>295</v>
      </c>
      <c r="K318" s="64" t="s">
        <v>1368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Y318" s="77" t="str">
        <f>IF(ISBLANK(Table2[[#This Row],[device_model]]), "", Table2[[#This Row],[device_suggested_area]])</f>
        <v/>
      </c>
      <c r="BC318" s="66"/>
      <c r="BK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s="64" customFormat="1" ht="16" hidden="1" customHeight="1">
      <c r="A319" s="21">
        <v>2549</v>
      </c>
      <c r="B319" s="64" t="s">
        <v>26</v>
      </c>
      <c r="C319" s="64" t="s">
        <v>1421</v>
      </c>
      <c r="D319" s="64" t="s">
        <v>27</v>
      </c>
      <c r="E319" s="64" t="s">
        <v>1435</v>
      </c>
      <c r="F319" s="77" t="str">
        <f>IF(ISBLANK(Table2[[#This Row],[unique_id]]), "", Table2[[#This Row],[unique_id]])</f>
        <v>host_lia_temperature</v>
      </c>
      <c r="G319" s="64" t="s">
        <v>1449</v>
      </c>
      <c r="H319" s="64" t="s">
        <v>1453</v>
      </c>
      <c r="I319" s="64" t="s">
        <v>295</v>
      </c>
      <c r="K319" s="64" t="s">
        <v>1446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1323</v>
      </c>
      <c r="AJ31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1444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9" s="64" t="str">
        <f>IF(ISBLANK(Table2[[#This Row],[device_model]]), "", Table2[[#This Row],[device_suggested_area]])</f>
        <v>Rack</v>
      </c>
      <c r="AZ319" s="64" t="s">
        <v>1440</v>
      </c>
      <c r="BA319" s="64" t="s">
        <v>1439</v>
      </c>
      <c r="BB319" s="64" t="s">
        <v>1438</v>
      </c>
      <c r="BC319" s="64" t="s">
        <v>1133</v>
      </c>
      <c r="BD319" s="64" t="s">
        <v>28</v>
      </c>
      <c r="BK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s="64" customFormat="1" ht="16" hidden="1" customHeight="1">
      <c r="A320" s="21">
        <v>2550</v>
      </c>
      <c r="B320" s="64" t="s">
        <v>26</v>
      </c>
      <c r="C320" s="64" t="s">
        <v>1421</v>
      </c>
      <c r="D320" s="64" t="s">
        <v>27</v>
      </c>
      <c r="E320" s="64" t="s">
        <v>1446</v>
      </c>
      <c r="F320" s="77" t="str">
        <f>IF(ISBLANK(Table2[[#This Row],[unique_id]]), "", Table2[[#This Row],[unique_id]])</f>
        <v>compensation_sensor_host_lia_temperature</v>
      </c>
      <c r="G320" s="64" t="s">
        <v>1449</v>
      </c>
      <c r="H320" s="64" t="s">
        <v>1453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Y320" s="77" t="str">
        <f>IF(ISBLANK(Table2[[#This Row],[device_model]]), "", Table2[[#This Row],[device_suggested_area]])</f>
        <v/>
      </c>
      <c r="BC320" s="66"/>
      <c r="BD320" s="64" t="s">
        <v>28</v>
      </c>
      <c r="BK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Table2[[#This Row],[unique_id]])</f>
        <v>back_door_lock_battery</v>
      </c>
      <c r="G321" s="21" t="s">
        <v>738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Table2[[#This Row],[unique_id]])</f>
        <v>front_door_lock_battery</v>
      </c>
      <c r="G322" s="21" t="s">
        <v>737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Table2[[#This Row],[unique_id]])</f>
        <v>template_back_door_sensor_battery_last</v>
      </c>
      <c r="G323" s="21" t="s">
        <v>740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Table2[[#This Row],[unique_id]])</f>
        <v>template_front_door_sensor_battery_last</v>
      </c>
      <c r="G324" s="21" t="s">
        <v>739</v>
      </c>
      <c r="H324" s="21" t="s">
        <v>1387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Table2[[#This Row],[unique_id]])</f>
        <v>home_cube_remote_battery</v>
      </c>
      <c r="G325" s="21" t="s">
        <v>525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IF(ISBLANK(Table2[[#This Row],[device_model]]), "", Table2[[#This Row],[device_suggested_area]])</f>
        <v/>
      </c>
      <c r="BC325" s="22"/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Table2[[#This Row],[unique_id]])</f>
        <v>template_weatherstation_console_battery_percent_int</v>
      </c>
      <c r="G326" s="21" t="s">
        <v>747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IF(ISBLANK(Table2[[#This Row],[device_model]]), "", Table2[[#This Row],[device_suggested_area]])</f>
        <v/>
      </c>
      <c r="BC326" s="22"/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hidden="1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Table2[[#This Row],[unique_id]])</f>
        <v>weatherstation_console_battery_voltage</v>
      </c>
      <c r="G327" s="21" t="s">
        <v>524</v>
      </c>
      <c r="H327" s="21" t="s">
        <v>1387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1385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7" s="21" t="str">
        <f>IF(ISBLANK(Table2[[#This Row],[device_model]]), "", Table2[[#This Row],[device_suggested_area]])</f>
        <v>Rack</v>
      </c>
      <c r="AZ327" s="21" t="s">
        <v>474</v>
      </c>
      <c r="BA327" s="21" t="s">
        <v>36</v>
      </c>
      <c r="BB327" s="21" t="s">
        <v>37</v>
      </c>
      <c r="BC327" s="21" t="s">
        <v>1234</v>
      </c>
      <c r="BD327" s="21" t="s">
        <v>28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Table2[[#This Row],[unique_id]])</f>
        <v>bertram_2_office_pantry_battery_percent</v>
      </c>
      <c r="G328" s="21" t="s">
        <v>518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8" s="21" t="str">
        <f>IF(ISBLANK(Table2[[#This Row],[device_model]]), "", Table2[[#This Row],[device_suggested_area]])</f>
        <v>Pantry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214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Table2[[#This Row],[unique_id]])</f>
        <v>bertram_2_office_lounge_battery_percent</v>
      </c>
      <c r="G329" s="21" t="s">
        <v>519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9" s="21" t="str">
        <f>IF(ISBLANK(Table2[[#This Row],[device_model]]), "", Table2[[#This Row],[device_suggested_area]])</f>
        <v>Lounge</v>
      </c>
      <c r="AZ329" s="21" t="s">
        <v>1135</v>
      </c>
      <c r="BA329" s="21" t="s">
        <v>1137</v>
      </c>
      <c r="BB329" s="21" t="s">
        <v>128</v>
      </c>
      <c r="BC329" s="21" t="s">
        <v>476</v>
      </c>
      <c r="BD329" s="21" t="s">
        <v>196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Table2[[#This Row],[unique_id]])</f>
        <v>bertram_2_office_dining_battery_percent</v>
      </c>
      <c r="G330" s="21" t="s">
        <v>520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30" s="21" t="str">
        <f>IF(ISBLANK(Table2[[#This Row],[device_model]]), "", Table2[[#This Row],[device_suggested_area]])</f>
        <v>Dining</v>
      </c>
      <c r="AZ330" s="21" t="s">
        <v>1135</v>
      </c>
      <c r="BA330" s="21" t="s">
        <v>1137</v>
      </c>
      <c r="BB330" s="21" t="s">
        <v>128</v>
      </c>
      <c r="BC330" s="21" t="s">
        <v>476</v>
      </c>
      <c r="BD330" s="21" t="s">
        <v>195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Table2[[#This Row],[unique_id]])</f>
        <v>bertram_2_office_basement_battery_percent</v>
      </c>
      <c r="G331" s="21" t="s">
        <v>521</v>
      </c>
      <c r="H331" s="21" t="s">
        <v>1387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31" s="21" t="str">
        <f>IF(ISBLANK(Table2[[#This Row],[device_model]]), "", Table2[[#This Row],[device_suggested_area]])</f>
        <v>Basement</v>
      </c>
      <c r="AZ331" s="21" t="s">
        <v>1135</v>
      </c>
      <c r="BA331" s="21" t="s">
        <v>1137</v>
      </c>
      <c r="BB331" s="21" t="s">
        <v>128</v>
      </c>
      <c r="BC331" s="21" t="s">
        <v>476</v>
      </c>
      <c r="BD331" s="21" t="s">
        <v>213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835</v>
      </c>
      <c r="F332" s="25" t="str">
        <f>IF(ISBLANK(Table2[[#This Row],[unique_id]]), "", Table2[[#This Row],[unique_id]])</f>
        <v>parents_move_battery</v>
      </c>
      <c r="G332" s="21" t="s">
        <v>522</v>
      </c>
      <c r="H332" s="21" t="s">
        <v>1387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834</v>
      </c>
      <c r="F333" s="25" t="str">
        <f>IF(ISBLANK(Table2[[#This Row],[unique_id]]), "", Table2[[#This Row],[unique_id]])</f>
        <v>kitchen_move_battery</v>
      </c>
      <c r="G333" s="21" t="s">
        <v>523</v>
      </c>
      <c r="H333" s="21" t="s">
        <v>1387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3" s="21" t="str">
        <f>IF(ISBLANK(Table2[[#This Row],[device_model]]), "", Table2[[#This Row],[device_suggested_area]])</f>
        <v/>
      </c>
      <c r="BC333" s="22"/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Table2[[#This Row],[unique_id]])</f>
        <v>column_break</v>
      </c>
      <c r="G334" s="21" t="s">
        <v>334</v>
      </c>
      <c r="H334" s="21" t="s">
        <v>1387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4" s="21" t="str">
        <f>IF(ISBLANK(Table2[[#This Row],[device_model]]), "", Table2[[#This Row],[device_suggested_area]])</f>
        <v/>
      </c>
      <c r="BC334" s="22"/>
      <c r="BI334" s="21"/>
      <c r="BJ334" s="21"/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ht="16" hidden="1" customHeight="1">
      <c r="A335" s="21">
        <v>2565</v>
      </c>
      <c r="B335" s="21" t="s">
        <v>26</v>
      </c>
      <c r="C335" s="21" t="s">
        <v>878</v>
      </c>
      <c r="D335" s="21" t="s">
        <v>27</v>
      </c>
      <c r="E335" s="21" t="s">
        <v>935</v>
      </c>
      <c r="F335" s="25" t="str">
        <f>IF(ISBLANK(Table2[[#This Row],[unique_id]]), "", Table2[[#This Row],[unique_id]])</f>
        <v>all_standby</v>
      </c>
      <c r="G335" s="21" t="s">
        <v>936</v>
      </c>
      <c r="H335" s="21" t="s">
        <v>586</v>
      </c>
      <c r="I335" s="21" t="s">
        <v>295</v>
      </c>
      <c r="O335" s="22" t="s">
        <v>889</v>
      </c>
      <c r="R335" s="45"/>
      <c r="T335" s="26" t="s">
        <v>934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5" s="21" t="str">
        <f>IF(ISBLANK(Table2[[#This Row],[device_model]]), "", Table2[[#This Row],[device_suggested_area]])</f>
        <v/>
      </c>
      <c r="BC335" s="22"/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hidden="1" customHeight="1">
      <c r="A336" s="21">
        <v>2566</v>
      </c>
      <c r="B336" s="21" t="s">
        <v>26</v>
      </c>
      <c r="C336" s="21" t="s">
        <v>912</v>
      </c>
      <c r="D336" s="21" t="s">
        <v>149</v>
      </c>
      <c r="E336" s="26" t="s">
        <v>1241</v>
      </c>
      <c r="F336" s="25" t="str">
        <f>IF(ISBLANK(Table2[[#This Row],[unique_id]]), "", Table2[[#This Row],[unique_id]])</f>
        <v>template_lounge_tv_plug_proxy</v>
      </c>
      <c r="G336" s="21" t="s">
        <v>181</v>
      </c>
      <c r="H336" s="21" t="s">
        <v>586</v>
      </c>
      <c r="I336" s="21" t="s">
        <v>295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TV</v>
      </c>
      <c r="T336" s="26" t="s">
        <v>1238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6" s="21" t="str">
        <f>IF(ISBLANK(Table2[[#This Row],[device_model]]), "", Table2[[#This Row],[device_suggested_area]])</f>
        <v>Lounge</v>
      </c>
      <c r="AZ336" s="21" t="s">
        <v>1123</v>
      </c>
      <c r="BA336" s="21" t="s">
        <v>365</v>
      </c>
      <c r="BB336" s="21" t="s">
        <v>236</v>
      </c>
      <c r="BC336" s="21" t="s">
        <v>368</v>
      </c>
      <c r="BD336" s="21" t="s">
        <v>196</v>
      </c>
      <c r="BI336" s="21"/>
      <c r="BJ336" s="21"/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1240</v>
      </c>
      <c r="F337" s="25" t="str">
        <f>IF(ISBLANK(Table2[[#This Row],[unique_id]]), "", Table2[[#This Row],[unique_id]])</f>
        <v>lounge_tv_plug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889</v>
      </c>
      <c r="P337" s="21" t="s">
        <v>166</v>
      </c>
      <c r="Q337" s="21" t="s">
        <v>859</v>
      </c>
      <c r="R337" s="45" t="s">
        <v>844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7" s="21" t="str">
        <f>IF(ISBLANK(Table2[[#This Row],[device_model]]), "", Table2[[#This Row],[device_suggested_area]])</f>
        <v>Lounge</v>
      </c>
      <c r="AZ337" s="21" t="s">
        <v>1123</v>
      </c>
      <c r="BA337" s="21" t="s">
        <v>365</v>
      </c>
      <c r="BB337" s="21" t="s">
        <v>236</v>
      </c>
      <c r="BC337" s="21" t="s">
        <v>368</v>
      </c>
      <c r="BD337" s="21" t="s">
        <v>196</v>
      </c>
      <c r="BG337" s="21" t="s">
        <v>1116</v>
      </c>
      <c r="BH337" s="21" t="s">
        <v>446</v>
      </c>
      <c r="BI337" s="21" t="s">
        <v>355</v>
      </c>
      <c r="BJ337" s="21" t="s">
        <v>438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3" ht="16" hidden="1" customHeight="1">
      <c r="A338" s="21">
        <v>2568</v>
      </c>
      <c r="B338" s="21" t="s">
        <v>26</v>
      </c>
      <c r="C338" s="21" t="s">
        <v>912</v>
      </c>
      <c r="D338" s="21" t="s">
        <v>149</v>
      </c>
      <c r="E338" s="26" t="s">
        <v>1093</v>
      </c>
      <c r="F338" s="25" t="str">
        <f>IF(ISBLANK(Table2[[#This Row],[unique_id]]), "", Table2[[#This Row],[unique_id]])</f>
        <v>template_lounge_sub_plug_proxy</v>
      </c>
      <c r="G338" s="21" t="s">
        <v>893</v>
      </c>
      <c r="H338" s="21" t="s">
        <v>586</v>
      </c>
      <c r="I338" s="21" t="s">
        <v>295</v>
      </c>
      <c r="O338" s="22" t="s">
        <v>889</v>
      </c>
      <c r="P338" s="21" t="s">
        <v>166</v>
      </c>
      <c r="Q338" s="21" t="s">
        <v>859</v>
      </c>
      <c r="R338" s="45" t="s">
        <v>844</v>
      </c>
      <c r="S338" s="21" t="str">
        <f>Table2[[#This Row],[friendly_name]]</f>
        <v>Lounge Sub</v>
      </c>
      <c r="T338" s="26" t="s">
        <v>1238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8" s="21" t="str">
        <f>IF(ISBLANK(Table2[[#This Row],[device_model]]), "", Table2[[#This Row],[device_suggested_area]])</f>
        <v>Lounge</v>
      </c>
      <c r="AZ338" s="21" t="s">
        <v>1166</v>
      </c>
      <c r="BA338" s="24" t="s">
        <v>366</v>
      </c>
      <c r="BB338" s="21" t="s">
        <v>236</v>
      </c>
      <c r="BC338" s="21" t="s">
        <v>367</v>
      </c>
      <c r="BD338" s="21" t="s">
        <v>196</v>
      </c>
      <c r="BI338" s="21"/>
      <c r="BJ338" s="21"/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944</v>
      </c>
      <c r="F339" s="25" t="str">
        <f>IF(ISBLANK(Table2[[#This Row],[unique_id]]), "", Table2[[#This Row],[unique_id]])</f>
        <v>lounge_sub_plug</v>
      </c>
      <c r="G339" s="21" t="s">
        <v>893</v>
      </c>
      <c r="H339" s="21" t="s">
        <v>586</v>
      </c>
      <c r="I339" s="21" t="s">
        <v>295</v>
      </c>
      <c r="M339" s="21" t="s">
        <v>261</v>
      </c>
      <c r="O339" s="22" t="s">
        <v>889</v>
      </c>
      <c r="P339" s="21" t="s">
        <v>166</v>
      </c>
      <c r="Q339" s="21" t="s">
        <v>859</v>
      </c>
      <c r="R339" s="45" t="s">
        <v>844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894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9" s="21" t="str">
        <f>IF(ISBLANK(Table2[[#This Row],[device_model]]), "", Table2[[#This Row],[device_suggested_area]])</f>
        <v>Lounge</v>
      </c>
      <c r="AZ339" s="21" t="s">
        <v>1166</v>
      </c>
      <c r="BA339" s="24" t="s">
        <v>366</v>
      </c>
      <c r="BB339" s="21" t="s">
        <v>236</v>
      </c>
      <c r="BC339" s="21" t="s">
        <v>367</v>
      </c>
      <c r="BD339" s="21" t="s">
        <v>196</v>
      </c>
      <c r="BG339" s="21" t="s">
        <v>1116</v>
      </c>
      <c r="BH339" s="21" t="s">
        <v>446</v>
      </c>
      <c r="BI339" s="21" t="s">
        <v>345</v>
      </c>
      <c r="BJ339" s="21" t="s">
        <v>428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3" ht="16" hidden="1" customHeight="1">
      <c r="A340" s="21">
        <v>2570</v>
      </c>
      <c r="B340" s="21" t="s">
        <v>26</v>
      </c>
      <c r="C340" s="21" t="s">
        <v>912</v>
      </c>
      <c r="D340" s="21" t="s">
        <v>149</v>
      </c>
      <c r="E340" s="26" t="s">
        <v>1094</v>
      </c>
      <c r="F340" s="25" t="str">
        <f>IF(ISBLANK(Table2[[#This Row],[unique_id]]), "", Table2[[#This Row],[unique_id]])</f>
        <v>template_study_outlet_plug_proxy</v>
      </c>
      <c r="G340" s="21" t="s">
        <v>229</v>
      </c>
      <c r="H340" s="21" t="s">
        <v>586</v>
      </c>
      <c r="I340" s="21" t="s">
        <v>295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Study Outlet</v>
      </c>
      <c r="T340" s="26" t="s">
        <v>1237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0" s="21" t="str">
        <f>IF(ISBLANK(Table2[[#This Row],[device_model]]), "", Table2[[#This Row],[device_suggested_area]])</f>
        <v>Study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362</v>
      </c>
      <c r="BI340" s="21"/>
      <c r="BJ340" s="21"/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945</v>
      </c>
      <c r="F341" s="25" t="str">
        <f>IF(ISBLANK(Table2[[#This Row],[unique_id]]), "", Table2[[#This Row],[unique_id]])</f>
        <v>study_outlet_plug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889</v>
      </c>
      <c r="P341" s="21" t="s">
        <v>166</v>
      </c>
      <c r="Q341" s="21" t="s">
        <v>859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1" s="21" t="str">
        <f>IF(ISBLANK(Table2[[#This Row],[device_model]]), "", Table2[[#This Row],[device_suggested_area]])</f>
        <v>Study</v>
      </c>
      <c r="AZ341" s="21" t="s">
        <v>1163</v>
      </c>
      <c r="BA341" s="24" t="s">
        <v>366</v>
      </c>
      <c r="BB341" s="21" t="s">
        <v>236</v>
      </c>
      <c r="BC341" s="21" t="s">
        <v>367</v>
      </c>
      <c r="BD341" s="21" t="s">
        <v>362</v>
      </c>
      <c r="BG341" s="21" t="s">
        <v>1116</v>
      </c>
      <c r="BH341" s="21" t="s">
        <v>446</v>
      </c>
      <c r="BI341" s="21" t="s">
        <v>357</v>
      </c>
      <c r="BJ341" s="21" t="s">
        <v>440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3" ht="16" hidden="1" customHeight="1">
      <c r="A342" s="21">
        <v>2572</v>
      </c>
      <c r="B342" s="21" t="s">
        <v>26</v>
      </c>
      <c r="C342" s="21" t="s">
        <v>912</v>
      </c>
      <c r="D342" s="21" t="s">
        <v>149</v>
      </c>
      <c r="E342" s="26" t="s">
        <v>1095</v>
      </c>
      <c r="F342" s="25" t="str">
        <f>IF(ISBLANK(Table2[[#This Row],[unique_id]]), "", Table2[[#This Row],[unique_id]])</f>
        <v>template_office_outlet_plug_proxy</v>
      </c>
      <c r="G342" s="21" t="s">
        <v>228</v>
      </c>
      <c r="H342" s="21" t="s">
        <v>586</v>
      </c>
      <c r="I342" s="21" t="s">
        <v>295</v>
      </c>
      <c r="O342" s="22" t="s">
        <v>889</v>
      </c>
      <c r="P342" s="21" t="s">
        <v>166</v>
      </c>
      <c r="Q342" s="21" t="s">
        <v>859</v>
      </c>
      <c r="R342" s="21" t="s">
        <v>586</v>
      </c>
      <c r="S342" s="21" t="str">
        <f>Table2[[#This Row],[friendly_name]]</f>
        <v>Office Outlet</v>
      </c>
      <c r="T342" s="26" t="s">
        <v>1237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2" s="21" t="str">
        <f>IF(ISBLANK(Table2[[#This Row],[device_model]]), "", Table2[[#This Row],[device_suggested_area]])</f>
        <v>Office</v>
      </c>
      <c r="AZ342" s="21" t="s">
        <v>1163</v>
      </c>
      <c r="BA342" s="24" t="s">
        <v>366</v>
      </c>
      <c r="BB342" s="21" t="s">
        <v>236</v>
      </c>
      <c r="BC342" s="21" t="s">
        <v>367</v>
      </c>
      <c r="BD342" s="21" t="s">
        <v>215</v>
      </c>
      <c r="BI342" s="21"/>
      <c r="BJ342" s="21"/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946</v>
      </c>
      <c r="F343" s="25" t="str">
        <f>IF(ISBLANK(Table2[[#This Row],[unique_id]]), "", Table2[[#This Row],[unique_id]])</f>
        <v>office_outlet_plug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889</v>
      </c>
      <c r="P343" s="21" t="s">
        <v>166</v>
      </c>
      <c r="Q343" s="21" t="s">
        <v>859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3" s="21" t="str">
        <f>IF(ISBLANK(Table2[[#This Row],[device_model]]), "", Table2[[#This Row],[device_suggested_area]])</f>
        <v>Office</v>
      </c>
      <c r="AZ343" s="21" t="s">
        <v>1163</v>
      </c>
      <c r="BA343" s="24" t="s">
        <v>366</v>
      </c>
      <c r="BB343" s="21" t="s">
        <v>236</v>
      </c>
      <c r="BC343" s="21" t="s">
        <v>367</v>
      </c>
      <c r="BD343" s="21" t="s">
        <v>215</v>
      </c>
      <c r="BG343" s="21" t="s">
        <v>1117</v>
      </c>
      <c r="BH343" s="21" t="s">
        <v>446</v>
      </c>
      <c r="BI343" s="21" t="s">
        <v>358</v>
      </c>
      <c r="BJ343" s="21" t="s">
        <v>441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3" ht="16" hidden="1" customHeight="1">
      <c r="A344" s="21">
        <v>2574</v>
      </c>
      <c r="B344" s="21" t="s">
        <v>26</v>
      </c>
      <c r="C344" s="21" t="s">
        <v>912</v>
      </c>
      <c r="D344" s="21" t="s">
        <v>149</v>
      </c>
      <c r="E344" s="26" t="s">
        <v>1096</v>
      </c>
      <c r="F344" s="25" t="str">
        <f>IF(ISBLANK(Table2[[#This Row],[unique_id]]), "", Table2[[#This Row],[unique_id]])</f>
        <v>template_kitchen_dish_washer_plug_proxy</v>
      </c>
      <c r="G344" s="21" t="s">
        <v>231</v>
      </c>
      <c r="H344" s="21" t="s">
        <v>586</v>
      </c>
      <c r="I344" s="21" t="s">
        <v>295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Dish Washer</v>
      </c>
      <c r="T344" s="26" t="s">
        <v>1237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4" s="21" t="str">
        <f>IF(ISBLANK(Table2[[#This Row],[device_model]]), "", Table2[[#This Row],[device_suggested_area]])</f>
        <v>Kitchen</v>
      </c>
      <c r="AZ344" s="21" t="s">
        <v>231</v>
      </c>
      <c r="BA344" s="24" t="s">
        <v>366</v>
      </c>
      <c r="BB344" s="21" t="s">
        <v>236</v>
      </c>
      <c r="BC344" s="21" t="s">
        <v>367</v>
      </c>
      <c r="BD344" s="21" t="s">
        <v>208</v>
      </c>
      <c r="BI344" s="21"/>
      <c r="BJ344" s="21"/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947</v>
      </c>
      <c r="F345" s="25" t="str">
        <f>IF(ISBLANK(Table2[[#This Row],[unique_id]]), "", Table2[[#This Row],[unique_id]])</f>
        <v>kitchen_dish_washer_plug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5" s="21" t="str">
        <f>IF(ISBLANK(Table2[[#This Row],[device_model]]), "", Table2[[#This Row],[device_suggested_area]])</f>
        <v>Kitchen</v>
      </c>
      <c r="AZ345" s="21" t="s">
        <v>231</v>
      </c>
      <c r="BA345" s="24" t="s">
        <v>366</v>
      </c>
      <c r="BB345" s="21" t="s">
        <v>236</v>
      </c>
      <c r="BC345" s="21" t="s">
        <v>367</v>
      </c>
      <c r="BD345" s="21" t="s">
        <v>208</v>
      </c>
      <c r="BG345" s="21" t="s">
        <v>1116</v>
      </c>
      <c r="BH345" s="21" t="s">
        <v>446</v>
      </c>
      <c r="BI345" s="21" t="s">
        <v>348</v>
      </c>
      <c r="BJ345" s="21" t="s">
        <v>431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3" ht="16" hidden="1" customHeight="1">
      <c r="A346" s="21">
        <v>2576</v>
      </c>
      <c r="B346" s="21" t="s">
        <v>26</v>
      </c>
      <c r="C346" s="21" t="s">
        <v>912</v>
      </c>
      <c r="D346" s="21" t="s">
        <v>149</v>
      </c>
      <c r="E346" s="26" t="s">
        <v>1097</v>
      </c>
      <c r="F346" s="25" t="str">
        <f>IF(ISBLANK(Table2[[#This Row],[unique_id]]), "", Table2[[#This Row],[unique_id]])</f>
        <v>template_laundry_clothes_dryer_plug_proxy</v>
      </c>
      <c r="G346" s="21" t="s">
        <v>232</v>
      </c>
      <c r="H346" s="21" t="s">
        <v>586</v>
      </c>
      <c r="I346" s="21" t="s">
        <v>295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Clothes Dryer</v>
      </c>
      <c r="T346" s="26" t="s">
        <v>1237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6" s="21" t="str">
        <f>IF(ISBLANK(Table2[[#This Row],[device_model]]), "", Table2[[#This Row],[device_suggested_area]])</f>
        <v>Laundry</v>
      </c>
      <c r="AZ346" s="21" t="s">
        <v>232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948</v>
      </c>
      <c r="F347" s="25" t="str">
        <f>IF(ISBLANK(Table2[[#This Row],[unique_id]]), "", Table2[[#This Row],[unique_id]])</f>
        <v>laundry_clothes_dryer_plug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7" s="21" t="str">
        <f>IF(ISBLANK(Table2[[#This Row],[device_model]]), "", Table2[[#This Row],[device_suggested_area]])</f>
        <v>Laundry</v>
      </c>
      <c r="AZ347" s="21" t="s">
        <v>232</v>
      </c>
      <c r="BA347" s="24" t="s">
        <v>366</v>
      </c>
      <c r="BB347" s="21" t="s">
        <v>236</v>
      </c>
      <c r="BC347" s="21" t="s">
        <v>367</v>
      </c>
      <c r="BD347" s="21" t="s">
        <v>216</v>
      </c>
      <c r="BG347" s="21" t="s">
        <v>1116</v>
      </c>
      <c r="BH347" s="21" t="s">
        <v>446</v>
      </c>
      <c r="BI347" s="21" t="s">
        <v>349</v>
      </c>
      <c r="BJ347" s="21" t="s">
        <v>432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3" ht="16" hidden="1" customHeight="1">
      <c r="A348" s="21">
        <v>2578</v>
      </c>
      <c r="B348" s="21" t="s">
        <v>26</v>
      </c>
      <c r="C348" s="21" t="s">
        <v>912</v>
      </c>
      <c r="D348" s="21" t="s">
        <v>149</v>
      </c>
      <c r="E348" s="26" t="s">
        <v>1098</v>
      </c>
      <c r="F348" s="25" t="str">
        <f>IF(ISBLANK(Table2[[#This Row],[unique_id]]), "", Table2[[#This Row],[unique_id]])</f>
        <v>template_laundry_washing_machine_plug_proxy</v>
      </c>
      <c r="G348" s="21" t="s">
        <v>230</v>
      </c>
      <c r="H348" s="21" t="s">
        <v>586</v>
      </c>
      <c r="I348" s="21" t="s">
        <v>295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Washing Machine</v>
      </c>
      <c r="T348" s="26" t="s">
        <v>1237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8" s="21" t="str">
        <f>IF(ISBLANK(Table2[[#This Row],[device_model]]), "", Table2[[#This Row],[device_suggested_area]])</f>
        <v>Laundry</v>
      </c>
      <c r="AZ348" s="21" t="s">
        <v>230</v>
      </c>
      <c r="BA348" s="24" t="s">
        <v>366</v>
      </c>
      <c r="BB348" s="21" t="s">
        <v>236</v>
      </c>
      <c r="BC348" s="21" t="s">
        <v>367</v>
      </c>
      <c r="BD348" s="21" t="s">
        <v>216</v>
      </c>
      <c r="BI348" s="21"/>
      <c r="BJ348" s="21"/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3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949</v>
      </c>
      <c r="F349" s="25" t="str">
        <f>IF(ISBLANK(Table2[[#This Row],[unique_id]]), "", Table2[[#This Row],[unique_id]])</f>
        <v>laundry_washing_machine_plug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889</v>
      </c>
      <c r="P349" s="21" t="s">
        <v>166</v>
      </c>
      <c r="Q349" s="21" t="s">
        <v>860</v>
      </c>
      <c r="R349" s="21" t="s">
        <v>870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9" s="21" t="str">
        <f>IF(ISBLANK(Table2[[#This Row],[device_model]]), "", Table2[[#This Row],[device_suggested_area]])</f>
        <v>Laundry</v>
      </c>
      <c r="AZ349" s="21" t="s">
        <v>230</v>
      </c>
      <c r="BA349" s="24" t="s">
        <v>366</v>
      </c>
      <c r="BB349" s="21" t="s">
        <v>236</v>
      </c>
      <c r="BC349" s="21" t="s">
        <v>367</v>
      </c>
      <c r="BD349" s="21" t="s">
        <v>216</v>
      </c>
      <c r="BG349" s="21" t="s">
        <v>1116</v>
      </c>
      <c r="BH349" s="21" t="s">
        <v>446</v>
      </c>
      <c r="BI349" s="21" t="s">
        <v>350</v>
      </c>
      <c r="BJ349" s="21" t="s">
        <v>433</v>
      </c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3" ht="16" hidden="1" customHeight="1">
      <c r="A350" s="21">
        <v>2580</v>
      </c>
      <c r="B350" s="21" t="s">
        <v>26</v>
      </c>
      <c r="C350" s="21" t="s">
        <v>912</v>
      </c>
      <c r="D350" s="21" t="s">
        <v>149</v>
      </c>
      <c r="E350" s="26" t="s">
        <v>1099</v>
      </c>
      <c r="F350" s="25" t="str">
        <f>IF(ISBLANK(Table2[[#This Row],[unique_id]]), "", Table2[[#This Row],[unique_id]])</f>
        <v>template_kitchen_coffee_machine_plug_proxy</v>
      </c>
      <c r="G350" s="21" t="s">
        <v>135</v>
      </c>
      <c r="H350" s="21" t="s">
        <v>586</v>
      </c>
      <c r="I350" s="21" t="s">
        <v>295</v>
      </c>
      <c r="O350" s="22" t="s">
        <v>889</v>
      </c>
      <c r="P350" s="21" t="s">
        <v>166</v>
      </c>
      <c r="Q350" s="21" t="s">
        <v>860</v>
      </c>
      <c r="R350" s="21" t="s">
        <v>870</v>
      </c>
      <c r="S350" s="21" t="str">
        <f>Table2[[#This Row],[friendly_name]]</f>
        <v>Coffee Machine</v>
      </c>
      <c r="T350" s="26" t="s">
        <v>1237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0" s="21" t="str">
        <f>IF(ISBLANK(Table2[[#This Row],[device_model]]), "", Table2[[#This Row],[device_suggested_area]])</f>
        <v>Kitchen</v>
      </c>
      <c r="AZ350" s="21" t="s">
        <v>135</v>
      </c>
      <c r="BA350" s="24" t="s">
        <v>366</v>
      </c>
      <c r="BB350" s="21" t="s">
        <v>236</v>
      </c>
      <c r="BC350" s="21" t="s">
        <v>367</v>
      </c>
      <c r="BD350" s="21" t="s">
        <v>208</v>
      </c>
      <c r="BI350" s="21"/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3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950</v>
      </c>
      <c r="F351" s="25" t="str">
        <f>IF(ISBLANK(Table2[[#This Row],[unique_id]]), "", Table2[[#This Row],[unique_id]])</f>
        <v>kitchen_coffee_machine_plug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889</v>
      </c>
      <c r="P351" s="21" t="s">
        <v>166</v>
      </c>
      <c r="Q351" s="21" t="s">
        <v>860</v>
      </c>
      <c r="R351" s="21" t="s">
        <v>870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1" s="21" t="str">
        <f>IF(ISBLANK(Table2[[#This Row],[device_model]]), "", Table2[[#This Row],[device_suggested_area]])</f>
        <v>Kitchen</v>
      </c>
      <c r="AZ351" s="21" t="s">
        <v>135</v>
      </c>
      <c r="BA351" s="21" t="s">
        <v>366</v>
      </c>
      <c r="BB351" s="21" t="s">
        <v>236</v>
      </c>
      <c r="BC351" s="21" t="s">
        <v>367</v>
      </c>
      <c r="BD351" s="21" t="s">
        <v>208</v>
      </c>
      <c r="BG351" s="21" t="s">
        <v>1116</v>
      </c>
      <c r="BH351" s="21" t="s">
        <v>446</v>
      </c>
      <c r="BI351" s="21" t="s">
        <v>351</v>
      </c>
      <c r="BJ351" s="21" t="s">
        <v>434</v>
      </c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3" ht="16" hidden="1" customHeight="1">
      <c r="A352" s="21">
        <v>2582</v>
      </c>
      <c r="B352" s="21" t="s">
        <v>26</v>
      </c>
      <c r="C352" s="21" t="s">
        <v>912</v>
      </c>
      <c r="D352" s="21" t="s">
        <v>149</v>
      </c>
      <c r="E352" s="26" t="s">
        <v>1100</v>
      </c>
      <c r="F352" s="25" t="str">
        <f>IF(ISBLANK(Table2[[#This Row],[unique_id]]), "", Table2[[#This Row],[unique_id]])</f>
        <v>template_kitchen_fridge_plug_proxy</v>
      </c>
      <c r="G352" s="21" t="s">
        <v>226</v>
      </c>
      <c r="H352" s="21" t="s">
        <v>586</v>
      </c>
      <c r="I352" s="21" t="s">
        <v>295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Kitchen Fridge</v>
      </c>
      <c r="T352" s="26" t="s">
        <v>1238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2" s="21" t="str">
        <f>IF(ISBLANK(Table2[[#This Row],[device_model]]), "", Table2[[#This Row],[device_suggested_area]])</f>
        <v>Kitchen</v>
      </c>
      <c r="AZ352" s="21" t="s">
        <v>1167</v>
      </c>
      <c r="BA352" s="21" t="s">
        <v>365</v>
      </c>
      <c r="BB352" s="21" t="s">
        <v>236</v>
      </c>
      <c r="BC352" s="21" t="s">
        <v>368</v>
      </c>
      <c r="BD352" s="21" t="s">
        <v>208</v>
      </c>
      <c r="BI352" s="21"/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3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951</v>
      </c>
      <c r="F353" s="25" t="str">
        <f>IF(ISBLANK(Table2[[#This Row],[unique_id]]), "", Table2[[#This Row],[unique_id]])</f>
        <v>kitchen_fridge_plug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871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3" s="21" t="str">
        <f>IF(ISBLANK(Table2[[#This Row],[device_model]]), "", Table2[[#This Row],[device_suggested_area]])</f>
        <v>Kitchen</v>
      </c>
      <c r="AZ353" s="21" t="s">
        <v>1167</v>
      </c>
      <c r="BA353" s="21" t="s">
        <v>365</v>
      </c>
      <c r="BB353" s="21" t="s">
        <v>236</v>
      </c>
      <c r="BC353" s="21" t="s">
        <v>368</v>
      </c>
      <c r="BD353" s="21" t="s">
        <v>208</v>
      </c>
      <c r="BG353" s="21" t="s">
        <v>1116</v>
      </c>
      <c r="BH353" s="21" t="s">
        <v>446</v>
      </c>
      <c r="BI353" s="21" t="s">
        <v>352</v>
      </c>
      <c r="BJ353" s="21" t="s">
        <v>435</v>
      </c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3" ht="16" hidden="1" customHeight="1">
      <c r="A354" s="21">
        <v>2584</v>
      </c>
      <c r="B354" s="21" t="s">
        <v>26</v>
      </c>
      <c r="C354" s="21" t="s">
        <v>912</v>
      </c>
      <c r="D354" s="21" t="s">
        <v>149</v>
      </c>
      <c r="E354" s="26" t="s">
        <v>1101</v>
      </c>
      <c r="F354" s="25" t="str">
        <f>IF(ISBLANK(Table2[[#This Row],[unique_id]]), "", Table2[[#This Row],[unique_id]])</f>
        <v>template_deck_freezer_plug_proxy</v>
      </c>
      <c r="G354" s="21" t="s">
        <v>227</v>
      </c>
      <c r="H354" s="21" t="s">
        <v>586</v>
      </c>
      <c r="I354" s="21" t="s">
        <v>295</v>
      </c>
      <c r="O354" s="22" t="s">
        <v>889</v>
      </c>
      <c r="P354" s="21" t="s">
        <v>166</v>
      </c>
      <c r="Q354" s="21" t="s">
        <v>859</v>
      </c>
      <c r="R354" s="21" t="s">
        <v>871</v>
      </c>
      <c r="S354" s="21" t="str">
        <f>Table2[[#This Row],[friendly_name]]</f>
        <v>Deck Freezer</v>
      </c>
      <c r="T354" s="26" t="s">
        <v>1238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4" s="21" t="str">
        <f>IF(ISBLANK(Table2[[#This Row],[device_model]]), "", Table2[[#This Row],[device_suggested_area]])</f>
        <v>Deck</v>
      </c>
      <c r="AZ354" s="21" t="s">
        <v>1168</v>
      </c>
      <c r="BA354" s="21" t="s">
        <v>365</v>
      </c>
      <c r="BB354" s="21" t="s">
        <v>236</v>
      </c>
      <c r="BC354" s="21" t="s">
        <v>368</v>
      </c>
      <c r="BD354" s="21" t="s">
        <v>363</v>
      </c>
      <c r="BI354" s="21"/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3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952</v>
      </c>
      <c r="F355" s="25" t="str">
        <f>IF(ISBLANK(Table2[[#This Row],[unique_id]]), "", Table2[[#This Row],[unique_id]])</f>
        <v>deck_freezer_plug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889</v>
      </c>
      <c r="P355" s="21" t="s">
        <v>166</v>
      </c>
      <c r="Q355" s="21" t="s">
        <v>859</v>
      </c>
      <c r="R355" s="21" t="s">
        <v>871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5" s="21" t="str">
        <f>IF(ISBLANK(Table2[[#This Row],[device_model]]), "", Table2[[#This Row],[device_suggested_area]])</f>
        <v>Deck</v>
      </c>
      <c r="AZ355" s="21" t="s">
        <v>1168</v>
      </c>
      <c r="BA355" s="21" t="s">
        <v>365</v>
      </c>
      <c r="BB355" s="21" t="s">
        <v>236</v>
      </c>
      <c r="BC355" s="21" t="s">
        <v>368</v>
      </c>
      <c r="BD355" s="21" t="s">
        <v>363</v>
      </c>
      <c r="BG355" s="21" t="s">
        <v>1116</v>
      </c>
      <c r="BH355" s="21" t="s">
        <v>446</v>
      </c>
      <c r="BI355" s="21" t="s">
        <v>353</v>
      </c>
      <c r="BJ355" s="21" t="s">
        <v>436</v>
      </c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3" ht="16" hidden="1" customHeight="1">
      <c r="A356" s="21">
        <v>2586</v>
      </c>
      <c r="B356" s="21" t="s">
        <v>26</v>
      </c>
      <c r="C356" s="21" t="s">
        <v>912</v>
      </c>
      <c r="D356" s="21" t="s">
        <v>149</v>
      </c>
      <c r="E356" s="26" t="s">
        <v>1102</v>
      </c>
      <c r="F356" s="25" t="str">
        <f>IF(ISBLANK(Table2[[#This Row],[unique_id]]), "", Table2[[#This Row],[unique_id]])</f>
        <v>template_study_battery_charger_plug_proxy</v>
      </c>
      <c r="G356" s="21" t="s">
        <v>234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Battery Charger</v>
      </c>
      <c r="T356" s="26" t="s">
        <v>1237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6" s="21" t="str">
        <f>IF(ISBLANK(Table2[[#This Row],[device_model]]), "", Table2[[#This Row],[device_suggested_area]])</f>
        <v>Study</v>
      </c>
      <c r="AZ356" s="21" t="s">
        <v>234</v>
      </c>
      <c r="BA356" s="24" t="s">
        <v>366</v>
      </c>
      <c r="BB356" s="21" t="s">
        <v>236</v>
      </c>
      <c r="BC356" s="21" t="s">
        <v>367</v>
      </c>
      <c r="BD356" s="21" t="s">
        <v>362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953</v>
      </c>
      <c r="F357" s="25" t="str">
        <f>IF(ISBLANK(Table2[[#This Row],[unique_id]]), "", Table2[[#This Row],[unique_id]])</f>
        <v>study_battery_charger_plug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889</v>
      </c>
      <c r="P357" s="21" t="s">
        <v>166</v>
      </c>
      <c r="Q357" s="21" t="s">
        <v>859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7" s="21" t="str">
        <f>IF(ISBLANK(Table2[[#This Row],[device_model]]), "", Table2[[#This Row],[device_suggested_area]])</f>
        <v>Study</v>
      </c>
      <c r="AZ357" s="21" t="s">
        <v>234</v>
      </c>
      <c r="BA357" s="24" t="s">
        <v>366</v>
      </c>
      <c r="BB357" s="21" t="s">
        <v>236</v>
      </c>
      <c r="BC357" s="21" t="s">
        <v>367</v>
      </c>
      <c r="BD357" s="21" t="s">
        <v>362</v>
      </c>
      <c r="BG357" s="21" t="s">
        <v>1116</v>
      </c>
      <c r="BH357" s="21" t="s">
        <v>446</v>
      </c>
      <c r="BI357" s="21" t="s">
        <v>346</v>
      </c>
      <c r="BJ357" s="21" t="s">
        <v>429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3" ht="16" hidden="1" customHeight="1">
      <c r="A358" s="21">
        <v>2588</v>
      </c>
      <c r="B358" s="21" t="s">
        <v>26</v>
      </c>
      <c r="C358" s="21" t="s">
        <v>912</v>
      </c>
      <c r="D358" s="21" t="s">
        <v>149</v>
      </c>
      <c r="E358" s="26" t="s">
        <v>1103</v>
      </c>
      <c r="F358" s="25" t="str">
        <f>IF(ISBLANK(Table2[[#This Row],[unique_id]]), "", Table2[[#This Row],[unique_id]])</f>
        <v>template_laundry_vacuum_charger_plug_proxy</v>
      </c>
      <c r="G358" s="21" t="s">
        <v>233</v>
      </c>
      <c r="H358" s="21" t="s">
        <v>586</v>
      </c>
      <c r="I358" s="21" t="s">
        <v>295</v>
      </c>
      <c r="O358" s="22" t="s">
        <v>889</v>
      </c>
      <c r="P358" s="21" t="s">
        <v>166</v>
      </c>
      <c r="Q358" s="21" t="s">
        <v>859</v>
      </c>
      <c r="R358" s="21" t="s">
        <v>586</v>
      </c>
      <c r="S358" s="21" t="str">
        <f>Table2[[#This Row],[friendly_name]]</f>
        <v>Vacuum Charger</v>
      </c>
      <c r="T358" s="26" t="s">
        <v>1237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8" s="21" t="str">
        <f>IF(ISBLANK(Table2[[#This Row],[device_model]]), "", Table2[[#This Row],[device_suggested_area]])</f>
        <v>Laundry</v>
      </c>
      <c r="AZ358" s="21" t="s">
        <v>233</v>
      </c>
      <c r="BA358" s="24" t="s">
        <v>366</v>
      </c>
      <c r="BB358" s="21" t="s">
        <v>236</v>
      </c>
      <c r="BC358" s="21" t="s">
        <v>367</v>
      </c>
      <c r="BD358" s="21" t="s">
        <v>216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954</v>
      </c>
      <c r="F359" s="25" t="str">
        <f>IF(ISBLANK(Table2[[#This Row],[unique_id]]), "", Table2[[#This Row],[unique_id]])</f>
        <v>laundry_vacuum_charger_plug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889</v>
      </c>
      <c r="P359" s="21" t="s">
        <v>166</v>
      </c>
      <c r="Q359" s="21" t="s">
        <v>859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9" s="21" t="str">
        <f>IF(ISBLANK(Table2[[#This Row],[device_model]]), "", Table2[[#This Row],[device_suggested_area]])</f>
        <v>Laundry</v>
      </c>
      <c r="AZ359" s="21" t="s">
        <v>233</v>
      </c>
      <c r="BA359" s="24" t="s">
        <v>366</v>
      </c>
      <c r="BB359" s="21" t="s">
        <v>236</v>
      </c>
      <c r="BC359" s="21" t="s">
        <v>367</v>
      </c>
      <c r="BD359" s="21" t="s">
        <v>216</v>
      </c>
      <c r="BG359" s="21" t="s">
        <v>1117</v>
      </c>
      <c r="BH359" s="21" t="s">
        <v>446</v>
      </c>
      <c r="BI359" s="21" t="s">
        <v>347</v>
      </c>
      <c r="BJ359" s="21" t="s">
        <v>430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3" ht="16" hidden="1" customHeight="1">
      <c r="A360" s="21">
        <v>2590</v>
      </c>
      <c r="B360" s="21" t="s">
        <v>26</v>
      </c>
      <c r="C360" s="21" t="s">
        <v>912</v>
      </c>
      <c r="D360" s="21" t="s">
        <v>149</v>
      </c>
      <c r="E360" s="26" t="s">
        <v>1242</v>
      </c>
      <c r="F360" s="25" t="str">
        <f>IF(ISBLANK(Table2[[#This Row],[unique_id]]), "", Table2[[#This Row],[unique_id]])</f>
        <v>template_ada_tablet_plug_proxy</v>
      </c>
      <c r="G360" s="21" t="s">
        <v>925</v>
      </c>
      <c r="H360" s="21" t="s">
        <v>586</v>
      </c>
      <c r="I360" s="21" t="s">
        <v>295</v>
      </c>
      <c r="O360" s="22" t="s">
        <v>889</v>
      </c>
      <c r="P360" s="21" t="s">
        <v>166</v>
      </c>
      <c r="Q360" s="21" t="s">
        <v>859</v>
      </c>
      <c r="R360" s="45" t="s">
        <v>844</v>
      </c>
      <c r="S360" s="21" t="str">
        <f>Table2[[#This Row],[friendly_name]]</f>
        <v>Ada Tablet</v>
      </c>
      <c r="T360" s="26" t="s">
        <v>1237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0" s="21" t="str">
        <f>IF(ISBLANK(Table2[[#This Row],[device_model]]), "", Table2[[#This Row],[device_suggested_area]])</f>
        <v>Lounge</v>
      </c>
      <c r="AZ360" s="21" t="s">
        <v>925</v>
      </c>
      <c r="BA360" s="24" t="s">
        <v>366</v>
      </c>
      <c r="BB360" s="21" t="s">
        <v>236</v>
      </c>
      <c r="BC360" s="21" t="s">
        <v>367</v>
      </c>
      <c r="BD360" s="21" t="s">
        <v>196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1243</v>
      </c>
      <c r="F361" s="25" t="str">
        <f>IF(ISBLANK(Table2[[#This Row],[unique_id]]), "", Table2[[#This Row],[unique_id]])</f>
        <v>ada_tablet_plug</v>
      </c>
      <c r="G361" s="21" t="s">
        <v>925</v>
      </c>
      <c r="H361" s="21" t="s">
        <v>586</v>
      </c>
      <c r="I361" s="21" t="s">
        <v>295</v>
      </c>
      <c r="M361" s="21" t="s">
        <v>261</v>
      </c>
      <c r="O361" s="22" t="s">
        <v>889</v>
      </c>
      <c r="P361" s="21" t="s">
        <v>166</v>
      </c>
      <c r="Q361" s="21" t="s">
        <v>859</v>
      </c>
      <c r="R361" s="45" t="s">
        <v>844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926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1" s="21" t="str">
        <f>IF(ISBLANK(Table2[[#This Row],[device_model]]), "", Table2[[#This Row],[device_suggested_area]])</f>
        <v>Lounge</v>
      </c>
      <c r="AZ361" s="21" t="s">
        <v>925</v>
      </c>
      <c r="BA361" s="24" t="s">
        <v>366</v>
      </c>
      <c r="BB361" s="21" t="s">
        <v>236</v>
      </c>
      <c r="BC361" s="21" t="s">
        <v>367</v>
      </c>
      <c r="BD361" s="21" t="s">
        <v>196</v>
      </c>
      <c r="BG361" s="21" t="s">
        <v>1116</v>
      </c>
      <c r="BH361" s="21" t="s">
        <v>446</v>
      </c>
      <c r="BI361" s="21" t="s">
        <v>901</v>
      </c>
      <c r="BJ361" s="21" t="s">
        <v>658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3" ht="16" hidden="1" customHeight="1">
      <c r="A362" s="21">
        <v>2592</v>
      </c>
      <c r="B362" s="21" t="s">
        <v>26</v>
      </c>
      <c r="C362" s="21" t="s">
        <v>912</v>
      </c>
      <c r="D362" s="21" t="s">
        <v>149</v>
      </c>
      <c r="E362" s="26" t="s">
        <v>1244</v>
      </c>
      <c r="F362" s="25" t="str">
        <f>IF(ISBLANK(Table2[[#This Row],[unique_id]]), "", Table2[[#This Row],[unique_id]])</f>
        <v>template_server_flo_plug_proxy</v>
      </c>
      <c r="G362" s="21" t="s">
        <v>909</v>
      </c>
      <c r="H362" s="21" t="s">
        <v>586</v>
      </c>
      <c r="I362" s="21" t="s">
        <v>295</v>
      </c>
      <c r="O362" s="22" t="s">
        <v>889</v>
      </c>
      <c r="R362" s="21" t="s">
        <v>904</v>
      </c>
      <c r="S362" s="21" t="str">
        <f>Table2[[#This Row],[friendly_name]]</f>
        <v>Server Flo</v>
      </c>
      <c r="T362" s="26" t="s">
        <v>1237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2" s="21" t="str">
        <f>IF(ISBLANK(Table2[[#This Row],[device_model]]), "", Table2[[#This Row],[device_suggested_area]])</f>
        <v>Rack</v>
      </c>
      <c r="AZ362" s="21" t="s">
        <v>1225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1245</v>
      </c>
      <c r="F363" s="25" t="str">
        <f>IF(ISBLANK(Table2[[#This Row],[unique_id]]), "", Table2[[#This Row],[unique_id]])</f>
        <v>server_flo_plug</v>
      </c>
      <c r="G363" s="21" t="s">
        <v>909</v>
      </c>
      <c r="H363" s="21" t="s">
        <v>586</v>
      </c>
      <c r="I363" s="21" t="s">
        <v>295</v>
      </c>
      <c r="M363" s="21" t="s">
        <v>261</v>
      </c>
      <c r="O363" s="22" t="s">
        <v>889</v>
      </c>
      <c r="R363" s="21" t="s">
        <v>904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3" s="21" t="str">
        <f>IF(ISBLANK(Table2[[#This Row],[device_model]]), "", Table2[[#This Row],[device_suggested_area]])</f>
        <v>Rack</v>
      </c>
      <c r="AZ363" s="21" t="s">
        <v>1225</v>
      </c>
      <c r="BA363" s="24" t="s">
        <v>366</v>
      </c>
      <c r="BB363" s="21" t="s">
        <v>236</v>
      </c>
      <c r="BC363" s="21" t="s">
        <v>367</v>
      </c>
      <c r="BD363" s="21" t="s">
        <v>28</v>
      </c>
      <c r="BG363" s="21" t="s">
        <v>1117</v>
      </c>
      <c r="BH363" s="21" t="s">
        <v>446</v>
      </c>
      <c r="BI363" s="21" t="s">
        <v>907</v>
      </c>
      <c r="BJ363" s="21" t="s">
        <v>902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3" ht="16" hidden="1" customHeight="1">
      <c r="A364" s="21">
        <v>2594</v>
      </c>
      <c r="B364" s="21" t="s">
        <v>26</v>
      </c>
      <c r="C364" s="21" t="s">
        <v>912</v>
      </c>
      <c r="D364" s="21" t="s">
        <v>149</v>
      </c>
      <c r="E364" s="26" t="s">
        <v>1246</v>
      </c>
      <c r="F364" s="25" t="str">
        <f>IF(ISBLANK(Table2[[#This Row],[unique_id]]), "", Table2[[#This Row],[unique_id]])</f>
        <v>template_server_meg_plug_proxy</v>
      </c>
      <c r="G364" s="24" t="s">
        <v>908</v>
      </c>
      <c r="H364" s="21" t="s">
        <v>586</v>
      </c>
      <c r="I364" s="21" t="s">
        <v>295</v>
      </c>
      <c r="O364" s="22" t="s">
        <v>889</v>
      </c>
      <c r="R364" s="21" t="s">
        <v>904</v>
      </c>
      <c r="S364" s="21" t="str">
        <f>Table2[[#This Row],[friendly_name]]</f>
        <v>Server Meg</v>
      </c>
      <c r="T364" s="26" t="s">
        <v>1237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4" s="21" t="str">
        <f>IF(ISBLANK(Table2[[#This Row],[device_model]]), "", Table2[[#This Row],[device_suggested_area]])</f>
        <v>Rack</v>
      </c>
      <c r="AZ364" s="21" t="s">
        <v>1226</v>
      </c>
      <c r="BA364" s="24" t="s">
        <v>366</v>
      </c>
      <c r="BB364" s="21" t="s">
        <v>236</v>
      </c>
      <c r="BC364" s="21" t="s">
        <v>367</v>
      </c>
      <c r="BD364" s="21" t="s">
        <v>28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1247</v>
      </c>
      <c r="F365" s="25" t="str">
        <f>IF(ISBLANK(Table2[[#This Row],[unique_id]]), "", Table2[[#This Row],[unique_id]])</f>
        <v>server_meg_plug</v>
      </c>
      <c r="G365" s="24" t="s">
        <v>908</v>
      </c>
      <c r="H365" s="21" t="s">
        <v>586</v>
      </c>
      <c r="I365" s="21" t="s">
        <v>295</v>
      </c>
      <c r="M365" s="21" t="s">
        <v>261</v>
      </c>
      <c r="O365" s="22" t="s">
        <v>889</v>
      </c>
      <c r="R365" s="21" t="s">
        <v>904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5" s="21" t="str">
        <f>IF(ISBLANK(Table2[[#This Row],[device_model]]), "", Table2[[#This Row],[device_suggested_area]])</f>
        <v>Rack</v>
      </c>
      <c r="AZ365" s="21" t="s">
        <v>1226</v>
      </c>
      <c r="BA365" s="24" t="s">
        <v>366</v>
      </c>
      <c r="BB365" s="21" t="s">
        <v>236</v>
      </c>
      <c r="BC365" s="21" t="s">
        <v>367</v>
      </c>
      <c r="BD365" s="21" t="s">
        <v>28</v>
      </c>
      <c r="BG365" s="21" t="s">
        <v>1117</v>
      </c>
      <c r="BH365" s="21" t="s">
        <v>446</v>
      </c>
      <c r="BI365" s="21" t="s">
        <v>906</v>
      </c>
      <c r="BJ365" s="21" t="s">
        <v>903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3" s="31" customFormat="1" ht="16" hidden="1" customHeight="1">
      <c r="A366" s="21">
        <v>2596</v>
      </c>
      <c r="B366" s="31" t="s">
        <v>26</v>
      </c>
      <c r="C366" s="31" t="s">
        <v>912</v>
      </c>
      <c r="D366" s="31" t="s">
        <v>149</v>
      </c>
      <c r="E366" s="32" t="s">
        <v>1045</v>
      </c>
      <c r="F366" s="33" t="str">
        <f>IF(ISBLANK(Table2[[#This Row],[unique_id]]), "", Table2[[#This Row],[unique_id]])</f>
        <v>template_old_rack_outlet_plug_proxy</v>
      </c>
      <c r="G366" s="31" t="s">
        <v>225</v>
      </c>
      <c r="H366" s="31" t="s">
        <v>586</v>
      </c>
      <c r="I366" s="31" t="s">
        <v>295</v>
      </c>
      <c r="O366" s="34" t="s">
        <v>889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1" t="s">
        <v>1163</v>
      </c>
      <c r="BA366" s="31" t="s">
        <v>365</v>
      </c>
      <c r="BB366" s="31" t="s">
        <v>236</v>
      </c>
      <c r="BC366" s="31" t="s">
        <v>368</v>
      </c>
      <c r="BD366" s="31" t="s">
        <v>28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1043</v>
      </c>
      <c r="F367" s="33" t="str">
        <f>IF(ISBLANK(Table2[[#This Row],[unique_id]]), "", Table2[[#This Row],[unique_id]])</f>
        <v>old_rack_outlet_plug</v>
      </c>
      <c r="G367" s="31" t="s">
        <v>225</v>
      </c>
      <c r="H367" s="31" t="s">
        <v>586</v>
      </c>
      <c r="I367" s="31" t="s">
        <v>295</v>
      </c>
      <c r="O367" s="34" t="s">
        <v>889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1" t="s">
        <v>1163</v>
      </c>
      <c r="BA367" s="31" t="s">
        <v>365</v>
      </c>
      <c r="BB367" s="31" t="s">
        <v>236</v>
      </c>
      <c r="BC367" s="31" t="s">
        <v>368</v>
      </c>
      <c r="BD367" s="31" t="s">
        <v>28</v>
      </c>
      <c r="BG367" s="31" t="s">
        <v>1117</v>
      </c>
      <c r="BH367" s="31" t="s">
        <v>446</v>
      </c>
      <c r="BI367" s="31" t="s">
        <v>361</v>
      </c>
      <c r="BJ367" s="31" t="s">
        <v>444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3" s="36" customFormat="1" ht="16" hidden="1" customHeight="1">
      <c r="A368" s="21">
        <v>2598</v>
      </c>
      <c r="B368" s="36" t="s">
        <v>26</v>
      </c>
      <c r="C368" s="36" t="s">
        <v>912</v>
      </c>
      <c r="D368" s="36" t="s">
        <v>149</v>
      </c>
      <c r="E368" s="37" t="s">
        <v>1104</v>
      </c>
      <c r="F368" s="38" t="str">
        <f>IF(ISBLANK(Table2[[#This Row],[unique_id]]), "", Table2[[#This Row],[unique_id]])</f>
        <v>template_rack_outlet_plug_proxy</v>
      </c>
      <c r="G368" s="36" t="s">
        <v>225</v>
      </c>
      <c r="H368" s="36" t="s">
        <v>586</v>
      </c>
      <c r="I368" s="36" t="s">
        <v>295</v>
      </c>
      <c r="O368" s="39" t="s">
        <v>889</v>
      </c>
      <c r="P368" s="36" t="s">
        <v>166</v>
      </c>
      <c r="Q368" s="36" t="s">
        <v>859</v>
      </c>
      <c r="R368" s="36" t="s">
        <v>861</v>
      </c>
      <c r="S368" s="36" t="str">
        <f>Table2[[#This Row],[friendly_name]]</f>
        <v>Server Rack</v>
      </c>
      <c r="T368" s="37" t="s">
        <v>1239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6" customFormat="1" ht="16" hidden="1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955</v>
      </c>
      <c r="F369" s="38" t="str">
        <f>IF(ISBLANK(Table2[[#This Row],[unique_id]]), "", Table2[[#This Row],[unique_id]])</f>
        <v>rack_outlet_plug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889</v>
      </c>
      <c r="P369" s="36" t="s">
        <v>166</v>
      </c>
      <c r="Q369" s="36" t="s">
        <v>859</v>
      </c>
      <c r="R369" s="36" t="s">
        <v>861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1284</v>
      </c>
      <c r="AE369" s="36" t="s">
        <v>256</v>
      </c>
      <c r="AF369" s="36">
        <v>10</v>
      </c>
      <c r="AG369" s="39" t="s">
        <v>34</v>
      </c>
      <c r="AH369" s="39" t="s">
        <v>1017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9" s="21" t="str">
        <f>IF(ISBLANK(Table2[[#This Row],[device_model]]), "", Table2[[#This Row],[device_suggested_area]])</f>
        <v>Rack</v>
      </c>
      <c r="AZ369" s="36" t="s">
        <v>1163</v>
      </c>
      <c r="BA369" s="36" t="s">
        <v>1036</v>
      </c>
      <c r="BB369" s="36" t="s">
        <v>1286</v>
      </c>
      <c r="BC369" s="36" t="s">
        <v>1005</v>
      </c>
      <c r="BD369" s="36" t="s">
        <v>28</v>
      </c>
      <c r="BH369" s="36" t="s">
        <v>446</v>
      </c>
      <c r="BI369" s="36" t="s">
        <v>1035</v>
      </c>
      <c r="BJ369" s="36" t="s">
        <v>1034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3" s="36" customFormat="1" ht="16" hidden="1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1105</v>
      </c>
      <c r="F370" s="38" t="str">
        <f>IF(ISBLANK(Table2[[#This Row],[unique_id]]), "", Table2[[#This Row],[unique_id]])</f>
        <v>rack_outlet_plug_energy_power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1018</v>
      </c>
      <c r="AF370" s="36">
        <v>10</v>
      </c>
      <c r="AG370" s="39" t="s">
        <v>34</v>
      </c>
      <c r="AH370" s="39" t="s">
        <v>1017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1037</v>
      </c>
      <c r="AO370" s="36" t="s">
        <v>1038</v>
      </c>
      <c r="AP370" s="36" t="s">
        <v>1026</v>
      </c>
      <c r="AQ370" s="36" t="s">
        <v>1027</v>
      </c>
      <c r="AR370" s="36" t="s">
        <v>1280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0" s="21" t="str">
        <f>IF(ISBLANK(Table2[[#This Row],[device_model]]), "", Table2[[#This Row],[device_suggested_area]])</f>
        <v>Rack</v>
      </c>
      <c r="AZ370" s="36" t="s">
        <v>1163</v>
      </c>
      <c r="BA370" s="36" t="s">
        <v>1036</v>
      </c>
      <c r="BB370" s="36" t="s">
        <v>1286</v>
      </c>
      <c r="BC370" s="36" t="s">
        <v>1005</v>
      </c>
      <c r="BD370" s="36" t="s">
        <v>28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s="36" customFormat="1" ht="16" hidden="1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1106</v>
      </c>
      <c r="F371" s="38" t="str">
        <f>IF(ISBLANK(Table2[[#This Row],[unique_id]]), "", Table2[[#This Row],[unique_id]])</f>
        <v>rack_outlet_plug_energy_total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1019</v>
      </c>
      <c r="AF371" s="36">
        <v>10</v>
      </c>
      <c r="AG371" s="39" t="s">
        <v>34</v>
      </c>
      <c r="AH371" s="39" t="s">
        <v>1017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1281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1" s="21" t="str">
        <f>IF(ISBLANK(Table2[[#This Row],[device_model]]), "", Table2[[#This Row],[device_suggested_area]])</f>
        <v>Rack</v>
      </c>
      <c r="AZ371" s="36" t="s">
        <v>1163</v>
      </c>
      <c r="BA371" s="36" t="s">
        <v>1036</v>
      </c>
      <c r="BB371" s="36" t="s">
        <v>1286</v>
      </c>
      <c r="BC371" s="36" t="s">
        <v>1005</v>
      </c>
      <c r="BD371" s="36" t="s">
        <v>28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1" customFormat="1" ht="16" hidden="1" customHeight="1">
      <c r="A372" s="21">
        <v>2602</v>
      </c>
      <c r="B372" s="31" t="s">
        <v>26</v>
      </c>
      <c r="C372" s="31" t="s">
        <v>912</v>
      </c>
      <c r="D372" s="31" t="s">
        <v>149</v>
      </c>
      <c r="E372" s="32" t="s">
        <v>1119</v>
      </c>
      <c r="F372" s="33" t="str">
        <f>IF(ISBLANK(Table2[[#This Row],[unique_id]]), "", Table2[[#This Row],[unique_id]])</f>
        <v>template_old_roof_network_switch_plug_proxy</v>
      </c>
      <c r="G372" s="31" t="s">
        <v>223</v>
      </c>
      <c r="H372" s="31" t="s">
        <v>586</v>
      </c>
      <c r="I372" s="31" t="s">
        <v>295</v>
      </c>
      <c r="O372" s="34" t="s">
        <v>889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1" t="s">
        <v>223</v>
      </c>
      <c r="BA372" s="31" t="s">
        <v>365</v>
      </c>
      <c r="BB372" s="31" t="s">
        <v>236</v>
      </c>
      <c r="BC372" s="31" t="s">
        <v>368</v>
      </c>
      <c r="BD372" s="31" t="s">
        <v>416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1120</v>
      </c>
      <c r="F373" s="33" t="str">
        <f>IF(ISBLANK(Table2[[#This Row],[unique_id]]), "", Table2[[#This Row],[unique_id]])</f>
        <v>old_roof_network_switch_plug</v>
      </c>
      <c r="G373" s="31" t="s">
        <v>223</v>
      </c>
      <c r="H373" s="31" t="s">
        <v>586</v>
      </c>
      <c r="I373" s="31" t="s">
        <v>295</v>
      </c>
      <c r="O373" s="34" t="s">
        <v>889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1" t="s">
        <v>223</v>
      </c>
      <c r="BA373" s="31" t="s">
        <v>365</v>
      </c>
      <c r="BB373" s="31" t="s">
        <v>236</v>
      </c>
      <c r="BC373" s="31" t="s">
        <v>368</v>
      </c>
      <c r="BD373" s="31" t="s">
        <v>416</v>
      </c>
      <c r="BG373" s="31" t="s">
        <v>1116</v>
      </c>
      <c r="BH373" s="31" t="s">
        <v>446</v>
      </c>
      <c r="BI373" s="31" t="s">
        <v>359</v>
      </c>
      <c r="BJ373" s="31" t="s">
        <v>442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3" s="36" customFormat="1" ht="16" hidden="1" customHeight="1">
      <c r="A374" s="21">
        <v>2604</v>
      </c>
      <c r="B374" s="36" t="s">
        <v>26</v>
      </c>
      <c r="C374" s="36" t="s">
        <v>912</v>
      </c>
      <c r="D374" s="36" t="s">
        <v>149</v>
      </c>
      <c r="E374" s="37" t="s">
        <v>1270</v>
      </c>
      <c r="F374" s="38" t="str">
        <f>IF(ISBLANK(Table2[[#This Row],[unique_id]]), "", Table2[[#This Row],[unique_id]])</f>
        <v>template_ceiling_network_switch_plug_proxy</v>
      </c>
      <c r="G374" s="36" t="s">
        <v>223</v>
      </c>
      <c r="H374" s="36" t="s">
        <v>586</v>
      </c>
      <c r="I374" s="36" t="s">
        <v>295</v>
      </c>
      <c r="O374" s="39" t="s">
        <v>889</v>
      </c>
      <c r="P374" s="36" t="s">
        <v>166</v>
      </c>
      <c r="Q374" s="36" t="s">
        <v>859</v>
      </c>
      <c r="R374" s="36" t="s">
        <v>861</v>
      </c>
      <c r="S374" s="36" t="str">
        <f>Table2[[#This Row],[friendly_name]]</f>
        <v>Network Switch</v>
      </c>
      <c r="T374" s="37" t="s">
        <v>1239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s="36" customFormat="1" ht="16" hidden="1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1271</v>
      </c>
      <c r="F375" s="38" t="str">
        <f>IF(ISBLANK(Table2[[#This Row],[unique_id]]), "", Table2[[#This Row],[unique_id]])</f>
        <v>ceiling_network_switch_plug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889</v>
      </c>
      <c r="P375" s="36" t="s">
        <v>166</v>
      </c>
      <c r="Q375" s="36" t="s">
        <v>859</v>
      </c>
      <c r="R375" s="36" t="s">
        <v>861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1284</v>
      </c>
      <c r="AE375" s="36" t="s">
        <v>257</v>
      </c>
      <c r="AF375" s="36">
        <v>10</v>
      </c>
      <c r="AG375" s="39" t="s">
        <v>34</v>
      </c>
      <c r="AH375" s="39" t="s">
        <v>1017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1037</v>
      </c>
      <c r="AO375" s="36" t="s">
        <v>1038</v>
      </c>
      <c r="AP375" s="36" t="s">
        <v>1026</v>
      </c>
      <c r="AQ375" s="36" t="s">
        <v>1027</v>
      </c>
      <c r="AR375" s="36" t="s">
        <v>1108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5" s="21" t="str">
        <f>IF(ISBLANK(Table2[[#This Row],[device_model]]), "", Table2[[#This Row],[device_suggested_area]])</f>
        <v>Ceiling</v>
      </c>
      <c r="AZ375" s="36" t="s">
        <v>223</v>
      </c>
      <c r="BA375" s="36" t="s">
        <v>1036</v>
      </c>
      <c r="BB375" s="36" t="s">
        <v>1286</v>
      </c>
      <c r="BC375" s="36" t="s">
        <v>1005</v>
      </c>
      <c r="BD375" s="36" t="s">
        <v>416</v>
      </c>
      <c r="BH375" s="36" t="s">
        <v>446</v>
      </c>
      <c r="BI375" s="56" t="s">
        <v>1122</v>
      </c>
      <c r="BJ375" s="36" t="s">
        <v>1121</v>
      </c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3" s="36" customFormat="1" ht="16" hidden="1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1272</v>
      </c>
      <c r="F376" s="38" t="str">
        <f>IF(ISBLANK(Table2[[#This Row],[unique_id]]), "", Table2[[#This Row],[unique_id]])</f>
        <v>ceiling_network_switch_plug_energy_power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1018</v>
      </c>
      <c r="AF376" s="36">
        <v>10</v>
      </c>
      <c r="AG376" s="39" t="s">
        <v>34</v>
      </c>
      <c r="AH376" s="39" t="s">
        <v>1017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1037</v>
      </c>
      <c r="AO376" s="36" t="s">
        <v>1038</v>
      </c>
      <c r="AP376" s="36" t="s">
        <v>1026</v>
      </c>
      <c r="AQ376" s="36" t="s">
        <v>1027</v>
      </c>
      <c r="AR376" s="36" t="s">
        <v>1280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6" s="21" t="str">
        <f>IF(ISBLANK(Table2[[#This Row],[device_model]]), "", Table2[[#This Row],[device_suggested_area]])</f>
        <v>Ceiling</v>
      </c>
      <c r="AZ376" s="36" t="s">
        <v>223</v>
      </c>
      <c r="BA376" s="36" t="s">
        <v>1036</v>
      </c>
      <c r="BB376" s="36" t="s">
        <v>1286</v>
      </c>
      <c r="BC376" s="36" t="s">
        <v>1005</v>
      </c>
      <c r="BD376" s="36" t="s">
        <v>416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s="36" customFormat="1" ht="16" hidden="1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1273</v>
      </c>
      <c r="F377" s="38" t="str">
        <f>IF(ISBLANK(Table2[[#This Row],[unique_id]]), "", Table2[[#This Row],[unique_id]])</f>
        <v>ceiling_network_switch_plug_energy_total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1019</v>
      </c>
      <c r="AF377" s="36">
        <v>10</v>
      </c>
      <c r="AG377" s="39" t="s">
        <v>34</v>
      </c>
      <c r="AH377" s="39" t="s">
        <v>1017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1281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7" s="21" t="str">
        <f>IF(ISBLANK(Table2[[#This Row],[device_model]]), "", Table2[[#This Row],[device_suggested_area]])</f>
        <v>Ceiling</v>
      </c>
      <c r="AZ377" s="36" t="s">
        <v>223</v>
      </c>
      <c r="BA377" s="36" t="s">
        <v>1036</v>
      </c>
      <c r="BB377" s="36" t="s">
        <v>1286</v>
      </c>
      <c r="BC377" s="36" t="s">
        <v>1005</v>
      </c>
      <c r="BD377" s="36" t="s">
        <v>416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hidden="1" customHeight="1">
      <c r="A378" s="21">
        <v>2608</v>
      </c>
      <c r="B378" s="21" t="s">
        <v>26</v>
      </c>
      <c r="C378" s="21" t="s">
        <v>912</v>
      </c>
      <c r="D378" s="21" t="s">
        <v>149</v>
      </c>
      <c r="E378" s="26" t="s">
        <v>1107</v>
      </c>
      <c r="F378" s="25" t="str">
        <f>IF(ISBLANK(Table2[[#This Row],[unique_id]]), "", Table2[[#This Row],[unique_id]])</f>
        <v>template_rack_internet_modem_plug_proxy</v>
      </c>
      <c r="G378" s="21" t="s">
        <v>224</v>
      </c>
      <c r="H378" s="21" t="s">
        <v>586</v>
      </c>
      <c r="I378" s="21" t="s">
        <v>295</v>
      </c>
      <c r="O378" s="22" t="s">
        <v>889</v>
      </c>
      <c r="R378" s="21" t="s">
        <v>905</v>
      </c>
      <c r="S378" s="21" t="str">
        <f>Table2[[#This Row],[friendly_name]]</f>
        <v>Internet Modem</v>
      </c>
      <c r="T378" s="26" t="s">
        <v>1237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8" s="21" t="str">
        <f>IF(ISBLANK(Table2[[#This Row],[device_model]]), "", Table2[[#This Row],[device_suggested_area]])</f>
        <v>Rack</v>
      </c>
      <c r="AZ378" s="21" t="s">
        <v>1169</v>
      </c>
      <c r="BA378" s="24" t="s">
        <v>366</v>
      </c>
      <c r="BB378" s="21" t="s">
        <v>236</v>
      </c>
      <c r="BC378" s="21" t="s">
        <v>367</v>
      </c>
      <c r="BD378" s="21" t="s">
        <v>28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956</v>
      </c>
      <c r="F379" s="25" t="str">
        <f>IF(ISBLANK(Table2[[#This Row],[unique_id]]), "", Table2[[#This Row],[unique_id]])</f>
        <v>rack_internet_modem_plug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889</v>
      </c>
      <c r="P379" s="21"/>
      <c r="Q379" s="21"/>
      <c r="R379" s="21" t="s">
        <v>905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/>
      <c r="AY379" s="21" t="str">
        <f>IF(ISBLANK(Table2[[#This Row],[device_model]]), "", Table2[[#This Row],[device_suggested_area]])</f>
        <v>Rack</v>
      </c>
      <c r="AZ379" s="21" t="s">
        <v>1169</v>
      </c>
      <c r="BA379" s="24" t="s">
        <v>366</v>
      </c>
      <c r="BB379" s="21" t="s">
        <v>236</v>
      </c>
      <c r="BC379" s="21" t="s">
        <v>367</v>
      </c>
      <c r="BD379" s="21" t="s">
        <v>28</v>
      </c>
      <c r="BE379" s="21"/>
      <c r="BF379" s="21"/>
      <c r="BG379" s="21" t="s">
        <v>1116</v>
      </c>
      <c r="BH379" s="21" t="s">
        <v>446</v>
      </c>
      <c r="BI379" s="21" t="s">
        <v>360</v>
      </c>
      <c r="BJ379" s="21" t="s">
        <v>443</v>
      </c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3" ht="16" hidden="1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1007</v>
      </c>
      <c r="F380" s="38" t="str">
        <f>IF(ISBLANK(Table2[[#This Row],[unique_id]]), "", Table2[[#This Row],[unique_id]])</f>
        <v>rack_fans_plug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889</v>
      </c>
      <c r="P380" s="36"/>
      <c r="Q380" s="36"/>
      <c r="R380" s="36"/>
      <c r="S380" s="36"/>
      <c r="T380" s="37" t="s">
        <v>1109</v>
      </c>
      <c r="U380" s="36"/>
      <c r="V380" s="39"/>
      <c r="W380" s="39"/>
      <c r="X380" s="39"/>
      <c r="Y380" s="39"/>
      <c r="Z380" s="39"/>
      <c r="AA380" s="39" t="s">
        <v>1285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1017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1037</v>
      </c>
      <c r="AO380" s="36" t="s">
        <v>1038</v>
      </c>
      <c r="AP380" s="36" t="s">
        <v>1026</v>
      </c>
      <c r="AQ380" s="36" t="s">
        <v>1027</v>
      </c>
      <c r="AR380" s="36" t="s">
        <v>1108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36"/>
      <c r="AY380" s="21" t="str">
        <f>IF(ISBLANK(Table2[[#This Row],[device_model]]), "", Table2[[#This Row],[device_suggested_area]])</f>
        <v>Rack</v>
      </c>
      <c r="AZ380" s="36" t="s">
        <v>131</v>
      </c>
      <c r="BA380" s="42" t="s">
        <v>866</v>
      </c>
      <c r="BB380" s="36" t="s">
        <v>1286</v>
      </c>
      <c r="BC380" s="36" t="s">
        <v>1005</v>
      </c>
      <c r="BD380" s="36" t="s">
        <v>28</v>
      </c>
      <c r="BE380" s="36"/>
      <c r="BF380" s="36"/>
      <c r="BG380" s="36"/>
      <c r="BH380" s="36" t="s">
        <v>446</v>
      </c>
      <c r="BI380" s="36" t="s">
        <v>656</v>
      </c>
      <c r="BJ380" s="36" t="s">
        <v>1008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3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Table2[[#This Row],[unique_id]])</f>
        <v>deck_fans_outlet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922</v>
      </c>
      <c r="V381" s="22"/>
      <c r="W381" s="22" t="s">
        <v>549</v>
      </c>
      <c r="X381" s="22"/>
      <c r="Y381" s="29" t="s">
        <v>856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Table2[[#This Row],[device_suggested_area]]</f>
        <v>Deck</v>
      </c>
      <c r="AY381" s="21" t="str">
        <f>IF(ISBLANK(Table2[[#This Row],[device_model]]), "", Table2[[#This Row],[device_suggested_area]])</f>
        <v>Deck</v>
      </c>
      <c r="AZ381" s="26" t="s">
        <v>1158</v>
      </c>
      <c r="BA381" s="26" t="s">
        <v>705</v>
      </c>
      <c r="BB381" s="21" t="s">
        <v>383</v>
      </c>
      <c r="BC381" s="26" t="s">
        <v>706</v>
      </c>
      <c r="BD381" s="21" t="s">
        <v>363</v>
      </c>
      <c r="BI381" s="21" t="s">
        <v>707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3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Table2[[#This Row],[unique_id]])</f>
        <v>kitchen_fan_outlet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922</v>
      </c>
      <c r="V382" s="22"/>
      <c r="W382" s="22" t="s">
        <v>549</v>
      </c>
      <c r="X382" s="22"/>
      <c r="Y382" s="29" t="s">
        <v>856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Table2[[#This Row],[device_suggested_area]]</f>
        <v>Kitchen</v>
      </c>
      <c r="AY382" s="21" t="str">
        <f>IF(ISBLANK(Table2[[#This Row],[device_model]]), "", Table2[[#This Row],[device_suggested_area]])</f>
        <v>Kitchen</v>
      </c>
      <c r="AZ382" s="26" t="s">
        <v>1159</v>
      </c>
      <c r="BA382" s="26" t="s">
        <v>705</v>
      </c>
      <c r="BB382" s="21" t="s">
        <v>383</v>
      </c>
      <c r="BC382" s="26" t="s">
        <v>706</v>
      </c>
      <c r="BD382" s="21" t="s">
        <v>208</v>
      </c>
      <c r="BI382" s="21" t="s">
        <v>708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3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Table2[[#This Row],[unique_id]])</f>
        <v>edwin_wardrobe_outlet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922</v>
      </c>
      <c r="V383" s="22"/>
      <c r="W383" s="22" t="s">
        <v>549</v>
      </c>
      <c r="X383" s="22"/>
      <c r="Y383" s="29" t="s">
        <v>856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Table2[[#This Row],[device_suggested_area]]</f>
        <v>Edwin</v>
      </c>
      <c r="AY383" s="21" t="str">
        <f>IF(ISBLANK(Table2[[#This Row],[device_model]]), "", Table2[[#This Row],[device_suggested_area]])</f>
        <v>Edwin</v>
      </c>
      <c r="AZ383" s="26" t="s">
        <v>1160</v>
      </c>
      <c r="BA383" s="26" t="s">
        <v>705</v>
      </c>
      <c r="BB383" s="21" t="s">
        <v>383</v>
      </c>
      <c r="BC383" s="26" t="s">
        <v>706</v>
      </c>
      <c r="BD383" s="21" t="s">
        <v>127</v>
      </c>
      <c r="BI383" s="21" t="s">
        <v>704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3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918</v>
      </c>
      <c r="F384" s="25" t="str">
        <f>IF(ISBLANK(Table2[[#This Row],[unique_id]]), "", Table2[[#This Row],[unique_id]])</f>
        <v>garden_repeater_linkquality</v>
      </c>
      <c r="G384" s="21" t="s">
        <v>793</v>
      </c>
      <c r="H384" s="21" t="s">
        <v>586</v>
      </c>
      <c r="I384" s="21" t="s">
        <v>295</v>
      </c>
      <c r="O384" s="22" t="s">
        <v>889</v>
      </c>
      <c r="P384" s="21" t="s">
        <v>166</v>
      </c>
      <c r="Q384" s="21" t="s">
        <v>859</v>
      </c>
      <c r="R384" s="21" t="s">
        <v>861</v>
      </c>
      <c r="S384" s="21" t="s">
        <v>923</v>
      </c>
      <c r="T384" s="26" t="s">
        <v>921</v>
      </c>
      <c r="V384" s="22"/>
      <c r="W384" s="22" t="s">
        <v>549</v>
      </c>
      <c r="X384" s="22"/>
      <c r="Y384" s="29" t="s">
        <v>856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Table2[[#This Row],[device_suggested_area]]</f>
        <v>Garden</v>
      </c>
      <c r="AY384" s="21" t="str">
        <f>IF(ISBLANK(Table2[[#This Row],[device_model]]), "", Table2[[#This Row],[device_suggested_area]])</f>
        <v>Garden</v>
      </c>
      <c r="AZ384" s="21" t="s">
        <v>1132</v>
      </c>
      <c r="BA384" s="24" t="s">
        <v>791</v>
      </c>
      <c r="BB384" s="21" t="s">
        <v>510</v>
      </c>
      <c r="BC384" s="21" t="s">
        <v>790</v>
      </c>
      <c r="BD384" s="21" t="s">
        <v>639</v>
      </c>
      <c r="BI384" s="21" t="s">
        <v>792</v>
      </c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3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919</v>
      </c>
      <c r="F385" s="25" t="str">
        <f>IF(ISBLANK(Table2[[#This Row],[unique_id]]), "", Table2[[#This Row],[unique_id]])</f>
        <v>landing_repeater_linkquality</v>
      </c>
      <c r="G385" s="21" t="s">
        <v>795</v>
      </c>
      <c r="H385" s="21" t="s">
        <v>586</v>
      </c>
      <c r="I385" s="21" t="s">
        <v>295</v>
      </c>
      <c r="O385" s="22" t="s">
        <v>889</v>
      </c>
      <c r="P385" s="21" t="s">
        <v>166</v>
      </c>
      <c r="Q385" s="21" t="s">
        <v>859</v>
      </c>
      <c r="R385" s="21" t="s">
        <v>861</v>
      </c>
      <c r="S385" s="21" t="s">
        <v>923</v>
      </c>
      <c r="T385" s="26" t="s">
        <v>921</v>
      </c>
      <c r="V385" s="22"/>
      <c r="W385" s="22" t="s">
        <v>549</v>
      </c>
      <c r="X385" s="22"/>
      <c r="Y385" s="29" t="s">
        <v>856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Table2[[#This Row],[device_suggested_area]]</f>
        <v>Landing</v>
      </c>
      <c r="AY385" s="21" t="str">
        <f>IF(ISBLANK(Table2[[#This Row],[device_model]]), "", Table2[[#This Row],[device_suggested_area]])</f>
        <v>Landing</v>
      </c>
      <c r="AZ385" s="21" t="s">
        <v>1132</v>
      </c>
      <c r="BA385" s="24" t="s">
        <v>791</v>
      </c>
      <c r="BB385" s="21" t="s">
        <v>510</v>
      </c>
      <c r="BC385" s="21" t="s">
        <v>790</v>
      </c>
      <c r="BD385" s="21" t="s">
        <v>620</v>
      </c>
      <c r="BI385" s="21" t="s">
        <v>797</v>
      </c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3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920</v>
      </c>
      <c r="F386" s="25" t="str">
        <f>IF(ISBLANK(Table2[[#This Row],[unique_id]]), "", Table2[[#This Row],[unique_id]])</f>
        <v>driveway_repeater_linkquality</v>
      </c>
      <c r="G386" s="21" t="s">
        <v>794</v>
      </c>
      <c r="H386" s="21" t="s">
        <v>586</v>
      </c>
      <c r="I386" s="21" t="s">
        <v>295</v>
      </c>
      <c r="O386" s="22" t="s">
        <v>889</v>
      </c>
      <c r="P386" s="21" t="s">
        <v>166</v>
      </c>
      <c r="Q386" s="21" t="s">
        <v>859</v>
      </c>
      <c r="R386" s="21" t="s">
        <v>861</v>
      </c>
      <c r="S386" s="21" t="s">
        <v>923</v>
      </c>
      <c r="T386" s="26" t="s">
        <v>921</v>
      </c>
      <c r="V386" s="22"/>
      <c r="W386" s="22" t="s">
        <v>549</v>
      </c>
      <c r="X386" s="22"/>
      <c r="Y386" s="29" t="s">
        <v>856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Table2[[#This Row],[device_suggested_area]]</f>
        <v>Driveway</v>
      </c>
      <c r="AY386" s="21" t="str">
        <f>IF(ISBLANK(Table2[[#This Row],[device_model]]), "", Table2[[#This Row],[device_suggested_area]])</f>
        <v>Driveway</v>
      </c>
      <c r="AZ386" s="21" t="s">
        <v>1132</v>
      </c>
      <c r="BA386" s="24" t="s">
        <v>791</v>
      </c>
      <c r="BB386" s="21" t="s">
        <v>510</v>
      </c>
      <c r="BC386" s="21" t="s">
        <v>790</v>
      </c>
      <c r="BD386" s="21" t="s">
        <v>796</v>
      </c>
      <c r="BI386" s="21" t="s">
        <v>798</v>
      </c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3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Table2[[#This Row],[unique_id]])</f>
        <v>column_break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1004</v>
      </c>
      <c r="F388" s="25" t="str">
        <f>IF(ISBLANK(Table2[[#This Row],[unique_id]]), "", Table2[[#This Row],[unique_id]])</f>
        <v>lighting_reset_adaptive_lighting_all</v>
      </c>
      <c r="G388" s="21" t="s">
        <v>891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166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Table2[[#This Row],[unique_id]])</f>
        <v>lighting_reset_adaptive_lighting_ada_lamp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130</v>
      </c>
      <c r="BF389" s="21" t="s">
        <v>781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Table2[[#This Row],[unique_id]])</f>
        <v>lighting_reset_adaptive_lighting_edwin_lamp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127</v>
      </c>
      <c r="BF390" s="21" t="s">
        <v>781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Table2[[#This Row],[unique_id]])</f>
        <v>lighting_reset_adaptive_lighting_edwin_night_light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127</v>
      </c>
      <c r="BF391" s="21" t="s">
        <v>781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Table2[[#This Row],[unique_id]])</f>
        <v>lighting_reset_adaptive_lighting_hallway_main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417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988</v>
      </c>
      <c r="F393" s="25" t="str">
        <f>IF(ISBLANK(Table2[[#This Row],[unique_id]]), "", Table2[[#This Row],[unique_id]])</f>
        <v>lighting_reset_adaptive_lighting_hallway_sconces</v>
      </c>
      <c r="G393" t="s">
        <v>973</v>
      </c>
      <c r="H393" s="21" t="s">
        <v>605</v>
      </c>
      <c r="I393" s="21" t="s">
        <v>295</v>
      </c>
      <c r="J393" s="21" t="s">
        <v>989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417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Table2[[#This Row],[unique_id]])</f>
        <v>lighting_reset_adaptive_lighting_dining_main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195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Table2[[#This Row],[unique_id]])</f>
        <v>lighting_reset_adaptive_lighting_lounge_main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196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Table2[[#This Row],[unique_id]])</f>
        <v>lighting_reset_adaptive_lighting_lounge_lamp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166</v>
      </c>
      <c r="BF396" s="21" t="s">
        <v>781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Table2[[#This Row],[unique_id]])</f>
        <v>lighting_reset_adaptive_lighting_parents_main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194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990</v>
      </c>
      <c r="F398" s="25" t="str">
        <f>IF(ISBLANK(Table2[[#This Row],[unique_id]]), "", Table2[[#This Row],[unique_id]])</f>
        <v>lighting_reset_adaptive_lighting_parents_jane_bedside</v>
      </c>
      <c r="G398" t="s">
        <v>982</v>
      </c>
      <c r="H398" s="21" t="s">
        <v>605</v>
      </c>
      <c r="I398" s="21" t="s">
        <v>295</v>
      </c>
      <c r="J398" s="21" t="s">
        <v>992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194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991</v>
      </c>
      <c r="F399" s="25" t="str">
        <f>IF(ISBLANK(Table2[[#This Row],[unique_id]]), "", Table2[[#This Row],[unique_id]])</f>
        <v>lighting_reset_adaptive_lighting_parents_graham_bedside</v>
      </c>
      <c r="G399" t="s">
        <v>983</v>
      </c>
      <c r="H399" s="21" t="s">
        <v>605</v>
      </c>
      <c r="I399" s="21" t="s">
        <v>295</v>
      </c>
      <c r="J399" s="21" t="s">
        <v>993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194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994</v>
      </c>
      <c r="F400" s="25" t="str">
        <f>IF(ISBLANK(Table2[[#This Row],[unique_id]]), "", Table2[[#This Row],[unique_id]])</f>
        <v>lighting_reset_adaptive_lighting_study_lamp</v>
      </c>
      <c r="G400" t="s">
        <v>841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362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Table2[[#This Row],[unique_id]])</f>
        <v>lighting_reset_adaptive_lighting_kitchen_main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208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Table2[[#This Row],[unique_id]])</f>
        <v>lighting_reset_adaptive_lighting_laundry_main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216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Table2[[#This Row],[unique_id]])</f>
        <v>lighting_reset_adaptive_lighting_pantry_main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214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Table2[[#This Row],[unique_id]])</f>
        <v>lighting_reset_adaptive_lighting_office_main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215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Table2[[#This Row],[unique_id]])</f>
        <v>lighting_reset_adaptive_lighting_bathroom_main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364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995</v>
      </c>
      <c r="F406" s="25" t="str">
        <f>IF(ISBLANK(Table2[[#This Row],[unique_id]]), "", Table2[[#This Row],[unique_id]])</f>
        <v>lighting_reset_adaptive_lighting_bathroom_sconces</v>
      </c>
      <c r="G406" t="s">
        <v>979</v>
      </c>
      <c r="H406" s="21" t="s">
        <v>605</v>
      </c>
      <c r="I406" s="21" t="s">
        <v>295</v>
      </c>
      <c r="J406" s="21" t="s">
        <v>989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364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Table2[[#This Row],[unique_id]])</f>
        <v>lighting_reset_adaptive_lighting_ensuite_main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D407" s="21" t="s">
        <v>402</v>
      </c>
      <c r="BI407" s="21"/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3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996</v>
      </c>
      <c r="F408" s="25" t="str">
        <f>IF(ISBLANK(Table2[[#This Row],[unique_id]]), "", Table2[[#This Row],[unique_id]])</f>
        <v>lighting_reset_adaptive_lighting_ensuite_sconces</v>
      </c>
      <c r="G408" t="s">
        <v>962</v>
      </c>
      <c r="H408" s="21" t="s">
        <v>605</v>
      </c>
      <c r="I408" s="21" t="s">
        <v>295</v>
      </c>
      <c r="J408" s="21" t="s">
        <v>989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D408" s="21" t="s">
        <v>402</v>
      </c>
      <c r="BI408" s="21"/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3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Table2[[#This Row],[unique_id]])</f>
        <v>lighting_reset_adaptive_lighting_wardrobe_main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D409" s="21" t="s">
        <v>555</v>
      </c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Table2[[#This Row],[unique_id]])</f>
        <v>ada_home</v>
      </c>
      <c r="G410" s="21" t="s">
        <v>187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10" s="21" t="str">
        <f>IF(ISBLANK(Table2[[#This Row],[device_model]]), "", Table2[[#This Row],[device_suggested_area]])</f>
        <v>Ada</v>
      </c>
      <c r="AZ410" s="21" t="s">
        <v>166</v>
      </c>
      <c r="BA410" s="21" t="s">
        <v>399</v>
      </c>
      <c r="BB410" s="21" t="s">
        <v>238</v>
      </c>
      <c r="BC410" s="21" t="s">
        <v>1200</v>
      </c>
      <c r="BD410" s="21" t="s">
        <v>130</v>
      </c>
      <c r="BH410" s="21" t="s">
        <v>426</v>
      </c>
      <c r="BI410" s="27" t="s">
        <v>470</v>
      </c>
      <c r="BJ410" s="24" t="s">
        <v>462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3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Table2[[#This Row],[unique_id]])</f>
        <v>edwin_home</v>
      </c>
      <c r="G411" s="21" t="s">
        <v>263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11" s="21" t="str">
        <f>IF(ISBLANK(Table2[[#This Row],[device_model]]), "", Table2[[#This Row],[device_suggested_area]])</f>
        <v>Edwin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127</v>
      </c>
      <c r="BH411" s="21" t="s">
        <v>426</v>
      </c>
      <c r="BI411" s="27" t="s">
        <v>469</v>
      </c>
      <c r="BJ411" s="24" t="s">
        <v>463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3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Table2[[#This Row],[unique_id]])</f>
        <v>parents_home</v>
      </c>
      <c r="G412" s="21" t="s">
        <v>264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Parents Home Devices</v>
      </c>
      <c r="T412" s="26" t="s">
        <v>869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12" s="21" t="str">
        <f>IF(ISBLANK(Table2[[#This Row],[device_model]]), "", Table2[[#This Row],[device_suggested_area]])</f>
        <v>Parents</v>
      </c>
      <c r="AZ412" s="21" t="s">
        <v>166</v>
      </c>
      <c r="BA412" s="21" t="s">
        <v>1194</v>
      </c>
      <c r="BB412" s="21" t="s">
        <v>238</v>
      </c>
      <c r="BC412" s="21" t="s">
        <v>1201</v>
      </c>
      <c r="BD412" s="21" t="s">
        <v>194</v>
      </c>
      <c r="BH412" s="21" t="s">
        <v>426</v>
      </c>
      <c r="BI412" s="27" t="s">
        <v>727</v>
      </c>
      <c r="BJ412" s="24" t="s">
        <v>726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3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Table2[[#This Row],[unique_id]])</f>
        <v>kitchen_home</v>
      </c>
      <c r="G413" s="21" t="s">
        <v>265</v>
      </c>
      <c r="H413" s="21" t="s">
        <v>844</v>
      </c>
      <c r="I413" s="21" t="s">
        <v>144</v>
      </c>
      <c r="M413" s="21" t="s">
        <v>136</v>
      </c>
      <c r="N413" s="21" t="s">
        <v>274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Home Devices</v>
      </c>
      <c r="T413" s="26" t="s">
        <v>869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3" s="21" t="str">
        <f>IF(ISBLANK(Table2[[#This Row],[device_model]]), "", Table2[[#This Row],[device_suggested_area]])</f>
        <v>Kitchen</v>
      </c>
      <c r="AZ413" s="21" t="s">
        <v>166</v>
      </c>
      <c r="BA413" s="21" t="s">
        <v>1194</v>
      </c>
      <c r="BB413" s="21" t="s">
        <v>238</v>
      </c>
      <c r="BC413" s="21" t="s">
        <v>1201</v>
      </c>
      <c r="BD413" s="21" t="s">
        <v>208</v>
      </c>
      <c r="BH413" s="21" t="s">
        <v>426</v>
      </c>
      <c r="BI413" s="27" t="s">
        <v>829</v>
      </c>
      <c r="BJ413" s="24" t="s">
        <v>828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3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Table2[[#This Row],[unique_id]])</f>
        <v>office_home</v>
      </c>
      <c r="G414" s="21" t="s">
        <v>695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4" s="21" t="str">
        <f>IF(ISBLANK(Table2[[#This Row],[device_model]]), "", Table2[[#This Row],[device_suggested_area]])</f>
        <v>Office</v>
      </c>
      <c r="AZ414" s="21" t="s">
        <v>166</v>
      </c>
      <c r="BA414" s="21" t="s">
        <v>399</v>
      </c>
      <c r="BB414" s="21" t="s">
        <v>238</v>
      </c>
      <c r="BC414" s="21" t="s">
        <v>1200</v>
      </c>
      <c r="BD414" s="21" t="s">
        <v>215</v>
      </c>
      <c r="BH414" s="21" t="s">
        <v>426</v>
      </c>
      <c r="BI414" s="27" t="s">
        <v>467</v>
      </c>
      <c r="BJ414" s="24" t="s">
        <v>466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3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Table2[[#This Row],[unique_id]])</f>
        <v>lounge_home</v>
      </c>
      <c r="G415" s="21" t="s">
        <v>733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5" s="21" t="str">
        <f>IF(ISBLANK(Table2[[#This Row],[device_model]]), "", Table2[[#This Row],[device_suggested_area]])</f>
        <v>Lounge</v>
      </c>
      <c r="AZ415" s="21" t="s">
        <v>166</v>
      </c>
      <c r="BA415" s="21" t="s">
        <v>399</v>
      </c>
      <c r="BB415" s="21" t="s">
        <v>238</v>
      </c>
      <c r="BC415" s="21" t="s">
        <v>1200</v>
      </c>
      <c r="BD415" s="21" t="s">
        <v>196</v>
      </c>
      <c r="BH415" s="21" t="s">
        <v>426</v>
      </c>
      <c r="BI415" s="27" t="s">
        <v>468</v>
      </c>
      <c r="BJ415" s="24" t="s">
        <v>464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3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924</v>
      </c>
      <c r="F416" s="25" t="str">
        <f>IF(ISBLANK(Table2[[#This Row],[unique_id]]), "", Table2[[#This Row],[unique_id]])</f>
        <v>ada_tablet</v>
      </c>
      <c r="G416" s="21" t="s">
        <v>925</v>
      </c>
      <c r="H416" s="21" t="s">
        <v>844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6" s="21" t="str">
        <f>IF(ISBLANK(Table2[[#This Row],[device_model]]), "", Table2[[#This Row],[device_suggested_area]])</f>
        <v>Lounge</v>
      </c>
      <c r="AZ416" s="21" t="s">
        <v>925</v>
      </c>
      <c r="BA416" s="21" t="s">
        <v>1202</v>
      </c>
      <c r="BB416" s="21" t="s">
        <v>238</v>
      </c>
      <c r="BC416" s="21" t="s">
        <v>930</v>
      </c>
      <c r="BD416" s="21" t="s">
        <v>196</v>
      </c>
      <c r="BH416" s="21" t="s">
        <v>426</v>
      </c>
      <c r="BI416" s="27" t="s">
        <v>927</v>
      </c>
      <c r="BJ416" s="24" t="s">
        <v>928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3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Table2[[#This Row],[unique_id]])</f>
        <v>column_break</v>
      </c>
      <c r="G417" s="21" t="s">
        <v>334</v>
      </c>
      <c r="H417" s="21" t="s">
        <v>844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Table2[[#This Row],[unique_id]])</f>
        <v>lg_webos_smart_tv</v>
      </c>
      <c r="G418" s="21" t="s">
        <v>181</v>
      </c>
      <c r="H418" s="21" t="s">
        <v>844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8" s="21" t="str">
        <f>IF(ISBLANK(Table2[[#This Row],[device_model]]), "", Table2[[#This Row],[device_suggested_area]])</f>
        <v>Lounge</v>
      </c>
      <c r="AZ418" s="21" t="s">
        <v>1123</v>
      </c>
      <c r="BA418" s="21" t="s">
        <v>648</v>
      </c>
      <c r="BB418" s="21" t="s">
        <v>644</v>
      </c>
      <c r="BC418" s="21" t="s">
        <v>647</v>
      </c>
      <c r="BD418" s="21" t="s">
        <v>196</v>
      </c>
      <c r="BH418" s="21" t="s">
        <v>426</v>
      </c>
      <c r="BI418" s="27" t="s">
        <v>645</v>
      </c>
      <c r="BJ418" s="24" t="s">
        <v>646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3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Table2[[#This Row],[unique_id]])</f>
        <v>parents_tv</v>
      </c>
      <c r="G419" s="21" t="s">
        <v>267</v>
      </c>
      <c r="H419" s="21" t="s">
        <v>844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9" s="21" t="str">
        <f>IF(ISBLANK(Table2[[#This Row],[device_model]]), "", Table2[[#This Row],[device_suggested_area]])</f>
        <v>Parents</v>
      </c>
      <c r="AZ419" s="21" t="s">
        <v>1123</v>
      </c>
      <c r="BA419" s="21" t="s">
        <v>1195</v>
      </c>
      <c r="BB419" s="21" t="s">
        <v>268</v>
      </c>
      <c r="BC419" s="21" t="s">
        <v>405</v>
      </c>
      <c r="BD419" s="21" t="s">
        <v>194</v>
      </c>
      <c r="BH419" s="21" t="s">
        <v>426</v>
      </c>
      <c r="BI419" s="27" t="s">
        <v>407</v>
      </c>
      <c r="BJ419" s="24" t="s">
        <v>472</v>
      </c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3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931</v>
      </c>
      <c r="F420" s="25" t="str">
        <f>IF(ISBLANK(Table2[[#This Row],[unique_id]]), "", Table2[[#This Row],[unique_id]])</f>
        <v>edwin_tablet</v>
      </c>
      <c r="G420" s="21" t="s">
        <v>932</v>
      </c>
      <c r="H420" s="21" t="s">
        <v>844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20" s="21" t="str">
        <f>IF(ISBLANK(Table2[[#This Row],[device_model]]), "", Table2[[#This Row],[device_suggested_area]])</f>
        <v>Kitchen</v>
      </c>
      <c r="AZ420" s="21" t="s">
        <v>932</v>
      </c>
      <c r="BA420" s="21" t="s">
        <v>1202</v>
      </c>
      <c r="BB420" s="21" t="s">
        <v>238</v>
      </c>
      <c r="BC420" s="21" t="s">
        <v>930</v>
      </c>
      <c r="BD420" s="21" t="s">
        <v>208</v>
      </c>
      <c r="BH420" s="21" t="s">
        <v>426</v>
      </c>
      <c r="BI420" s="27" t="s">
        <v>938</v>
      </c>
      <c r="BJ420" s="24" t="s">
        <v>929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3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Table2[[#This Row],[unique_id]])</f>
        <v>office_tv</v>
      </c>
      <c r="G421" s="21" t="s">
        <v>780</v>
      </c>
      <c r="H421" s="21" t="s">
        <v>844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21" s="21" t="str">
        <f>IF(ISBLANK(Table2[[#This Row],[device_model]]), "", Table2[[#This Row],[device_suggested_area]])</f>
        <v>Office</v>
      </c>
      <c r="AZ421" s="21" t="s">
        <v>1123</v>
      </c>
      <c r="BA421" s="21" t="s">
        <v>400</v>
      </c>
      <c r="BB421" s="21" t="s">
        <v>238</v>
      </c>
      <c r="BC421" s="21" t="s">
        <v>401</v>
      </c>
      <c r="BD421" s="21" t="s">
        <v>215</v>
      </c>
      <c r="BH421" s="21" t="s">
        <v>426</v>
      </c>
      <c r="BI421" s="27" t="s">
        <v>471</v>
      </c>
      <c r="BJ421" s="24" t="s">
        <v>465</v>
      </c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3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Table2[[#This Row],[unique_id]])</f>
        <v>column_break</v>
      </c>
      <c r="G422" s="21" t="s">
        <v>334</v>
      </c>
      <c r="H422" s="21" t="s">
        <v>844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833</v>
      </c>
      <c r="F423" s="25" t="str">
        <f>IF(ISBLANK(Table2[[#This Row],[unique_id]]), "", Table2[[#This Row],[unique_id]])</f>
        <v>lounge_arc</v>
      </c>
      <c r="G423" s="21" t="s">
        <v>836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3" s="21" t="str">
        <f>IF(ISBLANK(Table2[[#This Row],[device_model]]), "", Table2[[#This Row],[device_suggested_area]])</f>
        <v>Lounge</v>
      </c>
      <c r="AZ423" s="21" t="s">
        <v>649</v>
      </c>
      <c r="BA423" s="21" t="s">
        <v>1198</v>
      </c>
      <c r="BB423" s="21" t="s">
        <v>183</v>
      </c>
      <c r="BC423" s="21">
        <v>15.4</v>
      </c>
      <c r="BD423" s="21" t="s">
        <v>196</v>
      </c>
      <c r="BH423" s="21" t="s">
        <v>426</v>
      </c>
      <c r="BI423" s="21" t="s">
        <v>650</v>
      </c>
      <c r="BJ423" s="24" t="s">
        <v>651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3" ht="16" hidden="1" customHeight="1">
      <c r="A424" s="21">
        <v>2684</v>
      </c>
      <c r="B424" s="21" t="s">
        <v>643</v>
      </c>
      <c r="C424" s="21" t="s">
        <v>912</v>
      </c>
      <c r="D424" s="21" t="s">
        <v>149</v>
      </c>
      <c r="E424" s="21" t="s">
        <v>914</v>
      </c>
      <c r="F424" s="25" t="str">
        <f>IF(ISBLANK(Table2[[#This Row],[unique_id]]), "", Table2[[#This Row],[unique_id]])</f>
        <v>template_kitchen_move_proxy</v>
      </c>
      <c r="G424" s="21" t="s">
        <v>837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Kitchen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4" s="21" t="str">
        <f>IF(ISBLANK(Table2[[#This Row],[device_model]]), "", Table2[[#This Row],[device_suggested_area]])</f>
        <v>Kitchen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208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832</v>
      </c>
      <c r="F425" s="25" t="str">
        <f>IF(ISBLANK(Table2[[#This Row],[unique_id]]), "", Table2[[#This Row],[unique_id]])</f>
        <v>kitchen_move</v>
      </c>
      <c r="G425" s="21" t="s">
        <v>837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5" s="21" t="str">
        <f>IF(ISBLANK(Table2[[#This Row],[device_model]]), "", Table2[[#This Row],[device_suggested_area]])</f>
        <v>Kitchen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208</v>
      </c>
      <c r="BH425" s="21" t="s">
        <v>426</v>
      </c>
      <c r="BI425" s="21" t="s">
        <v>374</v>
      </c>
      <c r="BJ425" s="24" t="s">
        <v>494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3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831</v>
      </c>
      <c r="F426" s="25" t="str">
        <f>IF(ISBLANK(Table2[[#This Row],[unique_id]]), "", Table2[[#This Row],[unique_id]])</f>
        <v>kitchen_five</v>
      </c>
      <c r="G426" s="21" t="s">
        <v>838</v>
      </c>
      <c r="H426" s="21" t="s">
        <v>844</v>
      </c>
      <c r="I426" s="21" t="s">
        <v>144</v>
      </c>
      <c r="M426" s="21" t="s">
        <v>136</v>
      </c>
      <c r="N426" s="21" t="s">
        <v>274</v>
      </c>
      <c r="O426" s="22" t="s">
        <v>889</v>
      </c>
      <c r="P426" s="21" t="s">
        <v>166</v>
      </c>
      <c r="Q426" s="21" t="s">
        <v>859</v>
      </c>
      <c r="R426" s="45" t="s">
        <v>844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6" s="21" t="str">
        <f>IF(ISBLANK(Table2[[#This Row],[device_model]]), "", Table2[[#This Row],[device_suggested_area]])</f>
        <v>Kitchen</v>
      </c>
      <c r="AZ426" s="21" t="s">
        <v>916</v>
      </c>
      <c r="BA426" s="21" t="s">
        <v>1197</v>
      </c>
      <c r="BB426" s="21" t="s">
        <v>183</v>
      </c>
      <c r="BC426" s="21">
        <v>15.4</v>
      </c>
      <c r="BD426" s="21" t="s">
        <v>208</v>
      </c>
      <c r="BH426" s="21" t="s">
        <v>426</v>
      </c>
      <c r="BI426" s="26" t="s">
        <v>373</v>
      </c>
      <c r="BJ426" s="24" t="s">
        <v>495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3" ht="16" hidden="1" customHeight="1">
      <c r="A427" s="21">
        <v>2687</v>
      </c>
      <c r="B427" s="21" t="s">
        <v>643</v>
      </c>
      <c r="C427" s="21" t="s">
        <v>912</v>
      </c>
      <c r="D427" s="21" t="s">
        <v>149</v>
      </c>
      <c r="E427" s="21" t="s">
        <v>915</v>
      </c>
      <c r="F427" s="25" t="str">
        <f>IF(ISBLANK(Table2[[#This Row],[unique_id]]), "", Table2[[#This Row],[unique_id]])</f>
        <v>template_parents_move_proxy</v>
      </c>
      <c r="G427" s="21" t="s">
        <v>839</v>
      </c>
      <c r="H427" s="21" t="s">
        <v>844</v>
      </c>
      <c r="I427" s="21" t="s">
        <v>144</v>
      </c>
      <c r="O427" s="22" t="s">
        <v>889</v>
      </c>
      <c r="P427" s="21" t="s">
        <v>166</v>
      </c>
      <c r="Q427" s="21" t="s">
        <v>859</v>
      </c>
      <c r="R427" s="45" t="s">
        <v>844</v>
      </c>
      <c r="S427" s="21" t="str">
        <f>_xlfn.CONCAT( Table2[[#This Row],[friendly_name]], " Devices")</f>
        <v>Parents Move Devices</v>
      </c>
      <c r="T427" s="26" t="s">
        <v>917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7" s="21" t="str">
        <f>IF(ISBLANK(Table2[[#This Row],[device_model]]), "", Table2[[#This Row],[device_suggested_area]])</f>
        <v>Parents</v>
      </c>
      <c r="AZ427" s="21" t="s">
        <v>371</v>
      </c>
      <c r="BA427" s="21" t="s">
        <v>1196</v>
      </c>
      <c r="BB427" s="21" t="s">
        <v>183</v>
      </c>
      <c r="BC427" s="21">
        <v>15.4</v>
      </c>
      <c r="BD427" s="21" t="s">
        <v>194</v>
      </c>
      <c r="BI427" s="21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830</v>
      </c>
      <c r="F428" s="25" t="str">
        <f>IF(ISBLANK(Table2[[#This Row],[unique_id]]), "", Table2[[#This Row],[unique_id]])</f>
        <v>parents_move</v>
      </c>
      <c r="G428" s="21" t="s">
        <v>839</v>
      </c>
      <c r="H428" s="21" t="s">
        <v>844</v>
      </c>
      <c r="I428" s="21" t="s">
        <v>144</v>
      </c>
      <c r="M428" s="21" t="s">
        <v>136</v>
      </c>
      <c r="N428" s="21" t="s">
        <v>274</v>
      </c>
      <c r="O428" s="22" t="s">
        <v>889</v>
      </c>
      <c r="P428" s="21" t="s">
        <v>166</v>
      </c>
      <c r="Q428" s="21" t="s">
        <v>859</v>
      </c>
      <c r="R428" s="45" t="s">
        <v>844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8" s="21" t="str">
        <f>IF(ISBLANK(Table2[[#This Row],[device_model]]), "", Table2[[#This Row],[device_suggested_area]])</f>
        <v>Parents</v>
      </c>
      <c r="AZ428" s="21" t="s">
        <v>371</v>
      </c>
      <c r="BA428" s="21" t="s">
        <v>1196</v>
      </c>
      <c r="BB428" s="21" t="s">
        <v>183</v>
      </c>
      <c r="BC428" s="21">
        <v>15.4</v>
      </c>
      <c r="BD428" s="21" t="s">
        <v>194</v>
      </c>
      <c r="BH428" s="21" t="s">
        <v>426</v>
      </c>
      <c r="BI428" s="21" t="s">
        <v>372</v>
      </c>
      <c r="BJ428" s="24" t="s">
        <v>493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3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Table2[[#This Row],[unique_id]])</f>
        <v>parents_tv_speaker</v>
      </c>
      <c r="G429" s="21" t="s">
        <v>729</v>
      </c>
      <c r="H429" s="21" t="s">
        <v>844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9" s="21" t="str">
        <f>IF(ISBLANK(Table2[[#This Row],[device_model]]), "", Table2[[#This Row],[device_suggested_area]])</f>
        <v>Parents</v>
      </c>
      <c r="AZ429" s="21" t="s">
        <v>1126</v>
      </c>
      <c r="BA429" s="21" t="s">
        <v>1199</v>
      </c>
      <c r="BB429" s="21" t="s">
        <v>268</v>
      </c>
      <c r="BC429" s="21" t="s">
        <v>405</v>
      </c>
      <c r="BD429" s="21" t="s">
        <v>194</v>
      </c>
      <c r="BH429" s="21" t="s">
        <v>426</v>
      </c>
      <c r="BI429" s="27" t="s">
        <v>408</v>
      </c>
      <c r="BJ429" s="24" t="s">
        <v>473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3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Table2[[#This Row],[unique_id]])</f>
        <v>back_door_lock_security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C430" s="22"/>
      <c r="BI430" s="27"/>
      <c r="BJ430" s="24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Table2[[#This Row],[unique_id]])</f>
        <v>template_back_door_state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C431" s="22"/>
      <c r="BI431" s="27"/>
      <c r="BJ431" s="24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Table2[[#This Row],[unique_id]])</f>
        <v>back_door_lock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855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Table2[[#This Row],[device_suggested_area]]</f>
        <v>Back Door</v>
      </c>
      <c r="AY432" s="21" t="str">
        <f>IF(ISBLANK(Table2[[#This Row],[device_model]]), "", Table2[[#This Row],[device_suggested_area]])</f>
        <v>Back Door</v>
      </c>
      <c r="AZ432" s="21" t="s">
        <v>1180</v>
      </c>
      <c r="BA432" s="21" t="s">
        <v>712</v>
      </c>
      <c r="BB432" s="21" t="s">
        <v>711</v>
      </c>
      <c r="BC432" s="21" t="s">
        <v>713</v>
      </c>
      <c r="BD432" s="21" t="s">
        <v>720</v>
      </c>
      <c r="BI432" s="21" t="s">
        <v>710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3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Table2[[#This Row],[unique_id]])</f>
        <v>template_back_door_sensor_contact_last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855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6" t="str">
        <f>Table2[[#This Row],[device_suggested_area]]</f>
        <v>Back Door</v>
      </c>
      <c r="AY433" s="21" t="str">
        <f>IF(ISBLANK(Table2[[#This Row],[device_model]]), "", Table2[[#This Row],[device_suggested_area]])</f>
        <v>Back Door</v>
      </c>
      <c r="AZ433" s="26" t="s">
        <v>1193</v>
      </c>
      <c r="BA433" s="26" t="s">
        <v>734</v>
      </c>
      <c r="BB433" s="21" t="s">
        <v>1286</v>
      </c>
      <c r="BC433" s="21" t="s">
        <v>713</v>
      </c>
      <c r="BD433" s="21" t="s">
        <v>720</v>
      </c>
      <c r="BI433" s="21" t="s">
        <v>736</v>
      </c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3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Table2[[#This Row],[unique_id]])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IF(ISBLANK(Table2[[#This Row],[device_model]]), "", Table2[[#This Row],[device_suggested_area]])</f>
        <v/>
      </c>
      <c r="BA434" s="26"/>
      <c r="BC434" s="22"/>
      <c r="BI434" s="21"/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3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Table2[[#This Row],[unique_id]])</f>
        <v>front_door_lock_security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7"/>
      <c r="BJ435" s="24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Table2[[#This Row],[unique_id]])</f>
        <v>template_front_door_state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C436" s="22"/>
      <c r="BI436" s="27"/>
      <c r="BJ436" s="24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hidden="1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Table2[[#This Row],[unique_id]])</f>
        <v>front_door_lock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855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Table2[[#This Row],[device_suggested_area]]</f>
        <v>Front Door</v>
      </c>
      <c r="AY437" s="21" t="str">
        <f>IF(ISBLANK(Table2[[#This Row],[device_model]]), "", Table2[[#This Row],[device_suggested_area]])</f>
        <v>Front Door</v>
      </c>
      <c r="AZ437" s="21" t="s">
        <v>1180</v>
      </c>
      <c r="BA437" s="21" t="s">
        <v>712</v>
      </c>
      <c r="BB437" s="21" t="s">
        <v>711</v>
      </c>
      <c r="BC437" s="21" t="s">
        <v>713</v>
      </c>
      <c r="BD437" s="21" t="s">
        <v>719</v>
      </c>
      <c r="BI437" s="21" t="s">
        <v>717</v>
      </c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3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Table2[[#This Row],[unique_id]])</f>
        <v>template_front_door_sensor_contact_last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855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6" t="str">
        <f>Table2[[#This Row],[device_suggested_area]]</f>
        <v>Front Door</v>
      </c>
      <c r="AY438" s="21" t="str">
        <f>IF(ISBLANK(Table2[[#This Row],[device_model]]), "", Table2[[#This Row],[device_suggested_area]])</f>
        <v>Front Door</v>
      </c>
      <c r="AZ438" s="26" t="s">
        <v>1193</v>
      </c>
      <c r="BA438" s="26" t="s">
        <v>734</v>
      </c>
      <c r="BB438" s="21" t="s">
        <v>1286</v>
      </c>
      <c r="BC438" s="21" t="s">
        <v>713</v>
      </c>
      <c r="BD438" s="21" t="s">
        <v>719</v>
      </c>
      <c r="BI438" s="21" t="s">
        <v>735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3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Table2[[#This Row],[unique_id]])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A439" s="26"/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Table2[[#This Row],[unique_id]])</f>
        <v>uvc_ada_motion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Table2[[#This Row],[unique_id]])</f>
        <v>uvc_ada_medium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">
        <v>394</v>
      </c>
      <c r="AY442" s="21" t="str">
        <f>IF(ISBLANK(Table2[[#This Row],[device_model]]), "", Table2[[#This Row],[device_suggested_area]])</f>
        <v>Ada</v>
      </c>
      <c r="AZ442" s="21" t="str">
        <f>Table2[[#This Row],[device_suggested_area]]</f>
        <v>Ada</v>
      </c>
      <c r="BA442" s="21" t="s">
        <v>392</v>
      </c>
      <c r="BB442" s="21" t="s">
        <v>237</v>
      </c>
      <c r="BC442" s="21" t="s">
        <v>393</v>
      </c>
      <c r="BD442" s="21" t="s">
        <v>130</v>
      </c>
      <c r="BH442" s="21" t="s">
        <v>446</v>
      </c>
      <c r="BI442" s="21" t="s">
        <v>390</v>
      </c>
      <c r="BJ442" s="21" t="s">
        <v>411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3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Table2[[#This Row],[unique_id]])</f>
        <v>uvc_edwin_motion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Table2[[#This Row],[unique_id]])</f>
        <v>uvc_edwin_medium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">
        <v>394</v>
      </c>
      <c r="AY445" s="21" t="str">
        <f>IF(ISBLANK(Table2[[#This Row],[device_model]]), "", Table2[[#This Row],[device_suggested_area]])</f>
        <v>Edwin</v>
      </c>
      <c r="AZ445" s="21" t="str">
        <f>Table2[[#This Row],[device_suggested_area]]</f>
        <v>Edwin</v>
      </c>
      <c r="BA445" s="21" t="s">
        <v>392</v>
      </c>
      <c r="BB445" s="21" t="s">
        <v>237</v>
      </c>
      <c r="BC445" s="21" t="s">
        <v>393</v>
      </c>
      <c r="BD445" s="21" t="s">
        <v>127</v>
      </c>
      <c r="BH445" s="21" t="s">
        <v>446</v>
      </c>
      <c r="BI445" s="21" t="s">
        <v>391</v>
      </c>
      <c r="BJ445" s="21" t="s">
        <v>412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3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Table2[[#This Row],[unique_id]])</f>
        <v>column_break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Table2[[#This Row],[unique_id]])</f>
        <v>ada_fan_occupancy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Table2[[#This Row],[unique_id]])</f>
        <v>edwin_fan_occupancy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Table2[[#This Row],[unique_id]])</f>
        <v>parents_fan_occupancy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Table2[[#This Row],[unique_id]])</f>
        <v>lounge_fan_occupancy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0" s="21" t="str">
        <f>IF(ISBLANK(Table2[[#This Row],[device_model]]), "", Table2[[#This Row],[device_suggested_area]])</f>
        <v/>
      </c>
      <c r="BC450" s="22"/>
      <c r="BI450" s="21"/>
      <c r="BJ450" s="21"/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3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Table2[[#This Row],[unique_id]])</f>
        <v>deck_east_fan_occupancy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1" s="21" t="str">
        <f>IF(ISBLANK(Table2[[#This Row],[device_model]]), "", Table2[[#This Row],[device_suggested_area]])</f>
        <v/>
      </c>
      <c r="BC451" s="22"/>
      <c r="BI451" s="21"/>
      <c r="BJ451" s="21"/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3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Table2[[#This Row],[unique_id]])</f>
        <v>deck_west_fan_occupancy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2" s="21" t="str">
        <f>IF(ISBLANK(Table2[[#This Row],[device_model]]), "", Table2[[#This Row],[device_suggested_area]])</f>
        <v/>
      </c>
      <c r="BC452" s="22"/>
      <c r="BI452" s="21"/>
      <c r="BJ452" s="21"/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3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">
        <v>1175</v>
      </c>
      <c r="AY453" s="21" t="str">
        <f>IF(ISBLANK(Table2[[#This Row],[device_model]]), "", Table2[[#This Row],[device_suggested_area]])</f>
        <v>Rack</v>
      </c>
      <c r="AZ453" s="21" t="s">
        <v>1230</v>
      </c>
      <c r="BA453" s="21" t="s">
        <v>1174</v>
      </c>
      <c r="BB453" s="21" t="s">
        <v>237</v>
      </c>
      <c r="BC453" s="21" t="s">
        <v>415</v>
      </c>
      <c r="BD453" s="21" t="s">
        <v>28</v>
      </c>
      <c r="BH453" s="21" t="s">
        <v>413</v>
      </c>
      <c r="BI453" s="21" t="s">
        <v>422</v>
      </c>
      <c r="BJ453" s="21" t="s">
        <v>418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3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">
        <v>1176</v>
      </c>
      <c r="AY454" s="21" t="str">
        <f>IF(ISBLANK(Table2[[#This Row],[device_model]]), "", Table2[[#This Row],[device_suggested_area]])</f>
        <v>Rack</v>
      </c>
      <c r="AZ454" s="21" t="str">
        <f>Table2[[#This Row],[device_suggested_area]]</f>
        <v>Rack</v>
      </c>
      <c r="BA454" s="21" t="s">
        <v>1170</v>
      </c>
      <c r="BB454" s="21" t="s">
        <v>237</v>
      </c>
      <c r="BC454" s="21" t="s">
        <v>697</v>
      </c>
      <c r="BD454" s="21" t="s">
        <v>28</v>
      </c>
      <c r="BH454" s="21" t="s">
        <v>413</v>
      </c>
      <c r="BI454" s="21" t="s">
        <v>698</v>
      </c>
      <c r="BJ454" s="21" t="s">
        <v>419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3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Table2[[#This Row],[unique_id]])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">
        <v>1176</v>
      </c>
      <c r="AY455" s="21" t="str">
        <f>IF(ISBLANK(Table2[[#This Row],[device_model]]), "", Table2[[#This Row],[device_suggested_area]])</f>
        <v>Ceiling</v>
      </c>
      <c r="AZ455" s="21" t="str">
        <f>Table2[[#This Row],[device_suggested_area]]</f>
        <v>Ceiling</v>
      </c>
      <c r="BA455" s="21" t="s">
        <v>1171</v>
      </c>
      <c r="BB455" s="21" t="s">
        <v>237</v>
      </c>
      <c r="BC455" s="21" t="s">
        <v>1236</v>
      </c>
      <c r="BD455" s="21" t="s">
        <v>416</v>
      </c>
      <c r="BH455" s="21" t="s">
        <v>413</v>
      </c>
      <c r="BI455" s="21" t="s">
        <v>423</v>
      </c>
      <c r="BJ455" s="21" t="s">
        <v>420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3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Table2[[#This Row],[unique_id]])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">
        <v>1177</v>
      </c>
      <c r="AY456" s="21" t="str">
        <f>IF(ISBLANK(Table2[[#This Row],[device_model]]), "", Table2[[#This Row],[device_suggested_area]])</f>
        <v>Deck</v>
      </c>
      <c r="AZ456" s="21" t="str">
        <f>Table2[[#This Row],[device_suggested_area]]</f>
        <v>Deck</v>
      </c>
      <c r="BA456" s="21" t="s">
        <v>1172</v>
      </c>
      <c r="BB456" s="21" t="s">
        <v>237</v>
      </c>
      <c r="BC456" s="21" t="s">
        <v>1235</v>
      </c>
      <c r="BD456" s="21" t="s">
        <v>363</v>
      </c>
      <c r="BH456" s="21" t="s">
        <v>413</v>
      </c>
      <c r="BI456" s="21" t="s">
        <v>424</v>
      </c>
      <c r="BJ456" s="21" t="s">
        <v>421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3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Table2[[#This Row],[unique_id]])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">
        <v>1177</v>
      </c>
      <c r="AY457" s="21" t="str">
        <f>IF(ISBLANK(Table2[[#This Row],[device_model]]), "", Table2[[#This Row],[device_suggested_area]])</f>
        <v>Hallway</v>
      </c>
      <c r="AZ457" s="21" t="str">
        <f>Table2[[#This Row],[device_suggested_area]]</f>
        <v>Hallway</v>
      </c>
      <c r="BA457" s="21" t="s">
        <v>1173</v>
      </c>
      <c r="BB457" s="21" t="s">
        <v>237</v>
      </c>
      <c r="BC457" s="21" t="s">
        <v>1235</v>
      </c>
      <c r="BD457" s="21" t="s">
        <v>417</v>
      </c>
      <c r="BH457" s="21" t="s">
        <v>413</v>
      </c>
      <c r="BI457" s="21" t="s">
        <v>425</v>
      </c>
      <c r="BJ457" s="21" t="s">
        <v>696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3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">
        <v>1175</v>
      </c>
      <c r="AY458" s="21" t="str">
        <f>IF(ISBLANK(Table2[[#This Row],[device_model]]), "", Table2[[#This Row],[device_suggested_area]])</f>
        <v>Rack</v>
      </c>
      <c r="AZ458" s="21" t="s">
        <v>395</v>
      </c>
      <c r="BA458" s="21" t="s">
        <v>396</v>
      </c>
      <c r="BB458" s="21" t="s">
        <v>398</v>
      </c>
      <c r="BC458" s="21" t="s">
        <v>397</v>
      </c>
      <c r="BD458" s="21" t="s">
        <v>28</v>
      </c>
      <c r="BH458" s="21" t="s">
        <v>426</v>
      </c>
      <c r="BI458" s="27" t="s">
        <v>488</v>
      </c>
      <c r="BJ458" s="21" t="s">
        <v>427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3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">
        <v>1219</v>
      </c>
      <c r="AY459" s="21" t="str">
        <f>IF(ISBLANK(Table2[[#This Row],[device_model]]), "", Table2[[#This Row],[device_suggested_area]])</f>
        <v>Rack</v>
      </c>
      <c r="AZ459" s="21" t="s">
        <v>1182</v>
      </c>
      <c r="BA459" s="21" t="s">
        <v>1181</v>
      </c>
      <c r="BB459" s="21" t="s">
        <v>268</v>
      </c>
      <c r="BC459" s="21">
        <v>12.1</v>
      </c>
      <c r="BD459" s="21" t="s">
        <v>28</v>
      </c>
      <c r="BH459" s="21" t="s">
        <v>426</v>
      </c>
      <c r="BI459" s="21" t="s">
        <v>659</v>
      </c>
      <c r="BJ459" s="21" t="s">
        <v>484</v>
      </c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3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">
        <v>1219</v>
      </c>
      <c r="AY460" s="21" t="str">
        <f>IF(ISBLANK(Table2[[#This Row],[device_model]]), "", Table2[[#This Row],[device_suggested_area]])</f>
        <v>Rack</v>
      </c>
      <c r="AZ460" s="21" t="s">
        <v>1182</v>
      </c>
      <c r="BA460" s="21" t="s">
        <v>1181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877</v>
      </c>
      <c r="BJ460" s="21" t="s">
        <v>409</v>
      </c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3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">
        <v>1219</v>
      </c>
      <c r="AY461" s="21" t="str">
        <f>IF(ISBLANK(Table2[[#This Row],[device_model]]), "", Table2[[#This Row],[device_suggested_area]])</f>
        <v>Rack</v>
      </c>
      <c r="AZ461" s="21" t="s">
        <v>1182</v>
      </c>
      <c r="BA461" s="21" t="s">
        <v>1181</v>
      </c>
      <c r="BB461" s="21" t="s">
        <v>268</v>
      </c>
      <c r="BC461" s="21">
        <v>12.1</v>
      </c>
      <c r="BD461" s="21" t="s">
        <v>28</v>
      </c>
      <c r="BH461" s="21" t="s">
        <v>446</v>
      </c>
      <c r="BI461" s="21" t="s">
        <v>487</v>
      </c>
      <c r="BJ461" s="21" t="s">
        <v>485</v>
      </c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3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1184</v>
      </c>
      <c r="BA462" s="21" t="s">
        <v>1183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385</v>
      </c>
      <c r="BJ462" s="21"/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3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">
        <v>1220</v>
      </c>
      <c r="AY463" s="21" t="str">
        <f>IF(ISBLANK(Table2[[#This Row],[device_model]]), "", Table2[[#This Row],[device_suggested_area]])</f>
        <v>Rack</v>
      </c>
      <c r="AZ463" s="21" t="s">
        <v>1186</v>
      </c>
      <c r="BA463" s="21" t="s">
        <v>1185</v>
      </c>
      <c r="BB463" s="21" t="s">
        <v>268</v>
      </c>
      <c r="BC463" s="21">
        <v>12.1</v>
      </c>
      <c r="BD463" s="21" t="s">
        <v>28</v>
      </c>
      <c r="BH463" s="21" t="s">
        <v>414</v>
      </c>
      <c r="BI463" s="21" t="s">
        <v>486</v>
      </c>
      <c r="BJ463" s="24"/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3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Table2[[#This Row],[unique_id]])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">
        <v>1220</v>
      </c>
      <c r="AY464" s="21" t="str">
        <f>IF(ISBLANK(Table2[[#This Row],[device_model]]), "", Table2[[#This Row],[device_suggested_area]])</f>
        <v>Rack</v>
      </c>
      <c r="AZ464" s="21" t="s">
        <v>1190</v>
      </c>
      <c r="BA464" s="21" t="s">
        <v>1187</v>
      </c>
      <c r="BB464" s="21" t="s">
        <v>268</v>
      </c>
      <c r="BC464" s="21">
        <v>12.1</v>
      </c>
      <c r="BD464" s="21" t="s">
        <v>28</v>
      </c>
      <c r="BH464" s="21" t="s">
        <v>414</v>
      </c>
      <c r="BI464" s="21" t="s">
        <v>654</v>
      </c>
      <c r="BJ464" s="24"/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3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Table2[[#This Row],[unique_id]])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">
        <v>1220</v>
      </c>
      <c r="AY465" s="21" t="str">
        <f>IF(ISBLANK(Table2[[#This Row],[device_model]]), "", Table2[[#This Row],[device_suggested_area]])</f>
        <v>Rack</v>
      </c>
      <c r="AZ465" s="21" t="s">
        <v>1189</v>
      </c>
      <c r="BA465" s="21" t="s">
        <v>1188</v>
      </c>
      <c r="BB465" s="21" t="s">
        <v>268</v>
      </c>
      <c r="BC465" s="21">
        <v>12.1</v>
      </c>
      <c r="BD465" s="21" t="s">
        <v>28</v>
      </c>
      <c r="BH465" s="21" t="s">
        <v>414</v>
      </c>
      <c r="BI465" s="21" t="s">
        <v>653</v>
      </c>
      <c r="BJ465" s="24" t="s">
        <v>876</v>
      </c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3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Table2[[#This Row],[unique_id]])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">
        <v>1221</v>
      </c>
      <c r="AY466" s="21" t="str">
        <f>IF(ISBLANK(Table2[[#This Row],[device_model]]), "", Table2[[#This Row],[device_suggested_area]])</f>
        <v>Rack</v>
      </c>
      <c r="AZ466" s="21" t="s">
        <v>1192</v>
      </c>
      <c r="BA466" s="21" t="s">
        <v>1191</v>
      </c>
      <c r="BB466" s="21" t="s">
        <v>615</v>
      </c>
      <c r="BC466" s="21">
        <v>12.1</v>
      </c>
      <c r="BD466" s="21" t="s">
        <v>28</v>
      </c>
      <c r="BH466" s="21" t="s">
        <v>414</v>
      </c>
      <c r="BI466" s="21" t="s">
        <v>614</v>
      </c>
      <c r="BJ466" s="24" t="s">
        <v>410</v>
      </c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3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Table2[[#This Row],[unique_id]])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">
        <v>387</v>
      </c>
      <c r="AY467" s="21" t="str">
        <f>IF(ISBLANK(Table2[[#This Row],[device_model]]), "", Table2[[#This Row],[device_suggested_area]])</f>
        <v>Rack</v>
      </c>
      <c r="AZ467" s="21" t="s">
        <v>389</v>
      </c>
      <c r="BA467" s="21" t="s">
        <v>388</v>
      </c>
      <c r="BB467" s="21" t="s">
        <v>387</v>
      </c>
      <c r="BC467" s="21" t="s">
        <v>875</v>
      </c>
      <c r="BD467" s="21" t="s">
        <v>28</v>
      </c>
      <c r="BH467" s="21" t="s">
        <v>446</v>
      </c>
      <c r="BI467" s="21" t="s">
        <v>386</v>
      </c>
      <c r="BJ467" s="21" t="s">
        <v>489</v>
      </c>
      <c r="BK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3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Table2[[#This Row],[unique_id]])</f>
        <v/>
      </c>
      <c r="I468" s="24"/>
      <c r="T468" s="26"/>
      <c r="V468" s="22"/>
      <c r="W468" s="22" t="s">
        <v>549</v>
      </c>
      <c r="X468" s="22"/>
      <c r="Y468" s="29" t="s">
        <v>855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6" t="str">
        <f>Table2[[#This Row],[device_suggested_area]]</f>
        <v>Home</v>
      </c>
      <c r="AY468" s="21" t="str">
        <f>IF(ISBLANK(Table2[[#This Row],[device_model]]), "", Table2[[#This Row],[device_suggested_area]])</f>
        <v>Home</v>
      </c>
      <c r="AZ468" s="26" t="s">
        <v>1179</v>
      </c>
      <c r="BA468" s="26" t="s">
        <v>541</v>
      </c>
      <c r="BB468" s="21" t="s">
        <v>517</v>
      </c>
      <c r="BC468" s="26" t="s">
        <v>542</v>
      </c>
      <c r="BD468" s="21" t="s">
        <v>166</v>
      </c>
      <c r="BI468" s="21" t="s">
        <v>540</v>
      </c>
      <c r="BJ468" s="21"/>
      <c r="BK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3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Table2[[#This Row],[unique_id]])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">
        <v>1227</v>
      </c>
      <c r="AY469" s="21" t="str">
        <f>IF(ISBLANK(Table2[[#This Row],[device_model]]), "", Table2[[#This Row],[device_suggested_area]])</f>
        <v>Home</v>
      </c>
      <c r="AZ469" s="21" t="s">
        <v>298</v>
      </c>
      <c r="BA469" s="21" t="s">
        <v>1228</v>
      </c>
      <c r="BB469" s="21" t="s">
        <v>268</v>
      </c>
      <c r="BC469" s="22" t="s">
        <v>1229</v>
      </c>
      <c r="BD469" s="21" t="s">
        <v>166</v>
      </c>
      <c r="BH469" s="21" t="s">
        <v>426</v>
      </c>
      <c r="BI469" s="21" t="s">
        <v>1291</v>
      </c>
      <c r="BJ469" s="21"/>
      <c r="BK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2023-08-09T08:59:33Z</dcterms:modified>
</cp:coreProperties>
</file>