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macbook-flo/homeassistant/src/build/resources/"/>
    </mc:Choice>
  </mc:AlternateContent>
  <xr:revisionPtr revIDLastSave="0" documentId="13_ncr:1_{7431ECDD-3374-D642-87C6-B2A56210352A}" xr6:coauthVersionLast="47" xr6:coauthVersionMax="47" xr10:uidLastSave="{00000000-0000-0000-0000-000000000000}"/>
  <bookViews>
    <workbookView xWindow="9380" yWindow="3160" windowWidth="41120" windowHeight="257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N104" i="1" l="1"/>
  <c r="AD104" i="1"/>
  <c r="AA104" i="1"/>
  <c r="Z104" i="1"/>
  <c r="F104" i="1"/>
  <c r="AN254" i="1"/>
  <c r="AA254" i="1"/>
  <c r="F254" i="1"/>
  <c r="AN253" i="1"/>
  <c r="AA253" i="1"/>
  <c r="Z253" i="1"/>
  <c r="F253" i="1"/>
  <c r="AE110" i="1"/>
  <c r="AD110" i="1"/>
  <c r="AE109" i="1"/>
  <c r="AD109" i="1"/>
  <c r="AE108" i="1"/>
  <c r="AD108" i="1"/>
  <c r="AE107" i="1"/>
  <c r="AD107" i="1"/>
  <c r="AE129" i="1"/>
  <c r="AD129" i="1"/>
  <c r="AE128" i="1"/>
  <c r="AD128" i="1"/>
  <c r="AE127" i="1"/>
  <c r="AD127" i="1"/>
  <c r="AE126" i="1"/>
  <c r="AD126" i="1"/>
  <c r="AE125" i="1"/>
  <c r="AD125" i="1"/>
  <c r="AE124" i="1"/>
  <c r="AD124" i="1"/>
  <c r="AE123" i="1"/>
  <c r="AD123" i="1"/>
  <c r="AE122" i="1"/>
  <c r="AD122" i="1"/>
  <c r="AE121" i="1"/>
  <c r="AD121" i="1"/>
  <c r="AE120" i="1"/>
  <c r="AD120" i="1"/>
  <c r="AE119" i="1"/>
  <c r="AD119" i="1"/>
  <c r="AE118" i="1"/>
  <c r="AD118" i="1"/>
  <c r="AE117" i="1"/>
  <c r="AD117" i="1"/>
  <c r="AE116" i="1"/>
  <c r="AD116" i="1"/>
  <c r="AE115" i="1"/>
  <c r="AD115" i="1"/>
  <c r="AE114" i="1"/>
  <c r="AD114" i="1"/>
  <c r="AE113" i="1"/>
  <c r="AD113" i="1"/>
  <c r="AE112" i="1"/>
  <c r="AD112" i="1"/>
  <c r="AD135" i="1"/>
  <c r="AE135" i="1"/>
  <c r="AD136" i="1"/>
  <c r="AE136" i="1"/>
  <c r="AD137" i="1"/>
  <c r="AE137" i="1"/>
  <c r="AD138" i="1"/>
  <c r="AE138" i="1"/>
  <c r="AD139" i="1"/>
  <c r="AE139" i="1"/>
  <c r="AD140" i="1"/>
  <c r="AE140" i="1"/>
  <c r="AD141" i="1"/>
  <c r="AE141" i="1"/>
  <c r="AD142" i="1"/>
  <c r="AE142" i="1"/>
  <c r="AD143" i="1"/>
  <c r="AE143" i="1"/>
  <c r="AD144" i="1"/>
  <c r="AE144" i="1"/>
  <c r="AD145" i="1"/>
  <c r="AE145" i="1"/>
  <c r="AD146" i="1"/>
  <c r="AE146" i="1"/>
  <c r="AD147" i="1"/>
  <c r="AE147" i="1"/>
  <c r="AD148" i="1"/>
  <c r="AE148" i="1"/>
  <c r="AD149" i="1"/>
  <c r="AE149" i="1"/>
  <c r="AD150" i="1"/>
  <c r="AE150" i="1"/>
  <c r="AD151" i="1"/>
  <c r="AE151" i="1"/>
  <c r="AE132" i="1"/>
  <c r="AE133" i="1"/>
  <c r="AE134" i="1"/>
  <c r="AE131" i="1"/>
  <c r="AD132" i="1"/>
  <c r="AD133" i="1"/>
  <c r="AD134" i="1"/>
  <c r="AD131" i="1"/>
  <c r="AD103" i="1"/>
  <c r="F301" i="1"/>
  <c r="Z301" i="1"/>
  <c r="AA301" i="1"/>
  <c r="AN301" i="1"/>
  <c r="AE6" i="1"/>
  <c r="AE8" i="1"/>
  <c r="AJ24" i="1"/>
  <c r="AJ22" i="1"/>
  <c r="AE22" i="1" s="1"/>
  <c r="AJ20" i="1"/>
  <c r="AJ18" i="1"/>
  <c r="AJ16" i="1"/>
  <c r="AE16" i="1" s="1"/>
  <c r="AJ14" i="1"/>
  <c r="AE14" i="1" s="1"/>
  <c r="AJ12" i="1"/>
  <c r="AE12" i="1" s="1"/>
  <c r="F26" i="1"/>
  <c r="Z26" i="1"/>
  <c r="AA26" i="1"/>
  <c r="AN26" i="1"/>
  <c r="F24" i="1"/>
  <c r="Z24" i="1"/>
  <c r="AA24" i="1"/>
  <c r="AN24" i="1"/>
  <c r="F22" i="1"/>
  <c r="Z22" i="1"/>
  <c r="AA22" i="1"/>
  <c r="AN22" i="1"/>
  <c r="F20" i="1"/>
  <c r="Z20" i="1"/>
  <c r="AA20" i="1"/>
  <c r="AN20" i="1"/>
  <c r="F18" i="1"/>
  <c r="Z18" i="1"/>
  <c r="AA18" i="1"/>
  <c r="AN18" i="1"/>
  <c r="F16" i="1"/>
  <c r="Z16" i="1"/>
  <c r="AA16" i="1"/>
  <c r="AN16" i="1"/>
  <c r="F14" i="1"/>
  <c r="Z14" i="1"/>
  <c r="AA14" i="1"/>
  <c r="AN14" i="1"/>
  <c r="F12" i="1"/>
  <c r="Z12" i="1"/>
  <c r="AA12" i="1"/>
  <c r="AN12" i="1"/>
  <c r="F8" i="1"/>
  <c r="Z8" i="1"/>
  <c r="AA8" i="1"/>
  <c r="AN8" i="1"/>
  <c r="F6" i="1"/>
  <c r="Z6" i="1"/>
  <c r="AA6" i="1"/>
  <c r="AN6" i="1"/>
  <c r="AN4" i="1"/>
  <c r="AA4" i="1"/>
  <c r="Z4" i="1"/>
  <c r="F4" i="1"/>
  <c r="AJ65" i="1"/>
  <c r="AE65" i="1" s="1"/>
  <c r="AJ64" i="1"/>
  <c r="AE64" i="1" s="1"/>
  <c r="AJ63" i="1"/>
  <c r="AE63" i="1" s="1"/>
  <c r="AJ62" i="1"/>
  <c r="AE62" i="1" s="1"/>
  <c r="AJ61" i="1"/>
  <c r="AE61" i="1" s="1"/>
  <c r="AJ60" i="1"/>
  <c r="AE60" i="1" s="1"/>
  <c r="AJ56" i="1"/>
  <c r="AE56" i="1" s="1"/>
  <c r="AJ55" i="1"/>
  <c r="AJ54" i="1"/>
  <c r="AJ53" i="1"/>
  <c r="AE53" i="1" s="1"/>
  <c r="AJ52" i="1"/>
  <c r="AJ51" i="1"/>
  <c r="AE51" i="1" s="1"/>
  <c r="AJ50" i="1"/>
  <c r="AE50" i="1" s="1"/>
  <c r="AJ49" i="1"/>
  <c r="AE49" i="1" s="1"/>
  <c r="AJ48" i="1"/>
  <c r="AE48" i="1" s="1"/>
  <c r="AJ45" i="1"/>
  <c r="AJ44" i="1"/>
  <c r="AE44" i="1" s="1"/>
  <c r="AJ43" i="1"/>
  <c r="AJ42" i="1"/>
  <c r="AJ41" i="1"/>
  <c r="AE41" i="1" s="1"/>
  <c r="AJ40" i="1"/>
  <c r="AE40" i="1" s="1"/>
  <c r="AJ39" i="1"/>
  <c r="AE39" i="1" s="1"/>
  <c r="AJ38" i="1"/>
  <c r="AJ37" i="1"/>
  <c r="AE37" i="1" s="1"/>
  <c r="AJ36" i="1"/>
  <c r="AE36" i="1" s="1"/>
  <c r="AJ25" i="1"/>
  <c r="AJ23" i="1"/>
  <c r="AE23" i="1" s="1"/>
  <c r="AJ21" i="1"/>
  <c r="AJ19" i="1"/>
  <c r="AJ17" i="1"/>
  <c r="AE17" i="1" s="1"/>
  <c r="AJ15" i="1"/>
  <c r="AJ13" i="1"/>
  <c r="AE13" i="1" s="1"/>
  <c r="AJ11" i="1"/>
  <c r="AJ10" i="1"/>
  <c r="AA10" i="1"/>
  <c r="Z10" i="1"/>
  <c r="F10" i="1"/>
  <c r="AN10" i="1"/>
  <c r="J93" i="1"/>
  <c r="J92" i="1"/>
  <c r="AA5" i="1"/>
  <c r="AA7" i="1"/>
  <c r="AA9" i="1"/>
  <c r="AA11" i="1"/>
  <c r="AA13" i="1"/>
  <c r="AA15" i="1"/>
  <c r="AA17" i="1"/>
  <c r="AA19" i="1"/>
  <c r="AA21" i="1"/>
  <c r="AA23" i="1"/>
  <c r="AA25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8" i="1"/>
  <c r="AA167" i="1"/>
  <c r="AA166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6" i="1"/>
  <c r="AA195" i="1"/>
  <c r="AA194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3" i="1"/>
  <c r="AA222" i="1"/>
  <c r="AA224" i="1"/>
  <c r="AA227" i="1"/>
  <c r="AA226" i="1"/>
  <c r="AA225" i="1"/>
  <c r="AA230" i="1"/>
  <c r="AA229" i="1"/>
  <c r="AA228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F259" i="1"/>
  <c r="Z259" i="1"/>
  <c r="AN259" i="1"/>
  <c r="F57" i="1"/>
  <c r="Z57" i="1"/>
  <c r="AN57" i="1"/>
  <c r="F58" i="1"/>
  <c r="Z58" i="1"/>
  <c r="AN58" i="1"/>
  <c r="F103" i="1"/>
  <c r="F105" i="1"/>
  <c r="Z103" i="1"/>
  <c r="AN103" i="1"/>
  <c r="Z105" i="1"/>
  <c r="AN105" i="1"/>
  <c r="AI93" i="1"/>
  <c r="AE93" i="1" s="1"/>
  <c r="AN92" i="1"/>
  <c r="AI92" i="1"/>
  <c r="AE92" i="1" s="1"/>
  <c r="Z92" i="1"/>
  <c r="F92" i="1"/>
  <c r="F84" i="1"/>
  <c r="Z84" i="1"/>
  <c r="AN84" i="1"/>
  <c r="F79" i="1"/>
  <c r="Z79" i="1"/>
  <c r="AN79" i="1"/>
  <c r="F197" i="1"/>
  <c r="Z197" i="1"/>
  <c r="AN197" i="1"/>
  <c r="F169" i="1"/>
  <c r="Z169" i="1"/>
  <c r="AN169" i="1"/>
  <c r="F88" i="1"/>
  <c r="Z88" i="1"/>
  <c r="AN88" i="1"/>
  <c r="AN276" i="1"/>
  <c r="AN299" i="1"/>
  <c r="F296" i="1"/>
  <c r="Z296" i="1"/>
  <c r="AN296" i="1"/>
  <c r="F297" i="1"/>
  <c r="Z297" i="1"/>
  <c r="AN297" i="1"/>
  <c r="AN231" i="1"/>
  <c r="AN9" i="1"/>
  <c r="AN5" i="1"/>
  <c r="AN7" i="1"/>
  <c r="AN13" i="1"/>
  <c r="AN15" i="1"/>
  <c r="AN17" i="1"/>
  <c r="AN19" i="1"/>
  <c r="AN11" i="1"/>
  <c r="AN21" i="1"/>
  <c r="AN23" i="1"/>
  <c r="AN25" i="1"/>
  <c r="AN27" i="1"/>
  <c r="AN28" i="1"/>
  <c r="AN29" i="1"/>
  <c r="AN30" i="1"/>
  <c r="AN31" i="1"/>
  <c r="AN32" i="1"/>
  <c r="AN33" i="1"/>
  <c r="AN34" i="1"/>
  <c r="AN35" i="1"/>
  <c r="AN36" i="1"/>
  <c r="AN37" i="1"/>
  <c r="AN39" i="1"/>
  <c r="AN40" i="1"/>
  <c r="AN41" i="1"/>
  <c r="AN42" i="1"/>
  <c r="AN38" i="1"/>
  <c r="AN43" i="1"/>
  <c r="AN44" i="1"/>
  <c r="AN45" i="1"/>
  <c r="AN46" i="1"/>
  <c r="AN47" i="1"/>
  <c r="AN48" i="1"/>
  <c r="AN49" i="1"/>
  <c r="AN50" i="1"/>
  <c r="AN51" i="1"/>
  <c r="AN53" i="1"/>
  <c r="AN54" i="1"/>
  <c r="AN52" i="1"/>
  <c r="AN55" i="1"/>
  <c r="AN56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80" i="1"/>
  <c r="AN81" i="1"/>
  <c r="AN82" i="1"/>
  <c r="AN83" i="1"/>
  <c r="AN85" i="1"/>
  <c r="AN86" i="1"/>
  <c r="AN87" i="1"/>
  <c r="AN89" i="1"/>
  <c r="AN90" i="1"/>
  <c r="AN94" i="1"/>
  <c r="AN290" i="1"/>
  <c r="AN291" i="1"/>
  <c r="AN292" i="1"/>
  <c r="AN293" i="1"/>
  <c r="AN295" i="1"/>
  <c r="AN100" i="1"/>
  <c r="AN298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168" i="1"/>
  <c r="AN167" i="1"/>
  <c r="AN166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6" i="1"/>
  <c r="AN195" i="1"/>
  <c r="AN194" i="1"/>
  <c r="AN198" i="1"/>
  <c r="AN199" i="1"/>
  <c r="AN200" i="1"/>
  <c r="AN201" i="1"/>
  <c r="AN202" i="1"/>
  <c r="AN203" i="1"/>
  <c r="AN204" i="1"/>
  <c r="AN205" i="1"/>
  <c r="AN206" i="1"/>
  <c r="AN207" i="1"/>
  <c r="AN208" i="1"/>
  <c r="AN209" i="1"/>
  <c r="AN210" i="1"/>
  <c r="AN211" i="1"/>
  <c r="AN212" i="1"/>
  <c r="AN213" i="1"/>
  <c r="AN214" i="1"/>
  <c r="AN215" i="1"/>
  <c r="AN216" i="1"/>
  <c r="AN217" i="1"/>
  <c r="AN218" i="1"/>
  <c r="AN219" i="1"/>
  <c r="AN220" i="1"/>
  <c r="AN221" i="1"/>
  <c r="AN223" i="1"/>
  <c r="AN222" i="1"/>
  <c r="AN227" i="1"/>
  <c r="AN226" i="1"/>
  <c r="AN225" i="1"/>
  <c r="AN230" i="1"/>
  <c r="AN229" i="1"/>
  <c r="AN228" i="1"/>
  <c r="AN232" i="1"/>
  <c r="AN233" i="1"/>
  <c r="AN234" i="1"/>
  <c r="AN235" i="1"/>
  <c r="AN236" i="1"/>
  <c r="AN270" i="1"/>
  <c r="AN272" i="1"/>
  <c r="AN273" i="1"/>
  <c r="AN277" i="1"/>
  <c r="AN265" i="1"/>
  <c r="AN266" i="1"/>
  <c r="AN268" i="1"/>
  <c r="AN93" i="1"/>
  <c r="AN269" i="1"/>
  <c r="AN275" i="1"/>
  <c r="AN294" i="1"/>
  <c r="AN300" i="1"/>
  <c r="AN278" i="1"/>
  <c r="AN281" i="1"/>
  <c r="AN95" i="1"/>
  <c r="AN252" i="1"/>
  <c r="AN255" i="1"/>
  <c r="AN256" i="1"/>
  <c r="AN257" i="1"/>
  <c r="AN258" i="1"/>
  <c r="AN260" i="1"/>
  <c r="AN261" i="1"/>
  <c r="AN262" i="1"/>
  <c r="AN263" i="1"/>
  <c r="AN264" i="1"/>
  <c r="AN96" i="1"/>
  <c r="AN97" i="1"/>
  <c r="AN267" i="1"/>
  <c r="AN99" i="1"/>
  <c r="AN101" i="1"/>
  <c r="AN102" i="1"/>
  <c r="AN271" i="1"/>
  <c r="AN238" i="1"/>
  <c r="AN247" i="1"/>
  <c r="AN274" i="1"/>
  <c r="AN248" i="1"/>
  <c r="AN241" i="1"/>
  <c r="AN242" i="1"/>
  <c r="AN243" i="1"/>
  <c r="AN279" i="1"/>
  <c r="AN280" i="1"/>
  <c r="AN244" i="1"/>
  <c r="AN282" i="1"/>
  <c r="AN283" i="1"/>
  <c r="AN284" i="1"/>
  <c r="AN285" i="1"/>
  <c r="AN286" i="1"/>
  <c r="AN287" i="1"/>
  <c r="AN288" i="1"/>
  <c r="AN289" i="1"/>
  <c r="AN245" i="1"/>
  <c r="AN246" i="1"/>
  <c r="AN152" i="1"/>
  <c r="AN237" i="1"/>
  <c r="AN91" i="1"/>
  <c r="AN239" i="1"/>
  <c r="AN240" i="1"/>
  <c r="AN250" i="1"/>
  <c r="AN251" i="1"/>
  <c r="AN249" i="1"/>
  <c r="AN98" i="1"/>
  <c r="AN224" i="1"/>
  <c r="AN302" i="1"/>
  <c r="AN303" i="1"/>
  <c r="AN304" i="1"/>
  <c r="AN305" i="1"/>
  <c r="AN306" i="1"/>
  <c r="AN307" i="1"/>
  <c r="AN308" i="1"/>
  <c r="AN309" i="1"/>
  <c r="AN310" i="1"/>
  <c r="AN311" i="1"/>
  <c r="AN312" i="1"/>
  <c r="AN313" i="1"/>
  <c r="AN314" i="1"/>
  <c r="AN315" i="1"/>
  <c r="AN316" i="1"/>
  <c r="AN317" i="1"/>
  <c r="AN318" i="1"/>
  <c r="AN319" i="1"/>
  <c r="AN320" i="1"/>
  <c r="AN321" i="1"/>
  <c r="AN322" i="1"/>
  <c r="AN323" i="1"/>
  <c r="AN324" i="1"/>
  <c r="AN325" i="1"/>
  <c r="AN326" i="1"/>
  <c r="AN327" i="1"/>
  <c r="AN328" i="1"/>
  <c r="AN329" i="1"/>
  <c r="AN330" i="1"/>
  <c r="AN331" i="1"/>
  <c r="AN332" i="1"/>
  <c r="AN333" i="1"/>
  <c r="AN334" i="1"/>
  <c r="AN335" i="1"/>
  <c r="AN336" i="1"/>
  <c r="AN337" i="1"/>
  <c r="AN338" i="1"/>
  <c r="AN339" i="1"/>
  <c r="AN340" i="1"/>
  <c r="AN341" i="1"/>
  <c r="AN342" i="1"/>
  <c r="AN343" i="1"/>
  <c r="AN344" i="1"/>
  <c r="AN345" i="1"/>
  <c r="AN346" i="1"/>
  <c r="AN347" i="1"/>
  <c r="AN348" i="1"/>
  <c r="AN349" i="1"/>
  <c r="AN350" i="1"/>
  <c r="AN351" i="1"/>
  <c r="AN352" i="1"/>
  <c r="AN353" i="1"/>
  <c r="AN354" i="1"/>
  <c r="AN355" i="1"/>
  <c r="AN356" i="1"/>
  <c r="AN357" i="1"/>
  <c r="AN358" i="1"/>
  <c r="AN359" i="1"/>
  <c r="AN360" i="1"/>
  <c r="AN361" i="1"/>
  <c r="AN362" i="1"/>
  <c r="AN363" i="1"/>
  <c r="AN364" i="1"/>
  <c r="AN365" i="1"/>
  <c r="AN366" i="1"/>
  <c r="AN367" i="1"/>
  <c r="AN368" i="1"/>
  <c r="AN369" i="1"/>
  <c r="AN370" i="1"/>
  <c r="AN371" i="1"/>
  <c r="AN372" i="1"/>
  <c r="AN373" i="1"/>
  <c r="AN374" i="1"/>
  <c r="AN375" i="1"/>
  <c r="AN376" i="1"/>
  <c r="AN377" i="1"/>
  <c r="AN378" i="1"/>
  <c r="AN379" i="1"/>
  <c r="AN380" i="1"/>
  <c r="AN381" i="1"/>
  <c r="AN382" i="1"/>
  <c r="AN383" i="1"/>
  <c r="AN384" i="1"/>
  <c r="AN385" i="1"/>
  <c r="AN386" i="1"/>
  <c r="AN387" i="1"/>
  <c r="AN388" i="1"/>
  <c r="AN389" i="1"/>
  <c r="AN390" i="1"/>
  <c r="AN391" i="1"/>
  <c r="AN392" i="1"/>
  <c r="AN393" i="1"/>
  <c r="AN394" i="1"/>
  <c r="AN395" i="1"/>
  <c r="AN396" i="1"/>
  <c r="AN397" i="1"/>
  <c r="AN398" i="1"/>
  <c r="AN399" i="1"/>
  <c r="AN400" i="1"/>
  <c r="AN401" i="1"/>
  <c r="AN402" i="1"/>
  <c r="AN403" i="1"/>
  <c r="AN404" i="1"/>
  <c r="AN405" i="1"/>
  <c r="AN406" i="1"/>
  <c r="AN407" i="1"/>
  <c r="AN408" i="1"/>
  <c r="AN409" i="1"/>
  <c r="AN410" i="1"/>
  <c r="AN411" i="1"/>
  <c r="AN412" i="1"/>
  <c r="AN413" i="1"/>
  <c r="AN414" i="1"/>
  <c r="AN415" i="1"/>
  <c r="AN416" i="1"/>
  <c r="AN417" i="1"/>
  <c r="AN418" i="1"/>
  <c r="AN419" i="1"/>
  <c r="AN420" i="1"/>
  <c r="AN421" i="1"/>
  <c r="AN422" i="1"/>
  <c r="AN423" i="1"/>
  <c r="AN424" i="1"/>
  <c r="AN425" i="1"/>
  <c r="AN426" i="1"/>
  <c r="AN427" i="1"/>
  <c r="AN428" i="1"/>
  <c r="AN429" i="1"/>
  <c r="AN430" i="1"/>
  <c r="AN431" i="1"/>
  <c r="AN432" i="1"/>
  <c r="AN433" i="1"/>
  <c r="AN434" i="1"/>
  <c r="AN435" i="1"/>
  <c r="AN436" i="1"/>
  <c r="AN437" i="1"/>
  <c r="AN438" i="1"/>
  <c r="AN439" i="1"/>
  <c r="AN440" i="1"/>
  <c r="AN441" i="1"/>
  <c r="AN442" i="1"/>
  <c r="AN443" i="1"/>
  <c r="AN444" i="1"/>
  <c r="AN445" i="1"/>
  <c r="AN446" i="1"/>
  <c r="AN447" i="1"/>
  <c r="AN448" i="1"/>
  <c r="AN449" i="1"/>
  <c r="AN450" i="1"/>
  <c r="AN451" i="1"/>
  <c r="AN452" i="1"/>
  <c r="AN453" i="1"/>
  <c r="AN454" i="1"/>
  <c r="AN455" i="1"/>
  <c r="AN456" i="1"/>
  <c r="AN457" i="1"/>
  <c r="AN458" i="1"/>
  <c r="AN459" i="1"/>
  <c r="AN460" i="1"/>
  <c r="AN461" i="1"/>
  <c r="AN462" i="1"/>
  <c r="AN463" i="1"/>
  <c r="AN464" i="1"/>
  <c r="AN465" i="1"/>
  <c r="AN466" i="1"/>
  <c r="AN467" i="1"/>
  <c r="AN468" i="1"/>
  <c r="AN469" i="1"/>
  <c r="AN470" i="1"/>
  <c r="AN471" i="1"/>
  <c r="AN472" i="1"/>
  <c r="AN473" i="1"/>
  <c r="AN474" i="1"/>
  <c r="AN475" i="1"/>
  <c r="AN476" i="1"/>
  <c r="AN477" i="1"/>
  <c r="AN478" i="1"/>
  <c r="AN479" i="1"/>
  <c r="AN480" i="1"/>
  <c r="AN481" i="1"/>
  <c r="AN482" i="1"/>
  <c r="AN483" i="1"/>
  <c r="AN484" i="1"/>
  <c r="AN485" i="1"/>
  <c r="AN486" i="1"/>
  <c r="AN487" i="1"/>
  <c r="AN488" i="1"/>
  <c r="AN489" i="1"/>
  <c r="AN490" i="1"/>
  <c r="AN491" i="1"/>
  <c r="AN492" i="1"/>
  <c r="AN493" i="1"/>
  <c r="AN494" i="1"/>
  <c r="AN495" i="1"/>
  <c r="AN496" i="1"/>
  <c r="AN497" i="1"/>
  <c r="AN498" i="1"/>
  <c r="AN499" i="1"/>
  <c r="AN500" i="1"/>
  <c r="AN501" i="1"/>
  <c r="AN502" i="1"/>
  <c r="AN503" i="1"/>
  <c r="AN504" i="1"/>
  <c r="AN505" i="1"/>
  <c r="AN506" i="1"/>
  <c r="AN507" i="1"/>
  <c r="AN508" i="1"/>
  <c r="AN509" i="1"/>
  <c r="AN510" i="1"/>
  <c r="AN511" i="1"/>
  <c r="AN512" i="1"/>
  <c r="AN513" i="1"/>
  <c r="AN514" i="1"/>
  <c r="AN515" i="1"/>
  <c r="AN516" i="1"/>
  <c r="AN517" i="1"/>
  <c r="AN518" i="1"/>
  <c r="AN519" i="1"/>
  <c r="AN520" i="1"/>
  <c r="AN521" i="1"/>
  <c r="AN522" i="1"/>
  <c r="AN523" i="1"/>
  <c r="AN524" i="1"/>
  <c r="AN525" i="1"/>
  <c r="AN526" i="1"/>
  <c r="AN527" i="1"/>
  <c r="AN528" i="1"/>
  <c r="AN529" i="1"/>
  <c r="AN530" i="1"/>
  <c r="AN531" i="1"/>
  <c r="AN532" i="1"/>
  <c r="AN533" i="1"/>
  <c r="AN534" i="1"/>
  <c r="AN535" i="1"/>
  <c r="AN536" i="1"/>
  <c r="AN537" i="1"/>
  <c r="AN538" i="1"/>
  <c r="AN539" i="1"/>
  <c r="AN540" i="1"/>
  <c r="AN541" i="1"/>
  <c r="AN542" i="1"/>
  <c r="AN543" i="1"/>
  <c r="AN544" i="1"/>
  <c r="AN545" i="1"/>
  <c r="AN546" i="1"/>
  <c r="AN547" i="1"/>
  <c r="AN548" i="1"/>
  <c r="AN549" i="1"/>
  <c r="AN550" i="1"/>
  <c r="AN551" i="1"/>
  <c r="AN552" i="1"/>
  <c r="AN553" i="1"/>
  <c r="AN554" i="1"/>
  <c r="AN555" i="1"/>
  <c r="AN556" i="1"/>
  <c r="AN557" i="1"/>
  <c r="AN558" i="1"/>
  <c r="AN559" i="1"/>
  <c r="AN560" i="1"/>
  <c r="AN561" i="1"/>
  <c r="AN562" i="1"/>
  <c r="AN563" i="1"/>
  <c r="AN564" i="1"/>
  <c r="AN565" i="1"/>
  <c r="AN566" i="1"/>
  <c r="AN567" i="1"/>
  <c r="AN568" i="1"/>
  <c r="AN569" i="1"/>
  <c r="AN570" i="1"/>
  <c r="AN571" i="1"/>
  <c r="AN572" i="1"/>
  <c r="AN573" i="1"/>
  <c r="AN574" i="1"/>
  <c r="AN575" i="1"/>
  <c r="AN576" i="1"/>
  <c r="AN577" i="1"/>
  <c r="AN578" i="1"/>
  <c r="AN579" i="1"/>
  <c r="AN580" i="1"/>
  <c r="AN581" i="1"/>
  <c r="AN582" i="1"/>
  <c r="AN583" i="1"/>
  <c r="AN584" i="1"/>
  <c r="AN585" i="1"/>
  <c r="AN586" i="1"/>
  <c r="AN587" i="1"/>
  <c r="AN588" i="1"/>
  <c r="AN589" i="1"/>
  <c r="AN590" i="1"/>
  <c r="AN591" i="1"/>
  <c r="AN592" i="1"/>
  <c r="AN593" i="1"/>
  <c r="AN594" i="1"/>
  <c r="AN595" i="1"/>
  <c r="AN596" i="1"/>
  <c r="AN597" i="1"/>
  <c r="AN598" i="1"/>
  <c r="AN599" i="1"/>
  <c r="AN600" i="1"/>
  <c r="AN601" i="1"/>
  <c r="AN602" i="1"/>
  <c r="AN603" i="1"/>
  <c r="AN604" i="1"/>
  <c r="AN605" i="1"/>
  <c r="AN606" i="1"/>
  <c r="AN607" i="1"/>
  <c r="AN608" i="1"/>
  <c r="AN609" i="1"/>
  <c r="AN610" i="1"/>
  <c r="AN611" i="1"/>
  <c r="AN612" i="1"/>
  <c r="AN613" i="1"/>
  <c r="AN614" i="1"/>
  <c r="AN615" i="1"/>
  <c r="AN616" i="1"/>
  <c r="AN617" i="1"/>
  <c r="AN618" i="1"/>
  <c r="AN619" i="1"/>
  <c r="AN620" i="1"/>
  <c r="AN621" i="1"/>
  <c r="AN622" i="1"/>
  <c r="AN623" i="1"/>
  <c r="AN624" i="1"/>
  <c r="AN625" i="1"/>
  <c r="AN626" i="1"/>
  <c r="AN627" i="1"/>
  <c r="AN628" i="1"/>
  <c r="AE9" i="1"/>
  <c r="AE15" i="1"/>
  <c r="AE7" i="1"/>
  <c r="F100" i="1"/>
  <c r="Z100" i="1"/>
  <c r="Z110" i="1"/>
  <c r="F110" i="1"/>
  <c r="Z109" i="1"/>
  <c r="F109" i="1"/>
  <c r="F290" i="1"/>
  <c r="Z290" i="1"/>
  <c r="F291" i="1"/>
  <c r="Z291" i="1"/>
  <c r="F292" i="1"/>
  <c r="Z292" i="1"/>
  <c r="F293" i="1"/>
  <c r="Z293" i="1"/>
  <c r="AE276" i="1"/>
  <c r="AE277" i="1"/>
  <c r="AE266" i="1"/>
  <c r="AE268" i="1"/>
  <c r="AE269" i="1"/>
  <c r="AE275" i="1"/>
  <c r="AE265" i="1"/>
  <c r="F5" i="1"/>
  <c r="F7" i="1"/>
  <c r="F9" i="1"/>
  <c r="F13" i="1"/>
  <c r="F15" i="1"/>
  <c r="F17" i="1"/>
  <c r="F19" i="1"/>
  <c r="F11" i="1"/>
  <c r="F21" i="1"/>
  <c r="F23" i="1"/>
  <c r="F25" i="1"/>
  <c r="F27" i="1"/>
  <c r="F28" i="1"/>
  <c r="F29" i="1"/>
  <c r="F30" i="1"/>
  <c r="F31" i="1"/>
  <c r="F32" i="1"/>
  <c r="F33" i="1"/>
  <c r="F34" i="1"/>
  <c r="F35" i="1"/>
  <c r="F36" i="1"/>
  <c r="F37" i="1"/>
  <c r="F39" i="1"/>
  <c r="F40" i="1"/>
  <c r="F41" i="1"/>
  <c r="F42" i="1"/>
  <c r="F38" i="1"/>
  <c r="F43" i="1"/>
  <c r="F44" i="1"/>
  <c r="F45" i="1"/>
  <c r="F46" i="1"/>
  <c r="F47" i="1"/>
  <c r="F48" i="1"/>
  <c r="F49" i="1"/>
  <c r="F50" i="1"/>
  <c r="F51" i="1"/>
  <c r="F53" i="1"/>
  <c r="F54" i="1"/>
  <c r="F52" i="1"/>
  <c r="F55" i="1"/>
  <c r="F56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80" i="1"/>
  <c r="F81" i="1"/>
  <c r="F82" i="1"/>
  <c r="F83" i="1"/>
  <c r="F85" i="1"/>
  <c r="F86" i="1"/>
  <c r="F87" i="1"/>
  <c r="F89" i="1"/>
  <c r="F90" i="1"/>
  <c r="F94" i="1"/>
  <c r="F95" i="1"/>
  <c r="F96" i="1"/>
  <c r="F97" i="1"/>
  <c r="F98" i="1"/>
  <c r="F99" i="1"/>
  <c r="F101" i="1"/>
  <c r="F102" i="1"/>
  <c r="F106" i="1"/>
  <c r="F107" i="1"/>
  <c r="F108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8" i="1"/>
  <c r="F167" i="1"/>
  <c r="F166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93" i="1"/>
  <c r="F189" i="1"/>
  <c r="F190" i="1"/>
  <c r="F191" i="1"/>
  <c r="F192" i="1"/>
  <c r="F188" i="1"/>
  <c r="F196" i="1"/>
  <c r="F195" i="1"/>
  <c r="F194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21" i="1"/>
  <c r="F219" i="1"/>
  <c r="F220" i="1"/>
  <c r="F218" i="1"/>
  <c r="F224" i="1"/>
  <c r="F223" i="1"/>
  <c r="F222" i="1"/>
  <c r="F227" i="1"/>
  <c r="F226" i="1"/>
  <c r="F225" i="1"/>
  <c r="F230" i="1"/>
  <c r="F229" i="1"/>
  <c r="F228" i="1"/>
  <c r="F231" i="1"/>
  <c r="F232" i="1"/>
  <c r="F233" i="1"/>
  <c r="F234" i="1"/>
  <c r="F235" i="1"/>
  <c r="F236" i="1"/>
  <c r="F238" i="1"/>
  <c r="F239" i="1"/>
  <c r="F240" i="1"/>
  <c r="F241" i="1"/>
  <c r="F242" i="1"/>
  <c r="F243" i="1"/>
  <c r="F244" i="1"/>
  <c r="F245" i="1"/>
  <c r="F246" i="1"/>
  <c r="F93" i="1"/>
  <c r="F91" i="1"/>
  <c r="F247" i="1"/>
  <c r="F248" i="1"/>
  <c r="F237" i="1"/>
  <c r="F249" i="1"/>
  <c r="F250" i="1"/>
  <c r="F251" i="1"/>
  <c r="F252" i="1"/>
  <c r="F255" i="1"/>
  <c r="F256" i="1"/>
  <c r="F257" i="1"/>
  <c r="F258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Z294" i="1"/>
  <c r="AI248" i="1"/>
  <c r="AE248" i="1" s="1"/>
  <c r="AI247" i="1"/>
  <c r="AE247" i="1" s="1"/>
  <c r="AI245" i="1"/>
  <c r="AE245" i="1" s="1"/>
  <c r="AI244" i="1"/>
  <c r="AE244" i="1" s="1"/>
  <c r="AI243" i="1"/>
  <c r="AE243" i="1" s="1"/>
  <c r="AI101" i="1"/>
  <c r="AE101" i="1" s="1"/>
  <c r="AI102" i="1"/>
  <c r="AE102" i="1" s="1"/>
  <c r="AI99" i="1"/>
  <c r="AE99" i="1" s="1"/>
  <c r="AI97" i="1"/>
  <c r="AE97" i="1" s="1"/>
  <c r="AI96" i="1"/>
  <c r="AE96" i="1" s="1"/>
  <c r="AI95" i="1"/>
  <c r="AE95" i="1" s="1"/>
  <c r="AI273" i="1"/>
  <c r="AE273" i="1" s="1"/>
  <c r="AI272" i="1"/>
  <c r="AE272" i="1" s="1"/>
  <c r="AI270" i="1"/>
  <c r="AE270" i="1" s="1"/>
  <c r="Z216" i="1"/>
  <c r="Z217" i="1"/>
  <c r="Z219" i="1"/>
  <c r="Z220" i="1"/>
  <c r="AI98" i="1"/>
  <c r="AE98" i="1" s="1"/>
  <c r="Z192" i="1"/>
  <c r="AI249" i="1"/>
  <c r="AE249" i="1" s="1"/>
  <c r="AI251" i="1"/>
  <c r="AE251" i="1" s="1"/>
  <c r="AI250" i="1"/>
  <c r="AE250" i="1" s="1"/>
  <c r="AI240" i="1"/>
  <c r="AE240" i="1" s="1"/>
  <c r="AI239" i="1"/>
  <c r="AE239" i="1" s="1"/>
  <c r="AI91" i="1"/>
  <c r="AE91" i="1" s="1"/>
  <c r="AI237" i="1"/>
  <c r="AE237" i="1" s="1"/>
  <c r="AI152" i="1"/>
  <c r="AE152" i="1" s="1"/>
  <c r="AI246" i="1"/>
  <c r="AE246" i="1" s="1"/>
  <c r="AI238" i="1"/>
  <c r="AE238" i="1" s="1"/>
  <c r="Z193" i="1"/>
  <c r="Z190" i="1"/>
  <c r="Z191" i="1"/>
  <c r="Z93" i="1"/>
  <c r="Z172" i="1"/>
  <c r="Z171" i="1"/>
  <c r="Z170" i="1"/>
  <c r="Z200" i="1"/>
  <c r="Z199" i="1"/>
  <c r="Z198" i="1"/>
  <c r="Z282" i="1"/>
  <c r="Z279" i="1"/>
  <c r="Z270" i="1"/>
  <c r="Z303" i="1"/>
  <c r="Z302" i="1"/>
  <c r="Z300" i="1"/>
  <c r="Z299" i="1"/>
  <c r="Z298" i="1"/>
  <c r="Z295" i="1"/>
  <c r="Z201" i="1"/>
  <c r="Z195" i="1"/>
  <c r="Z168" i="1"/>
  <c r="Z167" i="1"/>
  <c r="Z174" i="1"/>
  <c r="Z202" i="1"/>
  <c r="Z203" i="1"/>
  <c r="Z204" i="1"/>
  <c r="Z305" i="1"/>
  <c r="Z307" i="1"/>
  <c r="Z308" i="1"/>
  <c r="Z309" i="1"/>
  <c r="Z306" i="1"/>
  <c r="Z304" i="1"/>
  <c r="Z175" i="1"/>
  <c r="Z176" i="1"/>
  <c r="Z240" i="1"/>
  <c r="Z239" i="1"/>
  <c r="Z238" i="1"/>
  <c r="Z130" i="1"/>
  <c r="Z90" i="1"/>
  <c r="Z89" i="1"/>
  <c r="Z108" i="1"/>
  <c r="Z113" i="1"/>
  <c r="Z112" i="1"/>
  <c r="Z107" i="1"/>
  <c r="Z162" i="1"/>
  <c r="Z163" i="1"/>
  <c r="Z164" i="1"/>
  <c r="Z165" i="1"/>
  <c r="Z310" i="1"/>
  <c r="Z311" i="1"/>
  <c r="Z312" i="1"/>
  <c r="Z313" i="1"/>
  <c r="Z314" i="1"/>
  <c r="Z315" i="1"/>
  <c r="Z235" i="1"/>
  <c r="Z234" i="1"/>
  <c r="Z233" i="1"/>
  <c r="Z232" i="1"/>
  <c r="Z342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1" i="1"/>
  <c r="Z332" i="1"/>
  <c r="Z333" i="1"/>
  <c r="Z334" i="1"/>
  <c r="Z335" i="1"/>
  <c r="Z336" i="1"/>
  <c r="Z337" i="1"/>
  <c r="Z338" i="1"/>
  <c r="Z339" i="1"/>
  <c r="Z340" i="1"/>
  <c r="Z341" i="1"/>
  <c r="Z330" i="1"/>
  <c r="Z158" i="1"/>
  <c r="Z159" i="1"/>
  <c r="Z160" i="1"/>
  <c r="Z161" i="1"/>
  <c r="Z628" i="1"/>
  <c r="Z627" i="1"/>
  <c r="Z626" i="1"/>
  <c r="Z625" i="1"/>
  <c r="Z624" i="1"/>
  <c r="Z623" i="1"/>
  <c r="Z622" i="1"/>
  <c r="Z621" i="1"/>
  <c r="Z620" i="1"/>
  <c r="Z619" i="1"/>
  <c r="Z618" i="1"/>
  <c r="Z617" i="1"/>
  <c r="Z616" i="1"/>
  <c r="Z615" i="1"/>
  <c r="Z614" i="1"/>
  <c r="Z613" i="1"/>
  <c r="Z612" i="1"/>
  <c r="Z611" i="1"/>
  <c r="Z610" i="1"/>
  <c r="Z609" i="1"/>
  <c r="Z608" i="1"/>
  <c r="Z607" i="1"/>
  <c r="Z606" i="1"/>
  <c r="Z605" i="1"/>
  <c r="Z604" i="1"/>
  <c r="Z603" i="1"/>
  <c r="Z602" i="1"/>
  <c r="Z601" i="1"/>
  <c r="Z600" i="1"/>
  <c r="Z599" i="1"/>
  <c r="Z598" i="1"/>
  <c r="Z597" i="1"/>
  <c r="Z596" i="1"/>
  <c r="Z595" i="1"/>
  <c r="Z594" i="1"/>
  <c r="Z593" i="1"/>
  <c r="Z592" i="1"/>
  <c r="Z591" i="1"/>
  <c r="Z590" i="1"/>
  <c r="Z589" i="1"/>
  <c r="Z588" i="1"/>
  <c r="Z587" i="1"/>
  <c r="Z586" i="1"/>
  <c r="Z585" i="1"/>
  <c r="Z584" i="1"/>
  <c r="Z583" i="1"/>
  <c r="Z582" i="1"/>
  <c r="Z581" i="1"/>
  <c r="Z580" i="1"/>
  <c r="Z579" i="1"/>
  <c r="Z578" i="1"/>
  <c r="Z577" i="1"/>
  <c r="Z576" i="1"/>
  <c r="Z575" i="1"/>
  <c r="Z574" i="1"/>
  <c r="Z573" i="1"/>
  <c r="Z572" i="1"/>
  <c r="Z571" i="1"/>
  <c r="Z570" i="1"/>
  <c r="Z569" i="1"/>
  <c r="Z568" i="1"/>
  <c r="Z567" i="1"/>
  <c r="Z566" i="1"/>
  <c r="Z565" i="1"/>
  <c r="Z564" i="1"/>
  <c r="Z563" i="1"/>
  <c r="Z562" i="1"/>
  <c r="Z561" i="1"/>
  <c r="Z560" i="1"/>
  <c r="Z559" i="1"/>
  <c r="Z558" i="1"/>
  <c r="Z557" i="1"/>
  <c r="Z556" i="1"/>
  <c r="Z555" i="1"/>
  <c r="Z554" i="1"/>
  <c r="Z553" i="1"/>
  <c r="Z552" i="1"/>
  <c r="Z551" i="1"/>
  <c r="Z550" i="1"/>
  <c r="Z549" i="1"/>
  <c r="Z548" i="1"/>
  <c r="Z547" i="1"/>
  <c r="Z546" i="1"/>
  <c r="Z545" i="1"/>
  <c r="Z544" i="1"/>
  <c r="Z543" i="1"/>
  <c r="Z542" i="1"/>
  <c r="Z541" i="1"/>
  <c r="Z540" i="1"/>
  <c r="Z539" i="1"/>
  <c r="Z538" i="1"/>
  <c r="Z537" i="1"/>
  <c r="Z536" i="1"/>
  <c r="Z535" i="1"/>
  <c r="Z534" i="1"/>
  <c r="Z533" i="1"/>
  <c r="Z532" i="1"/>
  <c r="Z531" i="1"/>
  <c r="Z530" i="1"/>
  <c r="Z529" i="1"/>
  <c r="Z528" i="1"/>
  <c r="Z527" i="1"/>
  <c r="Z526" i="1"/>
  <c r="Z525" i="1"/>
  <c r="Z524" i="1"/>
  <c r="Z523" i="1"/>
  <c r="Z522" i="1"/>
  <c r="Z521" i="1"/>
  <c r="Z520" i="1"/>
  <c r="Z519" i="1"/>
  <c r="Z518" i="1"/>
  <c r="Z517" i="1"/>
  <c r="Z516" i="1"/>
  <c r="Z515" i="1"/>
  <c r="Z514" i="1"/>
  <c r="Z513" i="1"/>
  <c r="Z512" i="1"/>
  <c r="Z511" i="1"/>
  <c r="Z510" i="1"/>
  <c r="Z509" i="1"/>
  <c r="Z508" i="1"/>
  <c r="Z507" i="1"/>
  <c r="Z506" i="1"/>
  <c r="Z505" i="1"/>
  <c r="Z504" i="1"/>
  <c r="Z503" i="1"/>
  <c r="Z502" i="1"/>
  <c r="Z501" i="1"/>
  <c r="Z500" i="1"/>
  <c r="Z499" i="1"/>
  <c r="Z498" i="1"/>
  <c r="Z497" i="1"/>
  <c r="Z496" i="1"/>
  <c r="Z495" i="1"/>
  <c r="Z494" i="1"/>
  <c r="Z493" i="1"/>
  <c r="Z492" i="1"/>
  <c r="Z491" i="1"/>
  <c r="Z490" i="1"/>
  <c r="Z489" i="1"/>
  <c r="Z488" i="1"/>
  <c r="Z487" i="1"/>
  <c r="Z486" i="1"/>
  <c r="Z485" i="1"/>
  <c r="Z484" i="1"/>
  <c r="Z483" i="1"/>
  <c r="Z482" i="1"/>
  <c r="Z481" i="1"/>
  <c r="Z480" i="1"/>
  <c r="Z479" i="1"/>
  <c r="Z478" i="1"/>
  <c r="Z477" i="1"/>
  <c r="Z476" i="1"/>
  <c r="Z475" i="1"/>
  <c r="Z474" i="1"/>
  <c r="Z473" i="1"/>
  <c r="Z472" i="1"/>
  <c r="Z471" i="1"/>
  <c r="Z470" i="1"/>
  <c r="Z469" i="1"/>
  <c r="Z468" i="1"/>
  <c r="Z467" i="1"/>
  <c r="Z466" i="1"/>
  <c r="Z465" i="1"/>
  <c r="Z464" i="1"/>
  <c r="Z463" i="1"/>
  <c r="Z462" i="1"/>
  <c r="Z461" i="1"/>
  <c r="Z460" i="1"/>
  <c r="Z459" i="1"/>
  <c r="Z458" i="1"/>
  <c r="Z457" i="1"/>
  <c r="Z456" i="1"/>
  <c r="Z455" i="1"/>
  <c r="Z454" i="1"/>
  <c r="Z453" i="1"/>
  <c r="Z452" i="1"/>
  <c r="Z451" i="1"/>
  <c r="Z450" i="1"/>
  <c r="Z449" i="1"/>
  <c r="Z448" i="1"/>
  <c r="Z447" i="1"/>
  <c r="Z446" i="1"/>
  <c r="Z445" i="1"/>
  <c r="Z444" i="1"/>
  <c r="Z443" i="1"/>
  <c r="Z442" i="1"/>
  <c r="Z441" i="1"/>
  <c r="Z440" i="1"/>
  <c r="Z439" i="1"/>
  <c r="Z438" i="1"/>
  <c r="Z437" i="1"/>
  <c r="Z436" i="1"/>
  <c r="Z435" i="1"/>
  <c r="Z434" i="1"/>
  <c r="Z433" i="1"/>
  <c r="Z432" i="1"/>
  <c r="Z431" i="1"/>
  <c r="Z430" i="1"/>
  <c r="Z429" i="1"/>
  <c r="Z428" i="1"/>
  <c r="Z427" i="1"/>
  <c r="Z426" i="1"/>
  <c r="Z425" i="1"/>
  <c r="Z424" i="1"/>
  <c r="Z423" i="1"/>
  <c r="Z422" i="1"/>
  <c r="Z421" i="1"/>
  <c r="Z420" i="1"/>
  <c r="Z419" i="1"/>
  <c r="Z418" i="1"/>
  <c r="Z417" i="1"/>
  <c r="Z416" i="1"/>
  <c r="Z415" i="1"/>
  <c r="Z414" i="1"/>
  <c r="Z413" i="1"/>
  <c r="Z412" i="1"/>
  <c r="Z411" i="1"/>
  <c r="Z410" i="1"/>
  <c r="Z409" i="1"/>
  <c r="Z408" i="1"/>
  <c r="Z407" i="1"/>
  <c r="Z406" i="1"/>
  <c r="Z405" i="1"/>
  <c r="Z404" i="1"/>
  <c r="Z403" i="1"/>
  <c r="Z402" i="1"/>
  <c r="Z401" i="1"/>
  <c r="Z400" i="1"/>
  <c r="Z399" i="1"/>
  <c r="Z398" i="1"/>
  <c r="Z397" i="1"/>
  <c r="Z396" i="1"/>
  <c r="Z395" i="1"/>
  <c r="Z394" i="1"/>
  <c r="Z393" i="1"/>
  <c r="Z392" i="1"/>
  <c r="Z391" i="1"/>
  <c r="Z390" i="1"/>
  <c r="Z389" i="1"/>
  <c r="Z388" i="1"/>
  <c r="Z387" i="1"/>
  <c r="Z386" i="1"/>
  <c r="Z385" i="1"/>
  <c r="Z384" i="1"/>
  <c r="Z383" i="1"/>
  <c r="Z382" i="1"/>
  <c r="Z381" i="1"/>
  <c r="Z380" i="1"/>
  <c r="Z379" i="1"/>
  <c r="Z378" i="1"/>
  <c r="Z377" i="1"/>
  <c r="Z376" i="1"/>
  <c r="Z375" i="1"/>
  <c r="Z374" i="1"/>
  <c r="Z373" i="1"/>
  <c r="Z372" i="1"/>
  <c r="Z371" i="1"/>
  <c r="Z370" i="1"/>
  <c r="Z369" i="1"/>
  <c r="Z368" i="1"/>
  <c r="Z367" i="1"/>
  <c r="Z366" i="1"/>
  <c r="Z365" i="1"/>
  <c r="Z364" i="1"/>
  <c r="Z363" i="1"/>
  <c r="Z362" i="1"/>
  <c r="Z361" i="1"/>
  <c r="Z360" i="1"/>
  <c r="Z359" i="1"/>
  <c r="Z358" i="1"/>
  <c r="Z357" i="1"/>
  <c r="Z356" i="1"/>
  <c r="Z355" i="1"/>
  <c r="Z354" i="1"/>
  <c r="Z353" i="1"/>
  <c r="Z352" i="1"/>
  <c r="Z351" i="1"/>
  <c r="Z350" i="1"/>
  <c r="Z349" i="1"/>
  <c r="Z348" i="1"/>
  <c r="Z347" i="1"/>
  <c r="Z346" i="1"/>
  <c r="Z345" i="1"/>
  <c r="Z344" i="1"/>
  <c r="Z343" i="1"/>
  <c r="Z289" i="1"/>
  <c r="Z288" i="1"/>
  <c r="Z287" i="1"/>
  <c r="Z286" i="1"/>
  <c r="Z285" i="1"/>
  <c r="Z284" i="1"/>
  <c r="Z281" i="1"/>
  <c r="Z278" i="1"/>
  <c r="Z277" i="1"/>
  <c r="Z276" i="1"/>
  <c r="Z275" i="1"/>
  <c r="Z273" i="1"/>
  <c r="Z272" i="1"/>
  <c r="Z269" i="1"/>
  <c r="Z268" i="1"/>
  <c r="Z266" i="1"/>
  <c r="Z265" i="1"/>
  <c r="Z264" i="1"/>
  <c r="Z262" i="1"/>
  <c r="Z261" i="1"/>
  <c r="Z260" i="1"/>
  <c r="Z258" i="1"/>
  <c r="Z257" i="1"/>
  <c r="Z256" i="1"/>
  <c r="Z255" i="1"/>
  <c r="Z231" i="1"/>
  <c r="Z229" i="1"/>
  <c r="Z230" i="1"/>
  <c r="Z228" i="1"/>
  <c r="Z226" i="1"/>
  <c r="Z227" i="1"/>
  <c r="Z225" i="1"/>
  <c r="Z223" i="1"/>
  <c r="Z224" i="1"/>
  <c r="Z222" i="1"/>
  <c r="Z218" i="1"/>
  <c r="Z215" i="1"/>
  <c r="Z214" i="1"/>
  <c r="Z213" i="1"/>
  <c r="Z212" i="1"/>
  <c r="Z211" i="1"/>
  <c r="Z210" i="1"/>
  <c r="Z209" i="1"/>
  <c r="Z208" i="1"/>
  <c r="Z207" i="1"/>
  <c r="Z206" i="1"/>
  <c r="Z205" i="1"/>
  <c r="Z194" i="1"/>
  <c r="Z188" i="1"/>
  <c r="Z187" i="1"/>
  <c r="Z186" i="1"/>
  <c r="Z185" i="1"/>
  <c r="Z184" i="1"/>
  <c r="Z183" i="1"/>
  <c r="Z182" i="1"/>
  <c r="Z181" i="1"/>
  <c r="Z180" i="1"/>
  <c r="Z179" i="1"/>
  <c r="Z178" i="1"/>
  <c r="Z177" i="1"/>
  <c r="Z173" i="1"/>
  <c r="Z166" i="1"/>
  <c r="Z251" i="1"/>
  <c r="Z250" i="1"/>
  <c r="Z249" i="1"/>
  <c r="Z237" i="1"/>
  <c r="Z248" i="1"/>
  <c r="Z247" i="1"/>
  <c r="Z91" i="1"/>
  <c r="Z152" i="1"/>
  <c r="Z246" i="1"/>
  <c r="Z245" i="1"/>
  <c r="Z244" i="1"/>
  <c r="Z243" i="1"/>
  <c r="Z242" i="1"/>
  <c r="Z241" i="1"/>
  <c r="Z157" i="1"/>
  <c r="Z156" i="1"/>
  <c r="Z155" i="1"/>
  <c r="Z154" i="1"/>
  <c r="Z151" i="1"/>
  <c r="Z150" i="1"/>
  <c r="Z149" i="1"/>
  <c r="Z148" i="1"/>
  <c r="Z147" i="1"/>
  <c r="Z146" i="1"/>
  <c r="Z145" i="1"/>
  <c r="Z144" i="1"/>
  <c r="Z143" i="1"/>
  <c r="Z142" i="1"/>
  <c r="Z141" i="1"/>
  <c r="Z140" i="1"/>
  <c r="Z139" i="1"/>
  <c r="Z138" i="1"/>
  <c r="Z137" i="1"/>
  <c r="Z136" i="1"/>
  <c r="Z135" i="1"/>
  <c r="Z134" i="1"/>
  <c r="Z133" i="1"/>
  <c r="Z132" i="1"/>
  <c r="Z131" i="1"/>
  <c r="Z129" i="1"/>
  <c r="Z128" i="1"/>
  <c r="Z127" i="1"/>
  <c r="Z126" i="1"/>
  <c r="Z125" i="1"/>
  <c r="Z124" i="1"/>
  <c r="Z123" i="1"/>
  <c r="Z122" i="1"/>
  <c r="Z121" i="1"/>
  <c r="Z120" i="1"/>
  <c r="Z119" i="1"/>
  <c r="Z118" i="1"/>
  <c r="Z117" i="1"/>
  <c r="Z116" i="1"/>
  <c r="Z115" i="1"/>
  <c r="Z114" i="1"/>
  <c r="Z111" i="1"/>
  <c r="Z106" i="1"/>
  <c r="Z102" i="1"/>
  <c r="Z101" i="1"/>
  <c r="Z99" i="1"/>
  <c r="Z98" i="1"/>
  <c r="Z97" i="1"/>
  <c r="Z96" i="1"/>
  <c r="Z95" i="1"/>
  <c r="Z87" i="1"/>
  <c r="Z86" i="1"/>
  <c r="Z85" i="1"/>
  <c r="Z83" i="1"/>
  <c r="Z82" i="1"/>
  <c r="Z81" i="1"/>
  <c r="Z80" i="1"/>
  <c r="Z78" i="1"/>
  <c r="Z77" i="1"/>
  <c r="Z76" i="1"/>
  <c r="Z75" i="1"/>
  <c r="Z74" i="1"/>
  <c r="Z73" i="1"/>
  <c r="Z72" i="1"/>
  <c r="Z71" i="1"/>
  <c r="Z70" i="1"/>
  <c r="Z69" i="1"/>
  <c r="Z68" i="1"/>
  <c r="Z67" i="1"/>
  <c r="Z66" i="1"/>
  <c r="Z65" i="1"/>
  <c r="Z64" i="1"/>
  <c r="Z63" i="1"/>
  <c r="Z62" i="1"/>
  <c r="Z61" i="1"/>
  <c r="Z60" i="1"/>
  <c r="Z46" i="1"/>
  <c r="Z45" i="1"/>
  <c r="Z44" i="1"/>
  <c r="Z43" i="1"/>
  <c r="Z38" i="1"/>
  <c r="Z42" i="1"/>
  <c r="Z41" i="1"/>
  <c r="Z40" i="1"/>
  <c r="Z39" i="1"/>
  <c r="Z37" i="1"/>
  <c r="Z36" i="1"/>
  <c r="Z35" i="1"/>
  <c r="Z56" i="1"/>
  <c r="Z55" i="1"/>
  <c r="Z52" i="1"/>
  <c r="Z54" i="1"/>
  <c r="Z53" i="1"/>
  <c r="Z51" i="1"/>
  <c r="Z50" i="1"/>
  <c r="Z49" i="1"/>
  <c r="Z48" i="1"/>
  <c r="Z33" i="1"/>
  <c r="Z32" i="1"/>
  <c r="Z31" i="1"/>
  <c r="Z30" i="1"/>
  <c r="Z29" i="1"/>
  <c r="Z28" i="1"/>
  <c r="Z27" i="1"/>
  <c r="Z25" i="1"/>
  <c r="Z23" i="1"/>
  <c r="Z21" i="1"/>
  <c r="Z11" i="1"/>
  <c r="Z19" i="1"/>
  <c r="Z17" i="1"/>
  <c r="Z15" i="1"/>
  <c r="Z13" i="1"/>
  <c r="Z9" i="1"/>
  <c r="Z7" i="1"/>
  <c r="Z5" i="1"/>
  <c r="AI241" i="1" l="1"/>
  <c r="AE241" i="1" s="1"/>
  <c r="AI242" i="1"/>
  <c r="AE242" i="1" s="1"/>
</calcChain>
</file>

<file path=xl/sharedStrings.xml><?xml version="1.0" encoding="utf-8"?>
<sst xmlns="http://schemas.openxmlformats.org/spreadsheetml/2006/main" count="4105" uniqueCount="918">
  <si>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</si>
  <si>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</si>
  <si>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</si>
  <si>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</si>
  <si>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</si>
  <si>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</si>
  <si>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</si>
  <si>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</si>
  <si>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</si>
  <si>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</si>
  <si>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</si>
  <si>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</si>
  <si>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</si>
  <si>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</si>
  <si>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</si>
  <si>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</si>
  <si>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</si>
  <si>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</si>
  <si>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</si>
  <si>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</si>
  <si>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</si>
  <si>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</si>
  <si>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</si>
  <si>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</si>
  <si>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</si>
  <si>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</si>
  <si>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</si>
  <si>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</si>
  <si>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</si>
  <si>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</si>
  <si>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</si>
  <si>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</si>
  <si>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</si>
  <si>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</si>
  <si>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</si>
  <si>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</si>
  <si>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</si>
  <si>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</si>
  <si>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</si>
  <si>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</si>
  <si>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</si>
  <si>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</si>
  <si>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</si>
  <si>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</si>
  <si>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</si>
  <si>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</si>
  <si>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</si>
  <si>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</si>
  <si>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</si>
  <si>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</si>
  <si>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</si>
  <si>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</si>
  <si>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</si>
  <si>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</si>
  <si>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</si>
  <si>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</si>
  <si>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</si>
  <si>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</si>
  <si>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</si>
  <si>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</si>
  <si>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</si>
  <si>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</si>
  <si>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</si>
  <si>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</si>
  <si>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</si>
  <si>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</si>
  <si>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</si>
  <si>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</si>
  <si>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</si>
  <si>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</si>
  <si>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</si>
  <si>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</si>
  <si>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</si>
  <si>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</si>
  <si>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</si>
  <si>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</si>
  <si>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</si>
  <si>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</si>
  <si>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</si>
  <si>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</si>
  <si>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</si>
  <si>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</si>
  <si>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</si>
  <si>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</si>
  <si>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</si>
  <si>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</si>
  <si>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</si>
  <si>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</si>
  <si>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</si>
  <si>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</si>
  <si>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</si>
  <si>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</si>
  <si>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</si>
  <si>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</si>
  <si>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</si>
  <si>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</si>
  <si>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</si>
  <si>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</si>
  <si>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</si>
  <si>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</si>
  <si>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</si>
  <si>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</si>
  <si>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</si>
  <si>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</si>
  <si>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</si>
  <si>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</si>
  <si>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</si>
  <si>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</si>
  <si>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</si>
  <si>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</si>
  <si>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</si>
  <si>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</si>
  <si>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</si>
  <si>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</si>
  <si>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</si>
  <si>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</si>
  <si>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</si>
  <si>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</si>
  <si>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</si>
  <si>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</si>
  <si>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</si>
  <si>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</si>
  <si>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</si>
  <si>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</si>
  <si>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</si>
  <si>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</si>
  <si>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</si>
  <si>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</si>
  <si>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</si>
  <si>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</si>
  <si>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</si>
  <si>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</si>
  <si>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</si>
  <si>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</si>
  <si>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</si>
  <si>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</si>
  <si>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</si>
  <si>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</si>
  <si>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</si>
  <si>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</si>
  <si>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</si>
  <si>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Electricity</t>
  </si>
  <si>
    <t>withings_weight_kg_graham</t>
  </si>
  <si>
    <t>Health</t>
  </si>
  <si>
    <t>parents_speaker_battery</t>
  </si>
  <si>
    <t>Media</t>
  </si>
  <si>
    <t>media_player</t>
  </si>
  <si>
    <t>ada_home</t>
  </si>
  <si>
    <t>kitchen_speaker</t>
  </si>
  <si>
    <t>camera</t>
  </si>
  <si>
    <t>uvc_ada_medium</t>
  </si>
  <si>
    <t>binary_sensor</t>
  </si>
  <si>
    <t>uvc_ada_motion</t>
  </si>
  <si>
    <t>Automation</t>
  </si>
  <si>
    <t>HAAS entity namespace prefix, sensor/fan etc</t>
  </si>
  <si>
    <t>Uniquely defines entity within HAAS namespace</t>
  </si>
  <si>
    <t>Nicely named entity low level domain</t>
  </si>
  <si>
    <t>Nicely named entity high level group</t>
  </si>
  <si>
    <t>State class from here</t>
  </si>
  <si>
    <t>Units from here</t>
  </si>
  <si>
    <t>Look up from entity icon field in HAAS interface</t>
  </si>
  <si>
    <t>Seconds between samples</t>
  </si>
  <si>
    <t>"true" or "false", update entity even if value has not changed</t>
  </si>
  <si>
    <t>Uniquely defines entity within device namespace</t>
  </si>
  <si>
    <t>Topic to publish config metadata for HAAS discovery</t>
  </si>
  <si>
    <t>Topic to publish data state for HAAS update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</si>
  <si>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</si>
  <si>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</si>
  <si>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</si>
  <si>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</si>
  <si>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</si>
  <si>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String to define HAAS area to add entity to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</si>
  <si>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</si>
  <si>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</si>
  <si>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</si>
  <si>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</si>
  <si>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</si>
  <si>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</si>
  <si>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</si>
  <si>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</si>
  <si>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</si>
  <si>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</si>
  <si>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</si>
  <si>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</si>
  <si>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</si>
  <si>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</si>
  <si>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</si>
  <si>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</si>
  <si>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</si>
  <si>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lounge_tv</t>
  </si>
  <si>
    <t>Lounge TV</t>
  </si>
  <si>
    <t>Withings</t>
  </si>
  <si>
    <t>Sonos</t>
  </si>
  <si>
    <t>Water</t>
  </si>
  <si>
    <t>https://weewx.janeandgraham.com</t>
  </si>
  <si>
    <t>Nice name for the entity</t>
  </si>
  <si>
    <t>friendly_name</t>
  </si>
  <si>
    <t>Unique name for the entity, overrides HAAS parsing of unique_id</t>
  </si>
  <si>
    <t>mdi:signal</t>
  </si>
  <si>
    <t>Ada Home</t>
  </si>
  <si>
    <t>Kitchen Speaker</t>
  </si>
  <si>
    <t>REQUIRED for MQTT</t>
  </si>
  <si>
    <t>REQUIRED for MQTT (Empty ⇒ None)</t>
  </si>
  <si>
    <t>AT LEAST ONE REQUIRED for MQTT (Empty ⇒ None)</t>
  </si>
  <si>
    <t>yearRain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</si>
  <si>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</si>
  <si>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</si>
  <si>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</si>
  <si>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</si>
  <si>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</si>
  <si>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</si>
  <si>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</si>
  <si>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</si>
  <si>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</si>
  <si>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</si>
  <si>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</si>
  <si>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</si>
  <si>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</si>
  <si>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</si>
  <si>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</si>
  <si>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</si>
  <si>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</si>
  <si>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</si>
  <si>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uvc_edwin_medium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</si>
  <si>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</si>
  <si>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</si>
  <si>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</si>
  <si>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</si>
  <si>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</si>
  <si>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</si>
  <si>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</si>
  <si>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</si>
  <si>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</si>
  <si>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</si>
  <si>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</si>
  <si>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</si>
  <si>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deck_freezer_current_consumption</t>
  </si>
  <si>
    <t>kitchen_fan_current_consumption</t>
  </si>
  <si>
    <t>kitchen_fridge_current_consumption</t>
  </si>
  <si>
    <t>lounge_tv_current_consumption</t>
  </si>
  <si>
    <t>Network Switch</t>
  </si>
  <si>
    <t>Kitchen Fan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</si>
  <si>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</si>
  <si>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</si>
  <si>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</si>
  <si>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</si>
  <si>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</si>
  <si>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</si>
  <si>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</si>
  <si>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</si>
  <si>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</si>
  <si>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</si>
  <si>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</si>
  <si>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Adhoc Outlet</t>
  </si>
  <si>
    <t>home_power</t>
  </si>
  <si>
    <t>study_outlet_current_consumption</t>
  </si>
  <si>
    <t>office_outlet_current_consumption</t>
  </si>
  <si>
    <t>rack_outlet_current_consumption</t>
  </si>
  <si>
    <t>kitchen_coffee_machine_current_consumption</t>
  </si>
  <si>
    <t>TPLink</t>
  </si>
  <si>
    <t>UniFi</t>
  </si>
  <si>
    <t>Google</t>
  </si>
  <si>
    <t>various_adhoc_outlet_current_consumption</t>
  </si>
  <si>
    <t>laundry_vacuum_charger_current_consumption</t>
  </si>
  <si>
    <t>study_battery_charger_current_consumption</t>
  </si>
  <si>
    <t>laundry_washing_machine_current_consumption</t>
  </si>
  <si>
    <t>laundry_clothes_dryer_current_consumption</t>
  </si>
  <si>
    <t>mm</t>
  </si>
  <si>
    <t>bathroom_rails_current_consumption</t>
  </si>
  <si>
    <t>kitchen_dish_washer_current_consumption</t>
  </si>
  <si>
    <t>kitchen_dish_washer_today_s_consumption</t>
  </si>
  <si>
    <t>laundry_clothes_dryer_today_s_consumption</t>
  </si>
  <si>
    <t>laundry_washing_machine_today_s_consumption</t>
  </si>
  <si>
    <t>kitchen_coffee_machine_today_s_consumption</t>
  </si>
  <si>
    <t>kitchen_fridge_today_s_consumption</t>
  </si>
  <si>
    <t>deck_freezer_today_s_consumption</t>
  </si>
  <si>
    <t>lounge_tv_today_s_consumption</t>
  </si>
  <si>
    <t>bathroom_rails_today_s_consumption</t>
  </si>
  <si>
    <t>study_outlet_today_s_consumption</t>
  </si>
  <si>
    <t>office_outlet_today_s_consumption</t>
  </si>
  <si>
    <t>study_battery_charger_today_s_consumption</t>
  </si>
  <si>
    <t>laundry_vacuum_charger_today_s_consumption</t>
  </si>
  <si>
    <t>various_adhoc_outlet_today_s_consumption</t>
  </si>
  <si>
    <t>roof_weekly_rain</t>
  </si>
  <si>
    <t>Weekly</t>
  </si>
  <si>
    <t>home_energy_daily</t>
  </si>
  <si>
    <t>Weekly Energy Consumption</t>
  </si>
  <si>
    <t>home_energy_weekly</t>
  </si>
  <si>
    <t>home_energy_monthly</t>
  </si>
  <si>
    <t>Monthly Energy Consumption</t>
  </si>
  <si>
    <t>home_energy_yearly</t>
  </si>
  <si>
    <t>Yearly Energy Consumption</t>
  </si>
  <si>
    <t>Current Power Consumption</t>
  </si>
  <si>
    <t>mdi:home-lightning-bolt</t>
  </si>
  <si>
    <t>mdi:battery-charging</t>
  </si>
  <si>
    <t>mdi:molecule-co2</t>
  </si>
  <si>
    <t>kitchen_fan</t>
  </si>
  <si>
    <t>mdi:fan</t>
  </si>
  <si>
    <t>kitchen_dish_washer</t>
  </si>
  <si>
    <t>laundry_clothes_dryer</t>
  </si>
  <si>
    <t>laundry_washing_machine</t>
  </si>
  <si>
    <t>kitchen_coffee_machine</t>
  </si>
  <si>
    <t>kitchen_fridge</t>
  </si>
  <si>
    <t>deck_freezer</t>
  </si>
  <si>
    <t>bathroom_rails</t>
  </si>
  <si>
    <t>study_outlet</t>
  </si>
  <si>
    <t>office_outlet</t>
  </si>
  <si>
    <t>rack_outlet</t>
  </si>
  <si>
    <t>roof_network_switch</t>
  </si>
  <si>
    <t>study_battery_charger</t>
  </si>
  <si>
    <t>laundry_vacuum_charger</t>
  </si>
  <si>
    <t>various_adhoc_outlet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</si>
  <si>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</si>
  <si>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</si>
  <si>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</si>
  <si>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</si>
  <si>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</si>
  <si>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</si>
  <si>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</si>
  <si>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mdi:water-boiler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</si>
  <si>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</si>
  <si>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</si>
  <si>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</si>
  <si>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</si>
  <si>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</si>
  <si>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</si>
  <si>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</si>
  <si>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</si>
  <si>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lounge_home</t>
  </si>
  <si>
    <t>Edwin Home</t>
  </si>
  <si>
    <t>Lounge Home</t>
  </si>
  <si>
    <t>Parents Home</t>
  </si>
  <si>
    <t>Parents Speaker</t>
  </si>
  <si>
    <t>Kitchen Home</t>
  </si>
  <si>
    <t>kitchen_home</t>
  </si>
  <si>
    <t>Lounge Speaker</t>
  </si>
  <si>
    <t>Parents TV</t>
  </si>
  <si>
    <t>Apple</t>
  </si>
  <si>
    <t>lounge_speaker</t>
  </si>
  <si>
    <t>parents_tv</t>
  </si>
  <si>
    <t>parents_speaker</t>
  </si>
  <si>
    <t>parents_home</t>
  </si>
  <si>
    <t>REQUIRED ∀</t>
  </si>
  <si>
    <t>REQUIRED ∀ (Empty ⇒ None)</t>
  </si>
  <si>
    <t>REQUIRED ∀ (Empty ⇒ entities)</t>
  </si>
  <si>
    <t>media-control</t>
  </si>
  <si>
    <t>Audio Visual Device</t>
  </si>
  <si>
    <t>picture-entity</t>
  </si>
  <si>
    <t>Fan Motion</t>
  </si>
  <si>
    <t>netatmo_bertram_2_office_pantry_battery_percent</t>
  </si>
  <si>
    <t>netatmo_bertram_2_office_lounge_battery_percent</t>
  </si>
  <si>
    <t>netatmo_bertram_2_office_dining_battery_percent</t>
  </si>
  <si>
    <t>netatmo_bertram_2_office_basement_battery_percent</t>
  </si>
  <si>
    <t>kitchen_home_battery</t>
  </si>
  <si>
    <t>mdi:battery-30</t>
  </si>
  <si>
    <t>Davis Telemetry</t>
  </si>
  <si>
    <t>network_internet_upload</t>
  </si>
  <si>
    <t>network_internet_download</t>
  </si>
  <si>
    <t>network_internet_ping</t>
  </si>
  <si>
    <t>Ping</t>
  </si>
  <si>
    <t>Upload</t>
  </si>
  <si>
    <t>Download</t>
  </si>
  <si>
    <t>Coms Signal Quality</t>
  </si>
  <si>
    <t>network_internet_uptime</t>
  </si>
  <si>
    <t>d</t>
  </si>
  <si>
    <t>ms</t>
  </si>
  <si>
    <t>MB/s</t>
  </si>
  <si>
    <t>JaneAndGraham</t>
  </si>
  <si>
    <t>https://unifi.janeandgraham.com</t>
  </si>
  <si>
    <t>uptime_s</t>
  </si>
  <si>
    <t>ping_min_ms</t>
  </si>
  <si>
    <t>upload_mbps</t>
  </si>
  <si>
    <t>download_mbps</t>
  </si>
  <si>
    <t>Internet</t>
  </si>
  <si>
    <t>adaptive_lighting_default</t>
  </si>
  <si>
    <t>adaptive_lighting_sleep_mode_default</t>
  </si>
  <si>
    <t>Adaptive Lighting</t>
  </si>
  <si>
    <t>adaptive_lighting_adapt_color_default</t>
  </si>
  <si>
    <t>adaptive_lighting_adapt_brightness_default</t>
  </si>
  <si>
    <t>Sleep</t>
  </si>
  <si>
    <t>Colour</t>
  </si>
  <si>
    <t>Brightness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</si>
  <si>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</si>
  <si>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</si>
  <si>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</si>
  <si>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</si>
  <si>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</si>
  <si>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</si>
  <si>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</si>
  <si>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</si>
  <si>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Bedroom Adaptive Lighting</t>
  </si>
  <si>
    <t>Default Adaptive Lighting</t>
  </si>
  <si>
    <t>adaptive_lighting_bedroom</t>
  </si>
  <si>
    <t>adaptive_lighting_sleep_mode_bedroom</t>
  </si>
  <si>
    <t>adaptive_lighting_adapt_color_bedroom</t>
  </si>
  <si>
    <t>adaptive_lighting_adapt_brightness_bedroom</t>
  </si>
  <si>
    <t>Weight</t>
  </si>
  <si>
    <t>Graham</t>
  </si>
  <si>
    <t>{{ value | float(0) / 60 / 60 / 24 | round(0) }}</t>
  </si>
  <si>
    <t>{{ value | float(0) | round(1) }}</t>
  </si>
  <si>
    <t>{{ value | float(0) | round(0) }}</t>
  </si>
  <si>
    <t>{{ value | int(0) }}</t>
  </si>
  <si>
    <t>{{ value | float(0) | round(2) }}</t>
  </si>
  <si>
    <t>Deck Festoons</t>
  </si>
  <si>
    <t>entity_automation</t>
  </si>
  <si>
    <t>HAAS automation that owns the entity</t>
  </si>
  <si>
    <t>Night Light Adaptive Lighting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</si>
  <si>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</si>
  <si>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</si>
  <si>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</si>
  <si>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</si>
  <si>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</si>
  <si>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</si>
  <si>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</si>
  <si>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</si>
  <si>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</si>
  <si>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</si>
  <si>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</si>
  <si>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</si>
  <si>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</si>
  <si>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bedroom</t>
  </si>
  <si>
    <t>default</t>
  </si>
  <si>
    <t>night_light</t>
  </si>
  <si>
    <t>adaptive_lighting_night_light</t>
  </si>
  <si>
    <t>adaptive_lighting_sleep_mode_night_light</t>
  </si>
  <si>
    <t>adaptive_lighting_adapt_color_night_light</t>
  </si>
  <si>
    <t>adaptive_lighting_adapt_brightness_night_light</t>
  </si>
  <si>
    <t>home_sleep</t>
  </si>
  <si>
    <t>input_boolean</t>
  </si>
  <si>
    <t>Routines</t>
  </si>
  <si>
    <t>mdi:chat-sleep</t>
  </si>
  <si>
    <t>compensation_sensor_netatmo_parents_co2</t>
  </si>
  <si>
    <t>compensation_curve</t>
  </si>
  <si>
    <t>[ 999, 566 ],[ 1407, 711 ]</t>
  </si>
  <si>
    <t>The compensation points "[uncompensated_value, compensated_value], []..." to claibrate the values</t>
  </si>
  <si>
    <t>compensation_sensor_roof_temperature</t>
  </si>
  <si>
    <t>compensation_sensor_netatmo_ada_temperature</t>
  </si>
  <si>
    <t>compensation_sensor_netatmo_edwin_temperature</t>
  </si>
  <si>
    <t>compensation_sensor_netatmo_parents_temperature</t>
  </si>
  <si>
    <t>compensation_sensor_netatmo_bertram_2_office_temperature</t>
  </si>
  <si>
    <t>compensation_sensor_netatmo_bertram_2_kitchen_temperature</t>
  </si>
  <si>
    <t>compensation_sensor_netatmo_bertram_2_office_pantry_temperature</t>
  </si>
  <si>
    <t>compensation_sensor_netatmo_bertram_2_office_lounge_temperature</t>
  </si>
  <si>
    <t>compensation_sensor_netatmo_bertram_2_office_dining_temperature</t>
  </si>
  <si>
    <t>compensation_sensor_netatmo_laundry_temperature</t>
  </si>
  <si>
    <t>compensation_sensor_netatmo_bertram_2_office_basement_temperature</t>
  </si>
  <si>
    <t>compensation_sensor_rack_temperature</t>
  </si>
  <si>
    <t>compensation_sensor_roof_apparent_temperature</t>
  </si>
  <si>
    <t>compensation_sensor_roof_dew_point</t>
  </si>
  <si>
    <t>compensation_sensor_roof_heat_index</t>
  </si>
  <si>
    <t>compensation_sensor_roof_humidity_index</t>
  </si>
  <si>
    <t>compensation_sensor_rack_dew_point</t>
  </si>
  <si>
    <t>compensation_sensor_roof_wind_chill_temperature</t>
  </si>
  <si>
    <t>compensation_sensor_netatmo_ada_co2</t>
  </si>
  <si>
    <t>compensation_sensor_netatmo_edwin_co2</t>
  </si>
  <si>
    <t>compensation_sensor_netatmo_bertram_2_office_co2</t>
  </si>
  <si>
    <t>compensation_sensor_netatmo_bertram_2_kitchen_co2</t>
  </si>
  <si>
    <t>compensation_sensor_netatmo_bertram_2_office_pantry_co2</t>
  </si>
  <si>
    <t>compensation_sensor_netatmo_bertram_2_office_lounge_co2</t>
  </si>
  <si>
    <t>compensation_sensor_netatmo_bertram_2_office_dining_co2</t>
  </si>
  <si>
    <t>compensation_sensor_netatmo_laundry_co2</t>
  </si>
  <si>
    <t>compensation_sensor_roof_humidity</t>
  </si>
  <si>
    <t>compensation_sensor_netatmo_ada_humidity</t>
  </si>
  <si>
    <t>compensation_sensor_netatmo_edwin_humidity</t>
  </si>
  <si>
    <t>compensation_sensor_netatmo_parents_humidity</t>
  </si>
  <si>
    <t>compensation_sensor_netatmo_bertram_2_office_humidity</t>
  </si>
  <si>
    <t>compensation_sensor_netatmo_bertram_2_kitchen_humidity</t>
  </si>
  <si>
    <t>compensation_sensor_netatmo_bertram_2_office_pantry_humidity</t>
  </si>
  <si>
    <t>compensation_sensor_netatmo_bertram_2_office_lounge_humidity</t>
  </si>
  <si>
    <t>compensation_sensor_netatmo_bertram_2_office_dining_humidity</t>
  </si>
  <si>
    <t>compensation_sensor_netatmo_laundry_humidity</t>
  </si>
  <si>
    <t>compensation_sensor_netatmo_bertram_2_office_basement_humidity</t>
  </si>
  <si>
    <t>compensation_sensor_rack_humidity</t>
  </si>
  <si>
    <t>compensation_sensor_netatmo_ada_noise</t>
  </si>
  <si>
    <t>compensation_sensor_netatmo_edwin_noise</t>
  </si>
  <si>
    <t>compensation_sensor_netatmo_parents_noise</t>
  </si>
  <si>
    <t>compensation_sensor_netatmo_bertram_2_office_noise</t>
  </si>
  <si>
    <t>compensation_sensor_netatmo_bertram_2_kitchen_noise</t>
  </si>
  <si>
    <t>compensation_sensor_netatmo_laundry_noise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</si>
  <si>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</si>
  <si>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</si>
  <si>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</si>
  <si>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</si>
  <si>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</si>
  <si>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</si>
  <si>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</si>
  <si>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</si>
  <si>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</si>
  <si>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</si>
  <si>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</si>
  <si>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</si>
  <si>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home_lights_power</t>
  </si>
  <si>
    <t>home_fans_power</t>
  </si>
  <si>
    <t>Home Lights</t>
  </si>
  <si>
    <t>Home Fans</t>
  </si>
  <si>
    <t>home_base_energy_yearly</t>
  </si>
  <si>
    <t>home_peak_energy_yearly</t>
  </si>
  <si>
    <t>home_base_energy_monthly</t>
  </si>
  <si>
    <t>home_peak_energy_monthly</t>
  </si>
  <si>
    <t>home_base_energy_weekly</t>
  </si>
  <si>
    <t>home_peak_energy_weekly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</si>
  <si>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</si>
  <si>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</si>
  <si>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</si>
  <si>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</si>
  <si>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</si>
  <si>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</si>
  <si>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</si>
  <si>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Ada Camera</t>
  </si>
  <si>
    <t>Edwin Camera</t>
  </si>
  <si>
    <t>Ada Motion</t>
  </si>
  <si>
    <t>Edwin Motion</t>
  </si>
  <si>
    <t>home_lights_energy_daily</t>
  </si>
  <si>
    <t>home_fans_energy_daily</t>
  </si>
  <si>
    <t>server_network_power</t>
  </si>
  <si>
    <t>server_network_energy_daily</t>
  </si>
  <si>
    <t>Sonoff</t>
  </si>
  <si>
    <t>roof_water_heater_booster</t>
  </si>
  <si>
    <t>CALCULATED ∀</t>
  </si>
  <si>
    <t>connection_mac</t>
  </si>
  <si>
    <t>connection_ip</t>
  </si>
  <si>
    <t>List of tupples defining MAC and IP</t>
  </si>
  <si>
    <t>MAC address of source device</t>
  </si>
  <si>
    <t>IP address of source device</t>
  </si>
  <si>
    <t>String to nicely name source device</t>
  </si>
  <si>
    <t>deck_festoons_current_consumption</t>
  </si>
  <si>
    <t>deck_festoons_today_s_consumption</t>
  </si>
  <si>
    <t>rack_modem_current_consumption</t>
  </si>
  <si>
    <t>Rack Outlet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</si>
  <si>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</si>
  <si>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</si>
  <si>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</si>
  <si>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</si>
  <si>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</si>
  <si>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</si>
  <si>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</si>
  <si>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</si>
  <si>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</si>
  <si>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</si>
  <si>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</si>
  <si>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</si>
  <si>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</si>
  <si>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</si>
  <si>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</si>
  <si>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</si>
  <si>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</si>
  <si>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Various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</si>
  <si>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</si>
  <si>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</si>
  <si>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</si>
  <si>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</si>
  <si>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</si>
  <si>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</si>
  <si>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</si>
  <si>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</si>
  <si>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console</t>
  </si>
  <si>
    <t>outdoor</t>
  </si>
  <si>
    <t>fridge</t>
  </si>
  <si>
    <t>freezer</t>
  </si>
  <si>
    <t>festoons</t>
  </si>
  <si>
    <t>tv</t>
  </si>
  <si>
    <t>rails</t>
  </si>
  <si>
    <t>outlet</t>
  </si>
  <si>
    <t>modem</t>
  </si>
  <si>
    <t>dish_washer</t>
  </si>
  <si>
    <t>device_connections</t>
  </si>
  <si>
    <t>14.2</t>
  </si>
  <si>
    <t>speaker</t>
  </si>
  <si>
    <t>home</t>
  </si>
  <si>
    <t>Move</t>
  </si>
  <si>
    <t>Play5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</si>
  <si>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</si>
  <si>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</si>
  <si>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</si>
  <si>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</si>
  <si>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</si>
  <si>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</si>
  <si>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</si>
  <si>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</si>
  <si>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</si>
  <si>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</si>
  <si>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</si>
  <si>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weather-station</t>
  </si>
  <si>
    <t>east-fan</t>
  </si>
  <si>
    <t>west-fan</t>
  </si>
  <si>
    <t>adhoc-outlet</t>
  </si>
  <si>
    <t>battery-charger</t>
  </si>
  <si>
    <t>vacuum-charger</t>
  </si>
  <si>
    <t>clothes-dryer</t>
  </si>
  <si>
    <t>washing-machine</t>
  </si>
  <si>
    <t>coffee-machine</t>
  </si>
  <si>
    <t>internet-docker-service</t>
  </si>
  <si>
    <t>Phillips</t>
  </si>
  <si>
    <t>macbook-flo</t>
  </si>
  <si>
    <t>Server</t>
  </si>
  <si>
    <t>macmini-liz</t>
  </si>
  <si>
    <t>macmini-nel</t>
  </si>
  <si>
    <t>11.2</t>
  </si>
  <si>
    <t>Late 2013 (11,3)</t>
  </si>
  <si>
    <t>Late 2012 (6,1)</t>
  </si>
  <si>
    <t>Mid 2011 (5,2)</t>
  </si>
  <si>
    <t>MacBook Pro</t>
  </si>
  <si>
    <t>MacMini</t>
  </si>
  <si>
    <t>00:e0:4c:68:04:21</t>
  </si>
  <si>
    <t>00:e0:4c:68:06:a1</t>
  </si>
  <si>
    <t>30:05:5c:8a:ff:10</t>
  </si>
  <si>
    <t>Brother</t>
  </si>
  <si>
    <t>MFC-L2700DW</t>
  </si>
  <si>
    <t>Laser Printer</t>
  </si>
  <si>
    <t>Q</t>
  </si>
  <si>
    <t>brother-printer</t>
  </si>
  <si>
    <t>Printer</t>
  </si>
  <si>
    <t>74:83:c2:3f:6c:4c</t>
  </si>
  <si>
    <t>74:83:c2:3f:6e:5c</t>
  </si>
  <si>
    <t>G3 Flex</t>
  </si>
  <si>
    <t>uvc-ada</t>
  </si>
  <si>
    <t>uvc-edwin</t>
  </si>
  <si>
    <t>4.48.44</t>
  </si>
  <si>
    <t>UVC</t>
  </si>
  <si>
    <t>PiHole</t>
  </si>
  <si>
    <t>udm-pihole</t>
  </si>
  <si>
    <t>Pi-Hole</t>
  </si>
  <si>
    <t>5.9</t>
  </si>
  <si>
    <t>OSS EUPL</t>
  </si>
  <si>
    <t>UDM Docker Container</t>
  </si>
  <si>
    <t>Nest Mini</t>
  </si>
  <si>
    <t>Chromecast</t>
  </si>
  <si>
    <t>1.54.279716</t>
  </si>
  <si>
    <t>withings-scales</t>
  </si>
  <si>
    <t>Ensuite</t>
  </si>
  <si>
    <t>Body+</t>
  </si>
  <si>
    <t>1651</t>
  </si>
  <si>
    <t>Body Composition Scale</t>
  </si>
  <si>
    <t>HomePod</t>
  </si>
  <si>
    <t>15.3</t>
  </si>
  <si>
    <t>Apple TV</t>
  </si>
  <si>
    <t>connection_vlan</t>
  </si>
  <si>
    <t>VLAN tag of source device</t>
  </si>
  <si>
    <t>90:dd:5d:ce:1e:96</t>
  </si>
  <si>
    <t>d4:a3:3d:5c:8c:28</t>
  </si>
  <si>
    <t>10.0.2.11</t>
  </si>
  <si>
    <t>10.0.2.12</t>
  </si>
  <si>
    <t>10.0.6.20</t>
  </si>
  <si>
    <t>10.0.6.21</t>
  </si>
  <si>
    <t>10.0.2.13</t>
  </si>
  <si>
    <t>net_Management_br0_10-0-0-0-24</t>
  </si>
  <si>
    <t>net_Unfettered_br2_10-0-2-0-24</t>
  </si>
  <si>
    <t>udm-rack</t>
  </si>
  <si>
    <t>usw-ceiling</t>
  </si>
  <si>
    <t>uap-deck</t>
  </si>
  <si>
    <t>uap-hallway</t>
  </si>
  <si>
    <t>1.11.0</t>
  </si>
  <si>
    <t>5.76.7</t>
  </si>
  <si>
    <t>6.0.14</t>
  </si>
  <si>
    <t>Ceiling</t>
  </si>
  <si>
    <t>Hallway</t>
  </si>
  <si>
    <t>UDM-Pro</t>
  </si>
  <si>
    <t>US-8-60W</t>
  </si>
  <si>
    <t>UAP-AC-M</t>
  </si>
  <si>
    <t>UAP-AC-Pro</t>
  </si>
  <si>
    <t>Board Revision 8</t>
  </si>
  <si>
    <t>Generation 2</t>
  </si>
  <si>
    <t>Generation 1</t>
  </si>
  <si>
    <t>10.0.0.1</t>
  </si>
  <si>
    <t>10.0.0.2</t>
  </si>
  <si>
    <t>10.0.0.3</t>
  </si>
  <si>
    <t>10.0.0.4</t>
  </si>
  <si>
    <t>74:ac:b9:1c:15:f1</t>
  </si>
  <si>
    <t>b4:fb:e4:e3:83:32</t>
  </si>
  <si>
    <t>78:8a:20:70:d3:79</t>
  </si>
  <si>
    <t>f0:9f:c2:fc:b0:f7</t>
  </si>
  <si>
    <t>net_Controlled_br4_10-0-4-0-24</t>
  </si>
  <si>
    <t>10.0.4.10</t>
  </si>
  <si>
    <t>10.0.6.70</t>
  </si>
  <si>
    <t>10.0.6.71</t>
  </si>
  <si>
    <t>10.0.6.72</t>
  </si>
  <si>
    <t>10.0.6.73</t>
  </si>
  <si>
    <t>10.0.6.74</t>
  </si>
  <si>
    <t>10.0.6.75</t>
  </si>
  <si>
    <t>10.0.6.76</t>
  </si>
  <si>
    <t>10.0.6.77</t>
  </si>
  <si>
    <t>10.0.6.78</t>
  </si>
  <si>
    <t>10.0.6.79</t>
  </si>
  <si>
    <t>10.0.6.80</t>
  </si>
  <si>
    <t>10.0.6.81</t>
  </si>
  <si>
    <t>10.0.6.82</t>
  </si>
  <si>
    <t>10.0.6.83</t>
  </si>
  <si>
    <t>10.0.6.84</t>
  </si>
  <si>
    <t>10.0.6.85</t>
  </si>
  <si>
    <t>10.0.6.86</t>
  </si>
  <si>
    <t>10.0.6.87</t>
  </si>
  <si>
    <t>net_Isolated_br6_10-0-6-0-24</t>
  </si>
  <si>
    <t>Edwin Night Light</t>
  </si>
  <si>
    <t>edwin_night_light</t>
  </si>
  <si>
    <t>10.0.6.60</t>
  </si>
  <si>
    <t>10.0.6.61</t>
  </si>
  <si>
    <t>10.0.6.62</t>
  </si>
  <si>
    <t>10.0.6.63</t>
  </si>
  <si>
    <t>10.0.6.64</t>
  </si>
  <si>
    <t>10.0.6.65</t>
  </si>
  <si>
    <t>deck_festoons</t>
  </si>
  <si>
    <t>rack_modem</t>
  </si>
  <si>
    <t>network-switch</t>
  </si>
  <si>
    <t>rack_modem_today_s_consumption</t>
  </si>
  <si>
    <t>rack_outlet_today_s_consumption</t>
  </si>
  <si>
    <t>kitchen_fan_today_s_consumption</t>
  </si>
  <si>
    <t>roof_network_switch_current_consumption</t>
  </si>
  <si>
    <t>roof_network_switch_today_s_consumption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</si>
  <si>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</si>
  <si>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</si>
  <si>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</si>
  <si>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</si>
  <si>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</si>
  <si>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</si>
  <si>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</si>
  <si>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ada_fan_occupancy</t>
  </si>
  <si>
    <t>edwin_fan_occupancy</t>
  </si>
  <si>
    <t>parents_fan_occupancy</t>
  </si>
  <si>
    <t>lounge_fan_occupancy</t>
  </si>
  <si>
    <t>deck_east_fan_occupancy</t>
  </si>
  <si>
    <t>deck_west_fan_occupancy</t>
  </si>
  <si>
    <t>10.0.4.50</t>
  </si>
  <si>
    <t>10.0.4.51</t>
  </si>
  <si>
    <t>10.0.4.52</t>
  </si>
  <si>
    <t>10.0.4.53</t>
  </si>
  <si>
    <t>10.0.4.54</t>
  </si>
  <si>
    <t>d4:f5:47:32:df:7b</t>
  </si>
  <si>
    <t>d4:f5:47:8c:d1:7e</t>
  </si>
  <si>
    <t>d4:f5:47:25:92:d5</t>
  </si>
  <si>
    <t>d4:f5:47:1c:cc:2d</t>
  </si>
  <si>
    <t>48:d6:d5:33:7c:28</t>
  </si>
  <si>
    <t>10.0.4.47</t>
  </si>
  <si>
    <t>10.0.4.48</t>
  </si>
  <si>
    <t>Home Coach</t>
  </si>
  <si>
    <t>Weather Station</t>
  </si>
  <si>
    <t>51</t>
  </si>
  <si>
    <t>181</t>
  </si>
  <si>
    <t>v3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</si>
  <si>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</si>
  <si>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</si>
  <si>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</si>
  <si>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</si>
  <si>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</si>
  <si>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</si>
  <si>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</si>
  <si>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10.0.4.11</t>
  </si>
  <si>
    <t>10.0.6.11</t>
  </si>
  <si>
    <t>00:e0:4c:68:07:0d</t>
  </si>
  <si>
    <t>4a:e0:4c:68:06:a1</t>
  </si>
  <si>
    <t>6a:e0:4c:68:06:a1</t>
  </si>
  <si>
    <t>4a:9a:06:5d:53:66</t>
  </si>
  <si>
    <t>10.0.6.22</t>
  </si>
  <si>
    <t>Server &amp; Network</t>
  </si>
  <si>
    <t>iphone-graham</t>
  </si>
  <si>
    <t>bc:09:63:42:09:c0</t>
  </si>
  <si>
    <t>Client</t>
  </si>
  <si>
    <t>home_reset</t>
  </si>
  <si>
    <t>mdi:youtube-tv</t>
  </si>
  <si>
    <t>mdi:refresh-circle</t>
  </si>
  <si>
    <t>{{ (value | float(0) * 10) | round(2) }}</t>
  </si>
  <si>
    <t>lounge</t>
  </si>
  <si>
    <t>10.0.4.40</t>
  </si>
  <si>
    <t>10.0.4.41</t>
  </si>
  <si>
    <t>10.0.4.42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</si>
  <si>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</si>
  <si>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</si>
  <si>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</si>
  <si>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</si>
  <si>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</si>
  <si>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</si>
  <si>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</si>
  <si>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water-heater-booster</t>
  </si>
  <si>
    <t>12.0.2</t>
  </si>
  <si>
    <t>POWR3</t>
  </si>
  <si>
    <t>10.0.6.99</t>
  </si>
  <si>
    <t>mdi:thermometer-water</t>
  </si>
  <si>
    <t>outdoor_pool_filter</t>
  </si>
  <si>
    <t>Outdoor</t>
  </si>
  <si>
    <t>outdoor_pool_filter_power</t>
  </si>
  <si>
    <t>outdoor_pool_filter_energy_daily</t>
  </si>
  <si>
    <t>roof_water_heater_booster_energy_power</t>
  </si>
  <si>
    <t>roof_water_heater_booster_energy_today</t>
  </si>
  <si>
    <t>Water Booster</t>
  </si>
  <si>
    <t>Movie</t>
  </si>
  <si>
    <t>Reset</t>
  </si>
  <si>
    <t>Towel Rails</t>
  </si>
  <si>
    <t>REQUIRED for Network</t>
  </si>
  <si>
    <t>CALCULATED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</si>
  <si>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</si>
  <si>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</si>
  <si>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</si>
  <si>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</si>
  <si>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</si>
  <si>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</si>
  <si>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</si>
  <si>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</si>
  <si>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</si>
  <si>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</si>
  <si>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</si>
  <si>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</si>
  <si>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</si>
  <si>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</si>
  <si>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</si>
  <si>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</si>
  <si>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air-purifier</t>
  </si>
  <si>
    <t>lounge-air-purifier</t>
  </si>
  <si>
    <t>1.0.033</t>
  </si>
  <si>
    <t>STARKVIND</t>
  </si>
  <si>
    <t>haas_display_mode</t>
  </si>
  <si>
    <t>haas_display_type</t>
  </si>
  <si>
    <t>grafana_display_type</t>
  </si>
  <si>
    <t>HAAS display type, "Graph", "Table", "Table_NoToggle", the latter two settings implying display in a graph as well as table</t>
  </si>
  <si>
    <t>HAAS table display 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</si>
  <si>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</si>
  <si>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</si>
  <si>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</si>
  <si>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</si>
  <si>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</si>
  <si>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</si>
  <si>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</si>
  <si>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</si>
  <si>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</si>
  <si>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netatmo-office-lounge</t>
  </si>
  <si>
    <t>netatmo-office-pantry</t>
  </si>
  <si>
    <t>netatmo-office-dining</t>
  </si>
  <si>
    <t>netatmo-office-basement</t>
  </si>
  <si>
    <t>netatmo_bertram_2_office_lounge_temperature</t>
  </si>
  <si>
    <t>roof_temperature</t>
  </si>
  <si>
    <t>netatmo_ada_temperature</t>
  </si>
  <si>
    <t>netatmo_edwin_temperature</t>
  </si>
  <si>
    <t>netatmo_parents_temperature</t>
  </si>
  <si>
    <t>netatmo_bertram_2_office_temperature</t>
  </si>
  <si>
    <t>netatmo_bertram_2_kitchen_temperature</t>
  </si>
  <si>
    <t>netatmo_bertram_2_office_pantry_temperature</t>
  </si>
  <si>
    <t>netatmo_bertram_2_office_dining_temperature</t>
  </si>
  <si>
    <t>netatmo_laundry_temperature</t>
  </si>
  <si>
    <t>netatmo_bertram_2_office_basement_temperature</t>
  </si>
  <si>
    <t>rack_temperature</t>
  </si>
  <si>
    <t>Temperature,Room Temperature</t>
  </si>
  <si>
    <t>s Temperature,s Room Temperature</t>
  </si>
  <si>
    <t>s Fan</t>
  </si>
  <si>
    <t>0x9035eafffe404425</t>
  </si>
  <si>
    <t>0x00158d0005d9d088</t>
  </si>
  <si>
    <t>MFKZQ01LM</t>
  </si>
  <si>
    <t>Cube</t>
  </si>
  <si>
    <t>3000-0001</t>
  </si>
  <si>
    <t>home-cube-remote</t>
  </si>
  <si>
    <t>REQUIRED for Zigbee</t>
  </si>
  <si>
    <t>Zigbee2mqtt configuration</t>
  </si>
  <si>
    <t>http://macmini-nel:8087/#/device/0x00158d0005d9d088/info</t>
  </si>
  <si>
    <t>zigbee2mqtt_config</t>
  </si>
  <si>
    <t>home_cube_remote_battery</t>
  </si>
  <si>
    <t>0x00178801039f585a</t>
  </si>
  <si>
    <t>LCT012</t>
  </si>
  <si>
    <t>1.88.1</t>
  </si>
  <si>
    <t>main</t>
  </si>
  <si>
    <t>main-bulb-1</t>
  </si>
  <si>
    <t>zigbee2mqtt_type</t>
  </si>
  <si>
    <t>Device</t>
  </si>
  <si>
    <t>Group</t>
  </si>
  <si>
    <t xml:space="preserve">  transition: 2
  optimistic: true
  off_state: 'all_members_off'</t>
  </si>
  <si>
    <t>zigbee2mqtt_group</t>
  </si>
  <si>
    <t>The Zigbee type, "Device" or "Group"</t>
  </si>
  <si>
    <t>The Zigbee group numeric ID</t>
  </si>
  <si>
    <t>0x00178801039f69d1</t>
  </si>
  <si>
    <t>0x001788010432a064</t>
  </si>
  <si>
    <t>main-bulb-2</t>
  </si>
  <si>
    <t>main-bulb-3</t>
  </si>
  <si>
    <t>Fan Light,Fan</t>
  </si>
  <si>
    <t>Main Light,Main</t>
  </si>
  <si>
    <t>s Main Light,s Main</t>
  </si>
  <si>
    <t>Wardrobe</t>
  </si>
  <si>
    <t>lamp</t>
  </si>
  <si>
    <t>lamp-bulb-1</t>
  </si>
  <si>
    <t>main-bulb-4</t>
  </si>
  <si>
    <t>main-bulb-5</t>
  </si>
  <si>
    <t>main-bulb-6</t>
  </si>
  <si>
    <t>night-light</t>
  </si>
  <si>
    <t>night-light-bulb-1</t>
  </si>
  <si>
    <t>0x0017880103433075</t>
  </si>
  <si>
    <t>0x001788010343c36f</t>
  </si>
  <si>
    <t>100</t>
  </si>
  <si>
    <t>200</t>
  </si>
  <si>
    <t>0x00178801043283b0</t>
  </si>
  <si>
    <t>0x0017880104329975</t>
  </si>
  <si>
    <t>0x001788010432996f</t>
  </si>
  <si>
    <t>0x001788010444db4e</t>
  </si>
  <si>
    <t>0x00178801039f69d5</t>
  </si>
  <si>
    <t>0x00178801039f56c4</t>
  </si>
  <si>
    <t>0x00178801039f584a</t>
  </si>
  <si>
    <t>0x00178801039f69d4</t>
  </si>
  <si>
    <t>0x00178801039f574e</t>
  </si>
  <si>
    <t>0x00178801039f4eed</t>
  </si>
  <si>
    <t>0x00178801039f6b78</t>
  </si>
  <si>
    <t>0x001788010444ef85</t>
  </si>
  <si>
    <t>0x00178801039f6b4a</t>
  </si>
  <si>
    <t>0x00178801040f8db2</t>
  </si>
  <si>
    <t>0x001788010343c34f</t>
  </si>
  <si>
    <t>0x001788010343c147</t>
  </si>
  <si>
    <t>0x001788010343b9d8</t>
  </si>
  <si>
    <t>0x0017880104eaa288</t>
  </si>
  <si>
    <t>0x0017880104eaa272</t>
  </si>
  <si>
    <t>0x00178801040edfae</t>
  </si>
  <si>
    <t>0x00178801040edcad</t>
  </si>
  <si>
    <t>0x00178801040eddb2</t>
  </si>
  <si>
    <t>0x00178801040ede93</t>
  </si>
  <si>
    <t>0x0017880102b8fd87</t>
  </si>
  <si>
    <t>MQTT Quality of Service</t>
  </si>
  <si>
    <t xml:space="preserve">  homeassistant:
    expire_after: 3600</t>
  </si>
  <si>
    <t>Lamp</t>
  </si>
  <si>
    <t>Night Light</t>
  </si>
  <si>
    <t>lighting_reset_adaptive_lighting_edwin_lamp</t>
  </si>
  <si>
    <t>Battery Charge</t>
  </si>
  <si>
    <t>Power Plugs</t>
  </si>
  <si>
    <t>Lamp Adaptive Lighting</t>
  </si>
  <si>
    <t>dining_air_purifier</t>
  </si>
  <si>
    <t>0x9035eafffe82fef8</t>
  </si>
  <si>
    <t>dining-air-purifier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</si>
</sst>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 (Body)"/>
    </font>
    <font>
      <sz val="12"/>
      <color theme="1"/>
      <name val="Calibri (Body)"/>
    </font>
    <font>
      <u/>
      <sz val="12"/>
      <color theme="0"/>
      <name val="Calibri (Body)"/>
    </font>
    <font>
      <b/>
      <sz val="12"/>
      <color theme="0"/>
      <name val="Calibri (Body)"/>
    </font>
    <font>
      <sz val="12"/>
      <color rgb="FF000000"/>
      <name val="Calibri (Body)"/>
    </font>
    <font>
      <sz val="12"/>
      <color rgb="FF212121"/>
      <name val="Calibri (Body)"/>
    </font>
    <font>
      <sz val="12"/>
      <name val="Calibri (Body)"/>
    </font>
    <font>
      <sz val="12"/>
      <color rgb="FF1F1F1F"/>
      <name val="Calibri (Body)"/>
    </font>
    <font>
      <u/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6EBF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0">
    <xf numFmtId="0" fontId="0" fillId="0" borderId="0" xfId="0"/>
    <xf numFmtId="0" fontId="3" fillId="0" borderId="0" xfId="0" applyFont="1" applyFill="1" applyBorder="1" applyAlignment="1">
      <alignment horizontal="left" vertical="top" wrapText="1"/>
    </xf>
    <xf numFmtId="0" fontId="3" fillId="0" borderId="2" xfId="0" applyFont="1" applyFill="1" applyBorder="1" applyAlignment="1">
      <alignment horizontal="left" vertical="top"/>
    </xf>
    <xf numFmtId="0" fontId="3" fillId="0" borderId="4" xfId="0" applyFont="1" applyFill="1" applyBorder="1" applyAlignment="1">
      <alignment horizontal="left" vertical="top"/>
    </xf>
    <xf numFmtId="49" fontId="3" fillId="0" borderId="0" xfId="0" applyNumberFormat="1" applyFont="1" applyFill="1" applyBorder="1" applyAlignment="1">
      <alignment horizontal="left" vertical="top"/>
    </xf>
    <xf numFmtId="0" fontId="3" fillId="0" borderId="3" xfId="0" applyFont="1" applyFill="1" applyBorder="1" applyAlignment="1">
      <alignment horizontal="left" vertical="top"/>
    </xf>
    <xf numFmtId="49" fontId="3" fillId="0" borderId="3" xfId="0" applyNumberFormat="1" applyFont="1" applyFill="1" applyBorder="1" applyAlignment="1">
      <alignment horizontal="left" vertical="top"/>
    </xf>
    <xf numFmtId="0" fontId="6" fillId="0" borderId="0" xfId="0" applyFont="1" applyFill="1" applyBorder="1" applyAlignment="1">
      <alignment horizontal="left" vertical="top"/>
    </xf>
    <xf numFmtId="0" fontId="4" fillId="0" borderId="0" xfId="0" applyFont="1" applyAlignment="1">
      <alignment horizontal="left"/>
    </xf>
    <xf numFmtId="0" fontId="4" fillId="0" borderId="0" xfId="0" applyFont="1" applyFill="1" applyBorder="1" applyAlignment="1">
      <alignment horizontal="left" vertical="top"/>
    </xf>
    <xf numFmtId="0" fontId="4" fillId="0" borderId="0" xfId="0" applyFont="1"/>
    <xf numFmtId="49" fontId="4" fillId="0" borderId="0" xfId="0" applyNumberFormat="1" applyFont="1" applyFill="1" applyBorder="1" applyAlignment="1">
      <alignment horizontal="left" vertical="top"/>
    </xf>
    <xf numFmtId="49" fontId="4" fillId="0" borderId="0" xfId="1" applyNumberFormat="1" applyFont="1" applyFill="1" applyBorder="1" applyAlignment="1">
      <alignment horizontal="left" vertical="top"/>
    </xf>
    <xf numFmtId="0" fontId="4" fillId="0" borderId="0" xfId="0" applyNumberFormat="1" applyFont="1" applyFill="1" applyBorder="1" applyAlignment="1">
      <alignment horizontal="left" vertical="top"/>
    </xf>
    <xf numFmtId="0" fontId="4" fillId="0" borderId="0" xfId="0" applyFont="1" applyFill="1" applyBorder="1" applyAlignment="1">
      <alignment horizontal="left" vertical="top" wrapText="1"/>
    </xf>
    <xf numFmtId="0" fontId="4" fillId="0" borderId="1" xfId="0" applyFont="1" applyFill="1" applyBorder="1" applyAlignment="1">
      <alignment horizontal="left" vertical="top"/>
    </xf>
    <xf numFmtId="0" fontId="7" fillId="0" borderId="1" xfId="0" applyFont="1" applyFill="1" applyBorder="1" applyAlignment="1">
      <alignment horizontal="left" vertical="top"/>
    </xf>
    <xf numFmtId="0" fontId="7" fillId="0" borderId="0" xfId="0" applyFont="1" applyFill="1" applyBorder="1" applyAlignment="1">
      <alignment horizontal="left" vertical="top"/>
    </xf>
    <xf numFmtId="0" fontId="4" fillId="0" borderId="0" xfId="0" applyFont="1" applyFill="1"/>
    <xf numFmtId="0" fontId="8" fillId="0" borderId="0" xfId="0" applyFont="1"/>
    <xf numFmtId="0" fontId="9" fillId="0" borderId="0" xfId="0" applyFont="1" applyFill="1" applyBorder="1" applyAlignment="1">
      <alignment horizontal="left" vertical="top"/>
    </xf>
    <xf numFmtId="0" fontId="10" fillId="0" borderId="0" xfId="0" applyFont="1" applyFill="1"/>
    <xf numFmtId="49" fontId="4" fillId="0" borderId="0" xfId="0" applyNumberFormat="1" applyFont="1" applyFill="1" applyBorder="1" applyAlignment="1">
      <alignment horizontal="left" vertical="top" wrapText="1"/>
    </xf>
    <xf numFmtId="0" fontId="1" fillId="0" borderId="0" xfId="1" applyFill="1" applyBorder="1" applyAlignment="1">
      <alignment horizontal="left" vertical="top"/>
    </xf>
    <xf numFmtId="49" fontId="0" fillId="0" borderId="0" xfId="0" applyNumberFormat="1" applyFill="1"/>
    <xf numFmtId="0" fontId="3" fillId="2" borderId="2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49" fontId="3" fillId="2" borderId="3" xfId="0" applyNumberFormat="1" applyFont="1" applyFill="1" applyBorder="1" applyAlignment="1">
      <alignment horizontal="left" vertical="center"/>
    </xf>
    <xf numFmtId="49" fontId="3" fillId="2" borderId="0" xfId="0" applyNumberFormat="1" applyFont="1" applyFill="1" applyBorder="1" applyAlignment="1">
      <alignment horizontal="left" vertical="top" wrapText="1"/>
    </xf>
    <xf numFmtId="0" fontId="5" fillId="2" borderId="3" xfId="1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49" fontId="3" fillId="2" borderId="3" xfId="0" applyNumberFormat="1" applyFont="1" applyFill="1" applyBorder="1" applyAlignment="1">
      <alignment horizontal="left" vertical="top" wrapText="1"/>
    </xf>
    <xf numFmtId="0" fontId="11" fillId="2" borderId="3" xfId="1" applyFont="1" applyFill="1" applyBorder="1" applyAlignment="1">
      <alignment horizontal="left" vertical="top" wrapText="1"/>
    </xf>
    <xf numFmtId="0" fontId="3" fillId="0" borderId="0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43"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006EBF"/>
      <color rgb="FF569CDB"/>
      <color rgb="FF4276A7"/>
      <color rgb="FF5CAEDB"/>
      <color rgb="FF5092CD"/>
      <color rgb="FF9AB9EF"/>
      <color rgb="FF3992E5"/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AN628" totalsRowShown="0" headerRowDxfId="42" dataDxfId="40" headerRowBorderDxfId="41">
  <autoFilter ref="A3:AN628" xr:uid="{00000000-0009-0000-0100-000002000000}"/>
  <sortState xmlns:xlrd2="http://schemas.microsoft.com/office/spreadsheetml/2017/richdata2" ref="A4:AN628">
    <sortCondition ref="A3:A628"/>
  </sortState>
  <tableColumns count="40">
    <tableColumn id="1" xr3:uid="{00000000-0010-0000-0000-000001000000}" name="index" dataDxfId="39"/>
    <tableColumn id="2" xr3:uid="{00000000-0010-0000-0000-000002000000}" name="entity_status" dataDxfId="38"/>
    <tableColumn id="30" xr3:uid="{9A7EFF98-BFE6-E446-8CFB-C6A8F1F4C72D}" name="device_via_device" dataDxfId="37"/>
    <tableColumn id="3" xr3:uid="{00000000-0010-0000-0000-000003000000}" name="entity_namespace" dataDxfId="36"/>
    <tableColumn id="4" xr3:uid="{00000000-0010-0000-0000-000004000000}" name="unique_id" dataDxfId="35"/>
    <tableColumn id="29" xr3:uid="{C9099E62-9C90-774C-B487-C1E8FC10D09D}" name="name" dataDxfId="34">
      <calculatedColumnFormula>IF(ISBLANK(E4), "", Table2[[#This Row],[unique_id]])</calculatedColumnFormula>
    </tableColumn>
    <tableColumn id="5" xr3:uid="{00000000-0010-0000-0000-000005000000}" name="friendly_name" dataDxfId="33"/>
    <tableColumn id="6" xr3:uid="{00000000-0010-0000-0000-000006000000}" name="entity_domain" dataDxfId="32"/>
    <tableColumn id="7" xr3:uid="{00000000-0010-0000-0000-000007000000}" name="entity_group" dataDxfId="31"/>
    <tableColumn id="27" xr3:uid="{60418A65-0C60-7646-A0ED-ABB0E1A36C63}" name="google_aliases" dataDxfId="30"/>
    <tableColumn id="13" xr3:uid="{B4C4A2D6-C804-F043-B392-3D0AB90153D7}" name="entity_automation" dataDxfId="29"/>
    <tableColumn id="32" xr3:uid="{9FB83457-10AD-D34A-B0A0-C03B121132D6}" name="haas_display_mode" dataDxfId="28"/>
    <tableColumn id="28" xr3:uid="{0EA9866E-7EBB-1F4E-864B-B4B41A0868C7}" name="haas_display_type" dataDxfId="27"/>
    <tableColumn id="31" xr3:uid="{0D8A1BBE-51B4-E147-A44E-9683CA8C518F}" name="grafana_display_type" dataDxfId="26"/>
    <tableColumn id="14" xr3:uid="{78BFD416-14E2-1346-ABA3-7482F2EF964B}" name="compensation_curve" dataDxfId="25"/>
    <tableColumn id="42" xr3:uid="{89DBF06F-3894-034F-A260-C4F7288ABF85}" name="zigbee2mqtt_type" dataDxfId="24"/>
    <tableColumn id="43" xr3:uid="{E7D1DC27-417A-B44D-9C67-253D3AEEAC31}" name="zigbee2mqtt_group" dataDxfId="23"/>
    <tableColumn id="41" xr3:uid="{C2AC9DC2-579C-114D-BD33-47F922A7ECD8}" name="zigbee2mqtt_config" dataDxfId="22"/>
    <tableColumn id="8" xr3:uid="{00000000-0010-0000-0000-000008000000}" name="state_class" dataDxfId="21"/>
    <tableColumn id="9" xr3:uid="{00000000-0010-0000-0000-000009000000}" name="unit_of_measurement" dataDxfId="20"/>
    <tableColumn id="10" xr3:uid="{00000000-0010-0000-0000-00000A000000}" name="device_class" dataDxfId="19"/>
    <tableColumn id="11" xr3:uid="{00000000-0010-0000-0000-00000B000000}" name="icon" dataDxfId="18"/>
    <tableColumn id="12" xr3:uid="{00000000-0010-0000-0000-00000C000000}" name="sample_period" dataDxfId="17"/>
    <tableColumn id="15" xr3:uid="{00000000-0010-0000-0000-00000F000000}" name="force_update" dataDxfId="16"/>
    <tableColumn id="16" xr3:uid="{00000000-0010-0000-0000-000010000000}" name="unique_id_device" dataDxfId="15"/>
    <tableColumn id="17" xr3:uid="{00000000-0010-0000-0000-000011000000}" name="discovery_topic" dataDxfId="14">
      <calculatedColumnFormula>IF(ISBLANK(Y4),  "", _xlfn.CONCAT("haas/entity/sensor/", LOWER(C4), "/", E4, "/config"))</calculatedColumnFormula>
    </tableColumn>
    <tableColumn id="18" xr3:uid="{00000000-0010-0000-0000-000012000000}" name="state_topic" dataDxfId="13">
      <calculatedColumnFormula>IF(ISBLANK(Y4),  "", _xlfn.CONCAT(LOWER(C4), "/", E4))</calculatedColumnFormula>
    </tableColumn>
    <tableColumn id="19" xr3:uid="{00000000-0010-0000-0000-000013000000}" name="value_template" dataDxfId="12"/>
    <tableColumn id="20" xr3:uid="{00000000-0010-0000-0000-000014000000}" name="qos" dataDxfId="11"/>
    <tableColumn id="37" xr3:uid="{64D4DD58-B502-4345-9167-C0EACC9E86EC}" name="device_configuration_url" dataDxfId="10"/>
    <tableColumn id="21" xr3:uid="{00000000-0010-0000-0000-000015000000}" name="device_name" dataDxfId="9"/>
    <tableColumn id="22" xr3:uid="{00000000-0010-0000-0000-000016000000}" name="device_sw_version" dataDxfId="8"/>
    <tableColumn id="23" xr3:uid="{00000000-0010-0000-0000-000017000000}" name="device_identifiers" dataDxfId="7"/>
    <tableColumn id="24" xr3:uid="{00000000-0010-0000-0000-000018000000}" name="device_model" dataDxfId="6"/>
    <tableColumn id="25" xr3:uid="{00000000-0010-0000-0000-000019000000}" name="device_manufacturer" dataDxfId="5"/>
    <tableColumn id="26" xr3:uid="{00000000-0010-0000-0000-00001A000000}" name="device_suggested_area" dataDxfId="4"/>
    <tableColumn id="36" xr3:uid="{9BE9D8F1-8323-CD41-9A9F-7BB21381C895}" name="connection_vlan" dataDxfId="3"/>
    <tableColumn id="35" xr3:uid="{083AE619-8F32-3D45-8483-3D0D4C3918AF}" name="connection_mac" dataDxfId="2"/>
    <tableColumn id="34" xr3:uid="{BBD927E3-6295-6C4D-8EC3-6DFFCC064F3B}" name="connection_ip" dataDxfId="1"/>
    <tableColumn id="33" xr3:uid="{02BC701A-79AC-534B-9960-6F231D2962E3}" name="device_connections" dataDxfId="0">
      <calculatedColumnFormula>IF(AND(ISBLANK(AL4), ISBLANK(AM4)), "", _xlfn.CONCAT("[", IF(ISBLANK(AL4), "", _xlfn.CONCAT("[""mac"", """, AL4, """]")), IF(ISBLANK(AM4), "", _xlfn.CONCAT(", [""ip"", """, AM4,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eewx.janeandgraham.com/" TargetMode="External"/><Relationship Id="rId13" Type="http://schemas.openxmlformats.org/officeDocument/2006/relationships/hyperlink" Target="https://weewx.janeandgraham.com/" TargetMode="External"/><Relationship Id="rId18" Type="http://schemas.openxmlformats.org/officeDocument/2006/relationships/hyperlink" Target="https://weewx.janeandgraham.com/" TargetMode="External"/><Relationship Id="rId3" Type="http://schemas.openxmlformats.org/officeDocument/2006/relationships/hyperlink" Target="https://www.home-assistant.io/docs/configuration/templating/" TargetMode="External"/><Relationship Id="rId21" Type="http://schemas.openxmlformats.org/officeDocument/2006/relationships/hyperlink" Target="https://weewx.janeandgraham.com/" TargetMode="External"/><Relationship Id="rId7" Type="http://schemas.openxmlformats.org/officeDocument/2006/relationships/hyperlink" Target="https://weewx.janeandgraham.com/" TargetMode="External"/><Relationship Id="rId12" Type="http://schemas.openxmlformats.org/officeDocument/2006/relationships/hyperlink" Target="https://weewx.janeandgraham.com/" TargetMode="External"/><Relationship Id="rId17" Type="http://schemas.openxmlformats.org/officeDocument/2006/relationships/hyperlink" Target="https://weewx.janeandgraham.com/" TargetMode="External"/><Relationship Id="rId2" Type="http://schemas.openxmlformats.org/officeDocument/2006/relationships/hyperlink" Target="https://github.com/home-assistant/core/blob/dev/homeassistant/const.py" TargetMode="External"/><Relationship Id="rId16" Type="http://schemas.openxmlformats.org/officeDocument/2006/relationships/hyperlink" Target="https://weewx.janeandgraham.com/" TargetMode="External"/><Relationship Id="rId20" Type="http://schemas.openxmlformats.org/officeDocument/2006/relationships/hyperlink" Target="https://weewx.janeandgraham.com/" TargetMode="External"/><Relationship Id="rId1" Type="http://schemas.openxmlformats.org/officeDocument/2006/relationships/hyperlink" Target="https://developers.home-assistant.io/docs/core/entity/sensor/" TargetMode="External"/><Relationship Id="rId6" Type="http://schemas.openxmlformats.org/officeDocument/2006/relationships/hyperlink" Target="https://weewx.janeandgraham.com/" TargetMode="External"/><Relationship Id="rId11" Type="http://schemas.openxmlformats.org/officeDocument/2006/relationships/hyperlink" Target="https://weewx.janeandgraham.com/" TargetMode="External"/><Relationship Id="rId24" Type="http://schemas.openxmlformats.org/officeDocument/2006/relationships/table" Target="../tables/table1.xml"/><Relationship Id="rId5" Type="http://schemas.openxmlformats.org/officeDocument/2006/relationships/hyperlink" Target="https://weewx.janeandgraham.com/" TargetMode="External"/><Relationship Id="rId15" Type="http://schemas.openxmlformats.org/officeDocument/2006/relationships/hyperlink" Target="https://weewx.janeandgraham.com/" TargetMode="External"/><Relationship Id="rId23" Type="http://schemas.openxmlformats.org/officeDocument/2006/relationships/hyperlink" Target="https://www.zigbee2mqtt.io/guide/configuration/devices-groups.html" TargetMode="External"/><Relationship Id="rId10" Type="http://schemas.openxmlformats.org/officeDocument/2006/relationships/hyperlink" Target="https://weewx.janeandgraham.com/" TargetMode="External"/><Relationship Id="rId19" Type="http://schemas.openxmlformats.org/officeDocument/2006/relationships/hyperlink" Target="https://weewx.janeandgraham.com/" TargetMode="External"/><Relationship Id="rId4" Type="http://schemas.openxmlformats.org/officeDocument/2006/relationships/hyperlink" Target="https://github.com/home-assistant/core/blob/dev/homeassistant/const.py" TargetMode="External"/><Relationship Id="rId9" Type="http://schemas.openxmlformats.org/officeDocument/2006/relationships/hyperlink" Target="https://weewx.janeandgraham.com/" TargetMode="External"/><Relationship Id="rId14" Type="http://schemas.openxmlformats.org/officeDocument/2006/relationships/hyperlink" Target="https://weewx.janeandgraham.com/" TargetMode="External"/><Relationship Id="rId22" Type="http://schemas.openxmlformats.org/officeDocument/2006/relationships/hyperlink" Target="http://macmini-nel:8087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628"/>
  <sheetViews>
    <sheetView tabSelected="1" topLeftCell="A79" zoomScale="122" zoomScaleNormal="122" workbookViewId="0">
      <selection activeCell="AE102" sqref="AE102"/>
    </sheetView>
  </sheetViews>
  <sheetFormatPr baseColWidth="10" defaultRowHeight="16" customHeight="1" x14ac:dyDescent="0.2"/>
  <cols>
    <col min="1" max="1" width="14.33203125" style="9" bestFit="1" customWidth="1"/>
    <col min="2" max="2" width="21.1640625" style="9" bestFit="1" customWidth="1"/>
    <col min="3" max="3" width="21.5" style="9" bestFit="1" customWidth="1"/>
    <col min="4" max="4" width="20.83203125" style="9" bestFit="1" customWidth="1"/>
    <col min="5" max="6" width="64.5" style="9" bestFit="1" customWidth="1"/>
    <col min="7" max="7" width="22.33203125" style="9" bestFit="1" customWidth="1"/>
    <col min="8" max="8" width="26" style="9" bestFit="1" customWidth="1"/>
    <col min="9" max="9" width="17.6640625" style="9" customWidth="1"/>
    <col min="10" max="10" width="31.5" style="9" bestFit="1" customWidth="1"/>
    <col min="11" max="11" width="27" style="9" bestFit="1" customWidth="1"/>
    <col min="12" max="12" width="53.33203125" style="9" bestFit="1" customWidth="1"/>
    <col min="13" max="13" width="28.83203125" style="9" bestFit="1" customWidth="1"/>
    <col min="14" max="14" width="49.1640625" style="10" bestFit="1" customWidth="1"/>
    <col min="15" max="15" width="49.1640625" style="9" customWidth="1"/>
    <col min="16" max="16" width="32.1640625" style="9" bestFit="1" customWidth="1"/>
    <col min="17" max="17" width="25" style="9" bestFit="1" customWidth="1"/>
    <col min="18" max="18" width="26.1640625" style="9" bestFit="1" customWidth="1"/>
    <col min="19" max="19" width="18.83203125" style="11" bestFit="1" customWidth="1"/>
    <col min="20" max="20" width="33.1640625" style="9" bestFit="1" customWidth="1"/>
    <col min="21" max="21" width="39.33203125" style="9" customWidth="1"/>
    <col min="22" max="22" width="22.33203125" style="9" customWidth="1"/>
    <col min="23" max="23" width="23.1640625" style="9" bestFit="1" customWidth="1"/>
    <col min="24" max="24" width="26.83203125" style="9" bestFit="1" customWidth="1"/>
    <col min="25" max="25" width="26" style="9" bestFit="1" customWidth="1"/>
    <col min="26" max="26" width="74.83203125" style="9" bestFit="1" customWidth="1"/>
    <col min="27" max="27" width="51.83203125" style="9" bestFit="1" customWidth="1"/>
    <col min="28" max="28" width="38.6640625" style="9" bestFit="1" customWidth="1"/>
    <col min="29" max="29" width="18.33203125" style="9" bestFit="1" customWidth="1"/>
    <col min="30" max="30" width="54.83203125" style="11" customWidth="1"/>
    <col min="31" max="31" width="30.5" style="9" customWidth="1"/>
    <col min="32" max="32" width="20.33203125" style="11" bestFit="1" customWidth="1"/>
    <col min="33" max="33" width="20.33203125" style="9" bestFit="1" customWidth="1"/>
    <col min="34" max="34" width="20.83203125" style="9" bestFit="1" customWidth="1"/>
    <col min="35" max="35" width="21.33203125" style="9" customWidth="1"/>
    <col min="36" max="36" width="29.1640625" style="9" bestFit="1" customWidth="1"/>
    <col min="37" max="37" width="31.33203125" style="9" bestFit="1" customWidth="1"/>
    <col min="38" max="38" width="20.5" style="9" bestFit="1" customWidth="1"/>
    <col min="39" max="39" width="23.5" style="9" bestFit="1" customWidth="1"/>
    <col min="40" max="40" width="43.83203125" style="11" bestFit="1" customWidth="1"/>
    <col min="41" max="16384" width="10.83203125" style="9"/>
  </cols>
  <sheetData>
    <row r="1" spans="1:40" s="38" customFormat="1" ht="16" customHeight="1" x14ac:dyDescent="0.2">
      <c r="A1" s="25" t="s">
        <v>342</v>
      </c>
      <c r="B1" s="25" t="s">
        <v>342</v>
      </c>
      <c r="C1" s="25" t="s">
        <v>342</v>
      </c>
      <c r="D1" s="25" t="s">
        <v>342</v>
      </c>
      <c r="E1" s="25" t="s">
        <v>342</v>
      </c>
      <c r="F1" s="25" t="s">
        <v>518</v>
      </c>
      <c r="G1" s="25" t="s">
        <v>342</v>
      </c>
      <c r="H1" s="25" t="s">
        <v>342</v>
      </c>
      <c r="I1" s="25" t="s">
        <v>342</v>
      </c>
      <c r="J1" s="25" t="s">
        <v>813</v>
      </c>
      <c r="K1" s="25" t="s">
        <v>343</v>
      </c>
      <c r="L1" s="25" t="s">
        <v>343</v>
      </c>
      <c r="M1" s="25" t="s">
        <v>344</v>
      </c>
      <c r="N1" s="28" t="s">
        <v>343</v>
      </c>
      <c r="O1" s="29" t="s">
        <v>343</v>
      </c>
      <c r="P1" s="30" t="s">
        <v>847</v>
      </c>
      <c r="Q1" s="30" t="s">
        <v>847</v>
      </c>
      <c r="R1" s="30" t="s">
        <v>847</v>
      </c>
      <c r="S1" s="30" t="s">
        <v>201</v>
      </c>
      <c r="T1" s="30" t="s">
        <v>202</v>
      </c>
      <c r="U1" s="39" t="s">
        <v>203</v>
      </c>
      <c r="V1" s="39"/>
      <c r="W1" s="30" t="s">
        <v>201</v>
      </c>
      <c r="X1" s="30" t="s">
        <v>201</v>
      </c>
      <c r="Y1" s="30" t="s">
        <v>201</v>
      </c>
      <c r="Z1" s="30" t="s">
        <v>201</v>
      </c>
      <c r="AA1" s="30" t="s">
        <v>201</v>
      </c>
      <c r="AB1" s="30" t="s">
        <v>201</v>
      </c>
      <c r="AC1" s="30" t="s">
        <v>201</v>
      </c>
      <c r="AD1" s="30" t="s">
        <v>201</v>
      </c>
      <c r="AE1" s="30" t="s">
        <v>786</v>
      </c>
      <c r="AF1" s="30" t="s">
        <v>786</v>
      </c>
      <c r="AG1" s="30" t="s">
        <v>786</v>
      </c>
      <c r="AH1" s="30" t="s">
        <v>786</v>
      </c>
      <c r="AI1" s="30" t="s">
        <v>786</v>
      </c>
      <c r="AJ1" s="30" t="s">
        <v>786</v>
      </c>
      <c r="AK1" s="30" t="s">
        <v>786</v>
      </c>
      <c r="AL1" s="30" t="s">
        <v>786</v>
      </c>
      <c r="AM1" s="30" t="s">
        <v>786</v>
      </c>
      <c r="AN1" s="31" t="s">
        <v>787</v>
      </c>
    </row>
    <row r="2" spans="1:40" s="1" customFormat="1" ht="36" customHeight="1" x14ac:dyDescent="0.2">
      <c r="A2" s="26" t="s">
        <v>175</v>
      </c>
      <c r="B2" s="26" t="s">
        <v>233</v>
      </c>
      <c r="C2" s="26" t="s">
        <v>173</v>
      </c>
      <c r="D2" s="26" t="s">
        <v>154</v>
      </c>
      <c r="E2" s="26" t="s">
        <v>155</v>
      </c>
      <c r="F2" s="26" t="s">
        <v>197</v>
      </c>
      <c r="G2" s="26" t="s">
        <v>195</v>
      </c>
      <c r="H2" s="26" t="s">
        <v>156</v>
      </c>
      <c r="I2" s="26" t="s">
        <v>157</v>
      </c>
      <c r="J2" s="27" t="s">
        <v>818</v>
      </c>
      <c r="K2" s="26" t="s">
        <v>405</v>
      </c>
      <c r="L2" s="26" t="s">
        <v>811</v>
      </c>
      <c r="M2" s="26" t="s">
        <v>812</v>
      </c>
      <c r="N2" s="27" t="s">
        <v>814</v>
      </c>
      <c r="O2" s="32" t="s">
        <v>434</v>
      </c>
      <c r="P2" s="32" t="s">
        <v>862</v>
      </c>
      <c r="Q2" s="32" t="s">
        <v>863</v>
      </c>
      <c r="R2" s="37" t="s">
        <v>848</v>
      </c>
      <c r="S2" s="33" t="s">
        <v>158</v>
      </c>
      <c r="T2" s="33" t="s">
        <v>159</v>
      </c>
      <c r="U2" s="33" t="s">
        <v>186</v>
      </c>
      <c r="V2" s="34" t="s">
        <v>160</v>
      </c>
      <c r="W2" s="34" t="s">
        <v>161</v>
      </c>
      <c r="X2" s="34" t="s">
        <v>162</v>
      </c>
      <c r="Y2" s="34" t="s">
        <v>163</v>
      </c>
      <c r="Z2" s="35" t="s">
        <v>164</v>
      </c>
      <c r="AA2" s="34" t="s">
        <v>165</v>
      </c>
      <c r="AB2" s="33" t="s">
        <v>166</v>
      </c>
      <c r="AC2" s="34" t="s">
        <v>907</v>
      </c>
      <c r="AD2" s="36" t="s">
        <v>172</v>
      </c>
      <c r="AE2" s="34" t="s">
        <v>524</v>
      </c>
      <c r="AF2" s="36" t="s">
        <v>167</v>
      </c>
      <c r="AG2" s="34" t="s">
        <v>168</v>
      </c>
      <c r="AH2" s="34" t="s">
        <v>169</v>
      </c>
      <c r="AI2" s="34" t="s">
        <v>170</v>
      </c>
      <c r="AJ2" s="34" t="s">
        <v>171</v>
      </c>
      <c r="AK2" s="34" t="s">
        <v>637</v>
      </c>
      <c r="AL2" s="34" t="s">
        <v>522</v>
      </c>
      <c r="AM2" s="34" t="s">
        <v>523</v>
      </c>
      <c r="AN2" s="36" t="s">
        <v>521</v>
      </c>
    </row>
    <row r="3" spans="1:40" s="7" customFormat="1" ht="16" customHeight="1" x14ac:dyDescent="0.2">
      <c r="A3" s="2" t="s">
        <v>0</v>
      </c>
      <c r="B3" s="2" t="s">
        <v>1</v>
      </c>
      <c r="C3" s="2" t="s">
        <v>25</v>
      </c>
      <c r="D3" s="2" t="s">
        <v>2</v>
      </c>
      <c r="E3" s="2" t="s">
        <v>3</v>
      </c>
      <c r="F3" s="2" t="s">
        <v>4</v>
      </c>
      <c r="G3" s="2" t="s">
        <v>196</v>
      </c>
      <c r="H3" s="2" t="s">
        <v>5</v>
      </c>
      <c r="I3" s="2" t="s">
        <v>6</v>
      </c>
      <c r="J3" s="3" t="s">
        <v>815</v>
      </c>
      <c r="K3" s="2" t="s">
        <v>404</v>
      </c>
      <c r="L3" s="2" t="s">
        <v>808</v>
      </c>
      <c r="M3" s="2" t="s">
        <v>809</v>
      </c>
      <c r="N3" s="3" t="s">
        <v>810</v>
      </c>
      <c r="O3" s="4" t="s">
        <v>432</v>
      </c>
      <c r="P3" s="4" t="s">
        <v>857</v>
      </c>
      <c r="Q3" s="4" t="s">
        <v>861</v>
      </c>
      <c r="R3" s="4" t="s">
        <v>850</v>
      </c>
      <c r="S3" s="5" t="s">
        <v>7</v>
      </c>
      <c r="T3" s="5" t="s">
        <v>8</v>
      </c>
      <c r="U3" s="5" t="s">
        <v>9</v>
      </c>
      <c r="V3" s="5" t="s">
        <v>10</v>
      </c>
      <c r="W3" s="5" t="s">
        <v>11</v>
      </c>
      <c r="X3" s="6" t="s">
        <v>12</v>
      </c>
      <c r="Y3" s="5" t="s">
        <v>13</v>
      </c>
      <c r="Z3" s="5" t="s">
        <v>14</v>
      </c>
      <c r="AA3" s="5" t="s">
        <v>15</v>
      </c>
      <c r="AB3" s="5" t="s">
        <v>16</v>
      </c>
      <c r="AC3" s="5" t="s">
        <v>17</v>
      </c>
      <c r="AD3" s="6" t="s">
        <v>24</v>
      </c>
      <c r="AE3" s="5" t="s">
        <v>18</v>
      </c>
      <c r="AF3" s="6" t="s">
        <v>19</v>
      </c>
      <c r="AG3" s="5" t="s">
        <v>20</v>
      </c>
      <c r="AH3" s="5" t="s">
        <v>21</v>
      </c>
      <c r="AI3" s="5" t="s">
        <v>22</v>
      </c>
      <c r="AJ3" s="5" t="s">
        <v>23</v>
      </c>
      <c r="AK3" s="5" t="s">
        <v>636</v>
      </c>
      <c r="AL3" s="5" t="s">
        <v>519</v>
      </c>
      <c r="AM3" s="5" t="s">
        <v>520</v>
      </c>
      <c r="AN3" s="6" t="s">
        <v>565</v>
      </c>
    </row>
    <row r="4" spans="1:40" s="10" customFormat="1" ht="16" customHeight="1" x14ac:dyDescent="0.2">
      <c r="A4" s="8">
        <v>1000</v>
      </c>
      <c r="B4" s="9" t="s">
        <v>26</v>
      </c>
      <c r="C4" s="9" t="s">
        <v>39</v>
      </c>
      <c r="D4" s="9" t="s">
        <v>27</v>
      </c>
      <c r="E4" s="10" t="s">
        <v>827</v>
      </c>
      <c r="F4" s="10" t="str">
        <f>IF(ISBLANK(E4), "", Table2[[#This Row],[unique_id]])</f>
        <v>roof_temperature</v>
      </c>
      <c r="G4" s="9" t="s">
        <v>38</v>
      </c>
      <c r="H4" s="9" t="s">
        <v>87</v>
      </c>
      <c r="I4" s="9" t="s">
        <v>30</v>
      </c>
      <c r="J4" s="9" t="s">
        <v>838</v>
      </c>
      <c r="K4" s="9"/>
      <c r="L4" s="9"/>
      <c r="M4" s="9"/>
      <c r="N4" s="9"/>
      <c r="O4" s="11"/>
      <c r="P4" s="11"/>
      <c r="Q4" s="11"/>
      <c r="R4" s="11"/>
      <c r="S4" s="9"/>
      <c r="T4" s="9" t="s">
        <v>88</v>
      </c>
      <c r="U4" s="9" t="s">
        <v>89</v>
      </c>
      <c r="V4" s="9" t="s">
        <v>480</v>
      </c>
      <c r="W4" s="9"/>
      <c r="X4" s="11"/>
      <c r="Y4" s="9"/>
      <c r="Z4" s="9" t="str">
        <f>IF(ISBLANK(Y4),  "", _xlfn.CONCAT("haas/entity/sensor/", LOWER(C4), "/", E4, "/config"))</f>
        <v/>
      </c>
      <c r="AA4" s="9" t="str">
        <f>IF(ISBLANK(Y4),  "", _xlfn.CONCAT(LOWER(C4), "/", E4))</f>
        <v/>
      </c>
      <c r="AB4" s="9"/>
      <c r="AC4" s="9"/>
      <c r="AD4" s="12" t="s">
        <v>194</v>
      </c>
      <c r="AE4" s="9" t="s">
        <v>582</v>
      </c>
      <c r="AF4" s="11">
        <v>3.15</v>
      </c>
      <c r="AG4" s="9" t="s">
        <v>556</v>
      </c>
      <c r="AH4" s="9" t="s">
        <v>36</v>
      </c>
      <c r="AI4" s="9" t="s">
        <v>37</v>
      </c>
      <c r="AJ4" s="9" t="s">
        <v>38</v>
      </c>
      <c r="AK4" s="9"/>
      <c r="AL4" s="9"/>
      <c r="AM4" s="9"/>
      <c r="AN4" s="9" t="str">
        <f>IF(AND(ISBLANK(AL4), ISBLANK(AM4)), "", _xlfn.CONCAT("[", IF(ISBLANK(AL4), "", _xlfn.CONCAT("[""mac"", """, AL4, """]")), IF(ISBLANK(AM4), "", _xlfn.CONCAT(", [""ip"", """, AM4, """]")), "]"))</f>
        <v/>
      </c>
    </row>
    <row r="5" spans="1:40" ht="16" customHeight="1" x14ac:dyDescent="0.2">
      <c r="A5" s="9">
        <v>1001</v>
      </c>
      <c r="B5" s="9" t="s">
        <v>26</v>
      </c>
      <c r="C5" s="9" t="s">
        <v>39</v>
      </c>
      <c r="D5" s="9" t="s">
        <v>27</v>
      </c>
      <c r="E5" s="9" t="s">
        <v>435</v>
      </c>
      <c r="F5" s="9" t="str">
        <f>IF(ISBLANK(E5), "", Table2[[#This Row],[unique_id]])</f>
        <v>compensation_sensor_roof_temperature</v>
      </c>
      <c r="G5" s="9" t="s">
        <v>38</v>
      </c>
      <c r="H5" s="9" t="s">
        <v>87</v>
      </c>
      <c r="I5" s="9" t="s">
        <v>30</v>
      </c>
      <c r="L5" s="9" t="s">
        <v>90</v>
      </c>
      <c r="N5" s="9" t="s">
        <v>764</v>
      </c>
      <c r="O5" s="11" t="s">
        <v>479</v>
      </c>
      <c r="P5" s="11"/>
      <c r="Q5" s="11"/>
      <c r="R5" s="11"/>
      <c r="S5" s="9" t="s">
        <v>31</v>
      </c>
      <c r="T5" s="9" t="s">
        <v>88</v>
      </c>
      <c r="U5" s="9" t="s">
        <v>89</v>
      </c>
      <c r="V5" s="9" t="s">
        <v>480</v>
      </c>
      <c r="W5" s="9">
        <v>300</v>
      </c>
      <c r="X5" s="11" t="s">
        <v>34</v>
      </c>
      <c r="Y5" s="9" t="s">
        <v>91</v>
      </c>
      <c r="Z5" s="9" t="str">
        <f>IF(ISBLANK(Y5),  "", _xlfn.CONCAT("haas/entity/sensor/", LOWER(C5), "/", E5, "/config"))</f>
        <v>haas/entity/sensor/weewx/compensation_sensor_roof_temperature/config</v>
      </c>
      <c r="AA5" s="9" t="str">
        <f>IF(ISBLANK(Y5),  "", _xlfn.CONCAT(LOWER(C5), "/", E5))</f>
        <v>weewx/compensation_sensor_roof_temperature</v>
      </c>
      <c r="AB5" s="9" t="s">
        <v>399</v>
      </c>
      <c r="AC5" s="9">
        <v>1</v>
      </c>
      <c r="AD5" s="12" t="s">
        <v>194</v>
      </c>
      <c r="AE5" s="9" t="s">
        <v>582</v>
      </c>
      <c r="AF5" s="11">
        <v>3.15</v>
      </c>
      <c r="AG5" s="9" t="s">
        <v>556</v>
      </c>
      <c r="AH5" s="9" t="s">
        <v>36</v>
      </c>
      <c r="AI5" s="9" t="s">
        <v>37</v>
      </c>
      <c r="AJ5" s="9" t="s">
        <v>38</v>
      </c>
      <c r="AN5" s="9" t="str">
        <f>IF(AND(ISBLANK(AL5), ISBLANK(AM5)), "", _xlfn.CONCAT("[", IF(ISBLANK(AL5), "", _xlfn.CONCAT("[""mac"", """, AL5, """]")), IF(ISBLANK(AM5), "", _xlfn.CONCAT(", [""ip"", """, AM5, """]")), "]"))</f>
        <v/>
      </c>
    </row>
    <row r="6" spans="1:40" ht="16" customHeight="1" x14ac:dyDescent="0.2">
      <c r="A6" s="8">
        <v>1002</v>
      </c>
      <c r="B6" s="9" t="s">
        <v>26</v>
      </c>
      <c r="C6" s="9" t="s">
        <v>128</v>
      </c>
      <c r="D6" s="9" t="s">
        <v>27</v>
      </c>
      <c r="E6" s="9" t="s">
        <v>828</v>
      </c>
      <c r="F6" s="13" t="str">
        <f>IF(ISBLANK(E6), "", Table2[[#This Row],[unique_id]])</f>
        <v>netatmo_ada_temperature</v>
      </c>
      <c r="G6" s="9" t="s">
        <v>130</v>
      </c>
      <c r="H6" s="9" t="s">
        <v>87</v>
      </c>
      <c r="I6" s="9" t="s">
        <v>30</v>
      </c>
      <c r="J6" s="9" t="s">
        <v>839</v>
      </c>
      <c r="N6" s="9"/>
      <c r="O6" s="11"/>
      <c r="P6" s="11"/>
      <c r="Q6" s="11"/>
      <c r="R6" s="11"/>
      <c r="S6" s="9"/>
      <c r="V6" s="9" t="s">
        <v>480</v>
      </c>
      <c r="X6" s="11"/>
      <c r="Z6" s="9" t="str">
        <f>IF(ISBLANK(Y6),  "", _xlfn.CONCAT("haas/entity/sensor/", LOWER(C6), "/", E6, "/config"))</f>
        <v/>
      </c>
      <c r="AA6" s="9" t="str">
        <f>IF(ISBLANK(Y6),  "", _xlfn.CONCAT(LOWER(C6), "/", E6))</f>
        <v/>
      </c>
      <c r="AD6" s="12"/>
      <c r="AE6" s="9" t="str">
        <f>LOWER(_xlfn.CONCAT(Table2[[#This Row],[device_manufacturer]], "-",Table2[[#This Row],[device_suggested_area]]))</f>
        <v>netatmo-ada</v>
      </c>
      <c r="AF6" s="11" t="s">
        <v>735</v>
      </c>
      <c r="AG6" s="9" t="s">
        <v>737</v>
      </c>
      <c r="AH6" s="9" t="s">
        <v>733</v>
      </c>
      <c r="AI6" s="9" t="s">
        <v>128</v>
      </c>
      <c r="AJ6" s="9" t="s">
        <v>130</v>
      </c>
      <c r="AN6" s="13" t="str">
        <f>IF(AND(ISBLANK(AL6), ISBLANK(AM6)), "", _xlfn.CONCAT("[", IF(ISBLANK(AL6), "", _xlfn.CONCAT("[""mac"", """, AL6, """]")), IF(ISBLANK(AM6), "", _xlfn.CONCAT(", [""ip"", """, AM6, """]")), "]"))</f>
        <v/>
      </c>
    </row>
    <row r="7" spans="1:40" ht="16" customHeight="1" x14ac:dyDescent="0.2">
      <c r="A7" s="9">
        <v>1003</v>
      </c>
      <c r="B7" s="9" t="s">
        <v>26</v>
      </c>
      <c r="C7" s="9" t="s">
        <v>128</v>
      </c>
      <c r="D7" s="9" t="s">
        <v>27</v>
      </c>
      <c r="E7" s="9" t="s">
        <v>436</v>
      </c>
      <c r="F7" s="9" t="str">
        <f>IF(ISBLANK(E7), "", Table2[[#This Row],[unique_id]])</f>
        <v>compensation_sensor_netatmo_ada_temperature</v>
      </c>
      <c r="G7" s="9" t="s">
        <v>130</v>
      </c>
      <c r="H7" s="9" t="s">
        <v>87</v>
      </c>
      <c r="I7" s="9" t="s">
        <v>30</v>
      </c>
      <c r="L7" s="9" t="s">
        <v>90</v>
      </c>
      <c r="N7" s="9" t="s">
        <v>764</v>
      </c>
      <c r="O7" s="11" t="s">
        <v>479</v>
      </c>
      <c r="P7" s="11"/>
      <c r="Q7" s="11"/>
      <c r="R7" s="11"/>
      <c r="S7" s="9"/>
      <c r="V7" s="9" t="s">
        <v>480</v>
      </c>
      <c r="X7" s="11"/>
      <c r="Z7" s="9" t="str">
        <f>IF(ISBLANK(Y7),  "", _xlfn.CONCAT("haas/entity/sensor/", LOWER(C7), "/", E7, "/config"))</f>
        <v/>
      </c>
      <c r="AA7" s="9" t="str">
        <f>IF(ISBLANK(Y7),  "", _xlfn.CONCAT(LOWER(C7), "/", E7))</f>
        <v/>
      </c>
      <c r="AD7" s="12"/>
      <c r="AE7" s="9" t="str">
        <f>LOWER(_xlfn.CONCAT(Table2[[#This Row],[device_manufacturer]], "-",Table2[[#This Row],[device_suggested_area]]))</f>
        <v>netatmo-ada</v>
      </c>
      <c r="AF7" s="11" t="s">
        <v>735</v>
      </c>
      <c r="AG7" s="9" t="s">
        <v>737</v>
      </c>
      <c r="AH7" s="9" t="s">
        <v>733</v>
      </c>
      <c r="AI7" s="9" t="s">
        <v>128</v>
      </c>
      <c r="AJ7" s="9" t="s">
        <v>130</v>
      </c>
      <c r="AK7" s="9" t="s">
        <v>646</v>
      </c>
      <c r="AL7" s="14" t="s">
        <v>743</v>
      </c>
      <c r="AN7" s="9" t="str">
        <f>IF(AND(ISBLANK(AL7), ISBLANK(AM7)), "", _xlfn.CONCAT("[", IF(ISBLANK(AL7), "", _xlfn.CONCAT("[""mac"", """, AL7, """]")), IF(ISBLANK(AM7), "", _xlfn.CONCAT(", [""ip"", """, AM7, """]")), "]"))</f>
        <v>[["mac", "70:ee:50:25:7f:50"]]</v>
      </c>
    </row>
    <row r="8" spans="1:40" ht="16" customHeight="1" x14ac:dyDescent="0.2">
      <c r="A8" s="8">
        <v>1004</v>
      </c>
      <c r="B8" s="9" t="s">
        <v>26</v>
      </c>
      <c r="C8" s="9" t="s">
        <v>128</v>
      </c>
      <c r="D8" s="9" t="s">
        <v>27</v>
      </c>
      <c r="E8" s="9" t="s">
        <v>829</v>
      </c>
      <c r="F8" s="13" t="str">
        <f>IF(ISBLANK(E8), "", Table2[[#This Row],[unique_id]])</f>
        <v>netatmo_edwin_temperature</v>
      </c>
      <c r="G8" s="9" t="s">
        <v>127</v>
      </c>
      <c r="H8" s="9" t="s">
        <v>87</v>
      </c>
      <c r="I8" s="9" t="s">
        <v>30</v>
      </c>
      <c r="J8" s="9" t="s">
        <v>839</v>
      </c>
      <c r="N8" s="9"/>
      <c r="O8" s="11"/>
      <c r="P8" s="11"/>
      <c r="Q8" s="11"/>
      <c r="R8" s="11"/>
      <c r="S8" s="9"/>
      <c r="V8" s="9" t="s">
        <v>480</v>
      </c>
      <c r="X8" s="11"/>
      <c r="Z8" s="9" t="str">
        <f>IF(ISBLANK(Y8),  "", _xlfn.CONCAT("haas/entity/sensor/", LOWER(C8), "/", E8, "/config"))</f>
        <v/>
      </c>
      <c r="AA8" s="9" t="str">
        <f>IF(ISBLANK(Y8),  "", _xlfn.CONCAT(LOWER(C8), "/", E8))</f>
        <v/>
      </c>
      <c r="AD8" s="12"/>
      <c r="AE8" s="9" t="str">
        <f>LOWER(_xlfn.CONCAT(Table2[[#This Row],[device_manufacturer]], "-",Table2[[#This Row],[device_suggested_area]]))</f>
        <v>netatmo-edwin</v>
      </c>
      <c r="AF8" s="11" t="s">
        <v>735</v>
      </c>
      <c r="AG8" s="9" t="s">
        <v>737</v>
      </c>
      <c r="AH8" s="9" t="s">
        <v>733</v>
      </c>
      <c r="AI8" s="9" t="s">
        <v>128</v>
      </c>
      <c r="AJ8" s="9" t="s">
        <v>127</v>
      </c>
      <c r="AN8" s="13" t="str">
        <f>IF(AND(ISBLANK(AL8), ISBLANK(AM8)), "", _xlfn.CONCAT("[", IF(ISBLANK(AL8), "", _xlfn.CONCAT("[""mac"", """, AL8, """]")), IF(ISBLANK(AM8), "", _xlfn.CONCAT(", [""ip"", """, AM8, """]")), "]"))</f>
        <v/>
      </c>
    </row>
    <row r="9" spans="1:40" ht="16" customHeight="1" x14ac:dyDescent="0.2">
      <c r="A9" s="9">
        <v>1005</v>
      </c>
      <c r="B9" s="9" t="s">
        <v>26</v>
      </c>
      <c r="C9" s="9" t="s">
        <v>128</v>
      </c>
      <c r="D9" s="9" t="s">
        <v>27</v>
      </c>
      <c r="E9" s="9" t="s">
        <v>437</v>
      </c>
      <c r="F9" s="9" t="str">
        <f>IF(ISBLANK(E9), "", Table2[[#This Row],[unique_id]])</f>
        <v>compensation_sensor_netatmo_edwin_temperature</v>
      </c>
      <c r="G9" s="9" t="s">
        <v>127</v>
      </c>
      <c r="H9" s="9" t="s">
        <v>87</v>
      </c>
      <c r="I9" s="9" t="s">
        <v>30</v>
      </c>
      <c r="L9" s="9" t="s">
        <v>90</v>
      </c>
      <c r="N9" s="9" t="s">
        <v>764</v>
      </c>
      <c r="O9" s="11" t="s">
        <v>479</v>
      </c>
      <c r="P9" s="11"/>
      <c r="Q9" s="11"/>
      <c r="R9" s="11"/>
      <c r="S9" s="9"/>
      <c r="V9" s="9" t="s">
        <v>480</v>
      </c>
      <c r="X9" s="11"/>
      <c r="Z9" s="9" t="str">
        <f>IF(ISBLANK(Y9),  "", _xlfn.CONCAT("haas/entity/sensor/", LOWER(C9), "/", E9, "/config"))</f>
        <v/>
      </c>
      <c r="AA9" s="9" t="str">
        <f>IF(ISBLANK(Y9),  "", _xlfn.CONCAT(LOWER(C9), "/", E9))</f>
        <v/>
      </c>
      <c r="AD9" s="12"/>
      <c r="AE9" s="9" t="str">
        <f>LOWER(_xlfn.CONCAT(Table2[[#This Row],[device_manufacturer]], "-",Table2[[#This Row],[device_suggested_area]]))</f>
        <v>netatmo-edwin</v>
      </c>
      <c r="AF9" s="11" t="s">
        <v>735</v>
      </c>
      <c r="AG9" s="9" t="s">
        <v>737</v>
      </c>
      <c r="AH9" s="9" t="s">
        <v>733</v>
      </c>
      <c r="AI9" s="9" t="s">
        <v>128</v>
      </c>
      <c r="AJ9" s="9" t="s">
        <v>127</v>
      </c>
      <c r="AK9" s="9" t="s">
        <v>646</v>
      </c>
      <c r="AL9" s="9" t="s">
        <v>742</v>
      </c>
      <c r="AN9" s="9" t="str">
        <f>IF(AND(ISBLANK(AL9), ISBLANK(AM9)), "", _xlfn.CONCAT("[", IF(ISBLANK(AL9), "", _xlfn.CONCAT("[""mac"", """, AL9, """]")), IF(ISBLANK(AM9), "", _xlfn.CONCAT(", [""ip"", """, AM9, """]")), "]"))</f>
        <v>[["mac", "70:ee:50:25:93:90"]]</v>
      </c>
    </row>
    <row r="10" spans="1:40" ht="16" customHeight="1" x14ac:dyDescent="0.2">
      <c r="A10" s="8">
        <v>1006</v>
      </c>
      <c r="B10" s="9" t="s">
        <v>26</v>
      </c>
      <c r="C10" s="9" t="s">
        <v>128</v>
      </c>
      <c r="D10" s="9" t="s">
        <v>27</v>
      </c>
      <c r="E10" s="9" t="s">
        <v>826</v>
      </c>
      <c r="F10" s="9" t="str">
        <f>IF(ISBLANK(E10), "", Table2[[#This Row],[unique_id]])</f>
        <v>netatmo_bertram_2_office_lounge_temperature</v>
      </c>
      <c r="G10" s="9" t="s">
        <v>209</v>
      </c>
      <c r="H10" s="9" t="s">
        <v>87</v>
      </c>
      <c r="I10" s="9" t="s">
        <v>30</v>
      </c>
      <c r="J10" s="9" t="s">
        <v>838</v>
      </c>
      <c r="N10" s="9"/>
      <c r="O10" s="11"/>
      <c r="P10" s="11"/>
      <c r="Q10" s="11"/>
      <c r="R10" s="11"/>
      <c r="S10" s="9"/>
      <c r="V10" s="9" t="s">
        <v>480</v>
      </c>
      <c r="X10" s="11"/>
      <c r="Z10" s="9" t="str">
        <f>IF(ISBLANK(Y10),  "", _xlfn.CONCAT("haas/entity/sensor/", LOWER(C10), "/", E10, "/config"))</f>
        <v/>
      </c>
      <c r="AA10" s="9" t="str">
        <f>IF(ISBLANK(Y10),  "", _xlfn.CONCAT(LOWER(C10), "/", E10))</f>
        <v/>
      </c>
      <c r="AD10" s="12"/>
      <c r="AE10" s="9" t="s">
        <v>822</v>
      </c>
      <c r="AF10" s="11" t="s">
        <v>736</v>
      </c>
      <c r="AG10" s="9" t="s">
        <v>737</v>
      </c>
      <c r="AH10" s="9" t="s">
        <v>734</v>
      </c>
      <c r="AI10" s="9" t="s">
        <v>128</v>
      </c>
      <c r="AJ10" s="9" t="str">
        <f>G10</f>
        <v>Lounge</v>
      </c>
      <c r="AN10" s="13" t="str">
        <f>IF(AND(ISBLANK(AL10), ISBLANK(AM10)), "", _xlfn.CONCAT("[", IF(ISBLANK(AL10), "", _xlfn.CONCAT("[""mac"", """, AL10, """]")), IF(ISBLANK(AM10), "", _xlfn.CONCAT(", [""ip"", """, AM10, """]")), "]"))</f>
        <v/>
      </c>
    </row>
    <row r="11" spans="1:40" ht="16" customHeight="1" x14ac:dyDescent="0.2">
      <c r="A11" s="9">
        <v>1007</v>
      </c>
      <c r="B11" s="9" t="s">
        <v>26</v>
      </c>
      <c r="C11" s="9" t="s">
        <v>128</v>
      </c>
      <c r="D11" s="9" t="s">
        <v>27</v>
      </c>
      <c r="E11" s="9" t="s">
        <v>442</v>
      </c>
      <c r="F11" s="9" t="str">
        <f>IF(ISBLANK(E11), "", Table2[[#This Row],[unique_id]])</f>
        <v>compensation_sensor_netatmo_bertram_2_office_lounge_temperature</v>
      </c>
      <c r="G11" s="9" t="s">
        <v>209</v>
      </c>
      <c r="H11" s="9" t="s">
        <v>87</v>
      </c>
      <c r="I11" s="9" t="s">
        <v>30</v>
      </c>
      <c r="L11" s="9" t="s">
        <v>90</v>
      </c>
      <c r="N11" s="9" t="s">
        <v>764</v>
      </c>
      <c r="O11" s="11" t="s">
        <v>479</v>
      </c>
      <c r="P11" s="11"/>
      <c r="Q11" s="11"/>
      <c r="R11" s="11"/>
      <c r="S11" s="9"/>
      <c r="V11" s="9" t="s">
        <v>480</v>
      </c>
      <c r="X11" s="11"/>
      <c r="Z11" s="9" t="str">
        <f>IF(ISBLANK(Y11),  "", _xlfn.CONCAT("haas/entity/sensor/", LOWER(C11), "/", E11, "/config"))</f>
        <v/>
      </c>
      <c r="AA11" s="9" t="str">
        <f>IF(ISBLANK(Y11),  "", _xlfn.CONCAT(LOWER(C11), "/", E11))</f>
        <v/>
      </c>
      <c r="AD11" s="12"/>
      <c r="AE11" s="9" t="s">
        <v>822</v>
      </c>
      <c r="AF11" s="11" t="s">
        <v>736</v>
      </c>
      <c r="AG11" s="9" t="s">
        <v>737</v>
      </c>
      <c r="AH11" s="9" t="s">
        <v>734</v>
      </c>
      <c r="AI11" s="9" t="s">
        <v>128</v>
      </c>
      <c r="AJ11" s="9" t="str">
        <f>G11</f>
        <v>Lounge</v>
      </c>
      <c r="AN11" s="9" t="str">
        <f>IF(AND(ISBLANK(AL11), ISBLANK(AM11)), "", _xlfn.CONCAT("[", IF(ISBLANK(AL11), "", _xlfn.CONCAT("[""mac"", """, AL11, """]")), IF(ISBLANK(AM11), "", _xlfn.CONCAT(", [""ip"", """, AM11, """]")), "]"))</f>
        <v/>
      </c>
    </row>
    <row r="12" spans="1:40" ht="16" customHeight="1" x14ac:dyDescent="0.2">
      <c r="A12" s="8">
        <v>1008</v>
      </c>
      <c r="B12" s="9" t="s">
        <v>26</v>
      </c>
      <c r="C12" s="9" t="s">
        <v>128</v>
      </c>
      <c r="D12" s="9" t="s">
        <v>27</v>
      </c>
      <c r="E12" s="9" t="s">
        <v>830</v>
      </c>
      <c r="F12" s="13" t="str">
        <f>IF(ISBLANK(E12), "", Table2[[#This Row],[unique_id]])</f>
        <v>netatmo_parents_temperature</v>
      </c>
      <c r="G12" s="9" t="s">
        <v>207</v>
      </c>
      <c r="H12" s="9" t="s">
        <v>87</v>
      </c>
      <c r="I12" s="9" t="s">
        <v>30</v>
      </c>
      <c r="J12" s="9" t="s">
        <v>838</v>
      </c>
      <c r="N12" s="9"/>
      <c r="O12" s="11"/>
      <c r="P12" s="11"/>
      <c r="Q12" s="11"/>
      <c r="R12" s="11"/>
      <c r="S12" s="9"/>
      <c r="V12" s="9" t="s">
        <v>480</v>
      </c>
      <c r="X12" s="11"/>
      <c r="Z12" s="9" t="str">
        <f>IF(ISBLANK(Y12),  "", _xlfn.CONCAT("haas/entity/sensor/", LOWER(C12), "/", E12, "/config"))</f>
        <v/>
      </c>
      <c r="AA12" s="9" t="str">
        <f>IF(ISBLANK(Y12),  "", _xlfn.CONCAT(LOWER(C12), "/", E12))</f>
        <v/>
      </c>
      <c r="AD12" s="12"/>
      <c r="AE12" s="9" t="str">
        <f>LOWER(_xlfn.CONCAT(Table2[[#This Row],[device_manufacturer]], "-",Table2[[#This Row],[device_suggested_area]]))</f>
        <v>netatmo-parents</v>
      </c>
      <c r="AF12" s="11" t="s">
        <v>735</v>
      </c>
      <c r="AG12" s="9" t="s">
        <v>737</v>
      </c>
      <c r="AH12" s="9" t="s">
        <v>733</v>
      </c>
      <c r="AI12" s="9" t="s">
        <v>128</v>
      </c>
      <c r="AJ12" s="9" t="str">
        <f>G12</f>
        <v>Parents</v>
      </c>
      <c r="AN12" s="13" t="str">
        <f>IF(AND(ISBLANK(AL12), ISBLANK(AM12)), "", _xlfn.CONCAT("[", IF(ISBLANK(AL12), "", _xlfn.CONCAT("[""mac"", """, AL12, """]")), IF(ISBLANK(AM12), "", _xlfn.CONCAT(", [""ip"", """, AM12, """]")), "]"))</f>
        <v/>
      </c>
    </row>
    <row r="13" spans="1:40" ht="16" customHeight="1" x14ac:dyDescent="0.2">
      <c r="A13" s="9">
        <v>1009</v>
      </c>
      <c r="B13" s="9" t="s">
        <v>26</v>
      </c>
      <c r="C13" s="9" t="s">
        <v>128</v>
      </c>
      <c r="D13" s="9" t="s">
        <v>27</v>
      </c>
      <c r="E13" s="9" t="s">
        <v>438</v>
      </c>
      <c r="F13" s="9" t="str">
        <f>IF(ISBLANK(E13), "", Table2[[#This Row],[unique_id]])</f>
        <v>compensation_sensor_netatmo_parents_temperature</v>
      </c>
      <c r="G13" s="9" t="s">
        <v>207</v>
      </c>
      <c r="H13" s="9" t="s">
        <v>87</v>
      </c>
      <c r="I13" s="9" t="s">
        <v>30</v>
      </c>
      <c r="L13" s="9" t="s">
        <v>136</v>
      </c>
      <c r="N13" s="9" t="s">
        <v>764</v>
      </c>
      <c r="O13" s="11" t="s">
        <v>479</v>
      </c>
      <c r="P13" s="11"/>
      <c r="Q13" s="11"/>
      <c r="R13" s="11"/>
      <c r="S13" s="9"/>
      <c r="V13" s="9" t="s">
        <v>480</v>
      </c>
      <c r="X13" s="11"/>
      <c r="Z13" s="9" t="str">
        <f>IF(ISBLANK(Y13),  "", _xlfn.CONCAT("haas/entity/sensor/", LOWER(C13), "/", E13, "/config"))</f>
        <v/>
      </c>
      <c r="AA13" s="9" t="str">
        <f>IF(ISBLANK(Y13),  "", _xlfn.CONCAT(LOWER(C13), "/", E13))</f>
        <v/>
      </c>
      <c r="AD13" s="12"/>
      <c r="AE13" s="9" t="str">
        <f>LOWER(_xlfn.CONCAT(Table2[[#This Row],[device_manufacturer]], "-",Table2[[#This Row],[device_suggested_area]]))</f>
        <v>netatmo-parents</v>
      </c>
      <c r="AF13" s="11" t="s">
        <v>735</v>
      </c>
      <c r="AG13" s="9" t="s">
        <v>737</v>
      </c>
      <c r="AH13" s="9" t="s">
        <v>733</v>
      </c>
      <c r="AI13" s="9" t="s">
        <v>128</v>
      </c>
      <c r="AJ13" s="9" t="str">
        <f>G13</f>
        <v>Parents</v>
      </c>
      <c r="AK13" s="9" t="s">
        <v>646</v>
      </c>
      <c r="AL13" s="9" t="s">
        <v>738</v>
      </c>
      <c r="AN13" s="9" t="str">
        <f>IF(AND(ISBLANK(AL13), ISBLANK(AM13)), "", _xlfn.CONCAT("[", IF(ISBLANK(AL13), "", _xlfn.CONCAT("[""mac"", """, AL13, """]")), IF(ISBLANK(AM13), "", _xlfn.CONCAT(", [""ip"", """, AM13, """]")), "]"))</f>
        <v>[["mac", "70:ee:50:25:9c:68"]]</v>
      </c>
    </row>
    <row r="14" spans="1:40" ht="16" customHeight="1" x14ac:dyDescent="0.2">
      <c r="A14" s="8">
        <v>1010</v>
      </c>
      <c r="B14" s="9" t="s">
        <v>26</v>
      </c>
      <c r="C14" s="9" t="s">
        <v>128</v>
      </c>
      <c r="D14" s="9" t="s">
        <v>27</v>
      </c>
      <c r="E14" s="9" t="s">
        <v>831</v>
      </c>
      <c r="F14" s="13" t="str">
        <f>IF(ISBLANK(E14), "", Table2[[#This Row],[unique_id]])</f>
        <v>netatmo_bertram_2_office_temperature</v>
      </c>
      <c r="G14" s="9" t="s">
        <v>228</v>
      </c>
      <c r="H14" s="9" t="s">
        <v>87</v>
      </c>
      <c r="I14" s="9" t="s">
        <v>30</v>
      </c>
      <c r="J14" s="9" t="s">
        <v>838</v>
      </c>
      <c r="N14" s="9"/>
      <c r="O14" s="11"/>
      <c r="P14" s="11"/>
      <c r="Q14" s="11"/>
      <c r="R14" s="11"/>
      <c r="S14" s="9"/>
      <c r="V14" s="9" t="s">
        <v>480</v>
      </c>
      <c r="X14" s="11"/>
      <c r="Z14" s="9" t="str">
        <f>IF(ISBLANK(Y14),  "", _xlfn.CONCAT("haas/entity/sensor/", LOWER(C14), "/", E14, "/config"))</f>
        <v/>
      </c>
      <c r="AA14" s="9" t="str">
        <f>IF(ISBLANK(Y14),  "", _xlfn.CONCAT(LOWER(C14), "/", E14))</f>
        <v/>
      </c>
      <c r="AD14" s="12"/>
      <c r="AE14" s="9" t="str">
        <f>LOWER(_xlfn.CONCAT(Table2[[#This Row],[device_manufacturer]], "-",Table2[[#This Row],[device_suggested_area]]))</f>
        <v>netatmo-office</v>
      </c>
      <c r="AF14" s="11" t="s">
        <v>736</v>
      </c>
      <c r="AG14" s="9" t="s">
        <v>737</v>
      </c>
      <c r="AH14" s="9" t="s">
        <v>734</v>
      </c>
      <c r="AI14" s="9" t="s">
        <v>128</v>
      </c>
      <c r="AJ14" s="9" t="str">
        <f>G14</f>
        <v>Office</v>
      </c>
      <c r="AN14" s="13" t="str">
        <f>IF(AND(ISBLANK(AL14), ISBLANK(AM14)), "", _xlfn.CONCAT("[", IF(ISBLANK(AL14), "", _xlfn.CONCAT("[""mac"", """, AL14, """]")), IF(ISBLANK(AM14), "", _xlfn.CONCAT(", [""ip"", """, AM14, """]")), "]"))</f>
        <v/>
      </c>
    </row>
    <row r="15" spans="1:40" ht="16" customHeight="1" x14ac:dyDescent="0.2">
      <c r="A15" s="9">
        <v>1011</v>
      </c>
      <c r="B15" s="9" t="s">
        <v>26</v>
      </c>
      <c r="C15" s="9" t="s">
        <v>128</v>
      </c>
      <c r="D15" s="9" t="s">
        <v>27</v>
      </c>
      <c r="E15" s="15" t="s">
        <v>439</v>
      </c>
      <c r="F15" s="9" t="str">
        <f>IF(ISBLANK(E15), "", Table2[[#This Row],[unique_id]])</f>
        <v>compensation_sensor_netatmo_bertram_2_office_temperature</v>
      </c>
      <c r="G15" s="9" t="s">
        <v>228</v>
      </c>
      <c r="H15" s="9" t="s">
        <v>87</v>
      </c>
      <c r="I15" s="9" t="s">
        <v>30</v>
      </c>
      <c r="L15" s="9" t="s">
        <v>136</v>
      </c>
      <c r="N15" s="9" t="s">
        <v>764</v>
      </c>
      <c r="O15" s="11" t="s">
        <v>479</v>
      </c>
      <c r="P15" s="11"/>
      <c r="Q15" s="11"/>
      <c r="R15" s="11"/>
      <c r="S15" s="9"/>
      <c r="V15" s="9" t="s">
        <v>480</v>
      </c>
      <c r="X15" s="11"/>
      <c r="Z15" s="9" t="str">
        <f>IF(ISBLANK(Y15),  "", _xlfn.CONCAT("haas/entity/sensor/", LOWER(C15), "/", E15, "/config"))</f>
        <v/>
      </c>
      <c r="AA15" s="9" t="str">
        <f>IF(ISBLANK(Y15),  "", _xlfn.CONCAT(LOWER(C15), "/", E15))</f>
        <v/>
      </c>
      <c r="AD15" s="12"/>
      <c r="AE15" s="9" t="str">
        <f>LOWER(_xlfn.CONCAT(Table2[[#This Row],[device_manufacturer]], "-",Table2[[#This Row],[device_suggested_area]]))</f>
        <v>netatmo-office</v>
      </c>
      <c r="AF15" s="11" t="s">
        <v>736</v>
      </c>
      <c r="AG15" s="9" t="s">
        <v>737</v>
      </c>
      <c r="AH15" s="9" t="s">
        <v>734</v>
      </c>
      <c r="AI15" s="9" t="s">
        <v>128</v>
      </c>
      <c r="AJ15" s="9" t="str">
        <f>G15</f>
        <v>Office</v>
      </c>
      <c r="AK15" s="9" t="s">
        <v>646</v>
      </c>
      <c r="AL15" s="9" t="s">
        <v>739</v>
      </c>
      <c r="AN15" s="9" t="str">
        <f>IF(AND(ISBLANK(AL15), ISBLANK(AM15)), "", _xlfn.CONCAT("[", IF(ISBLANK(AL15), "", _xlfn.CONCAT("[""mac"", """, AL15, """]")), IF(ISBLANK(AM15), "", _xlfn.CONCAT(", [""ip"", """, AM15, """]")), "]"))</f>
        <v>[["mac", "70:ee:50:2b:6a:2c"]]</v>
      </c>
    </row>
    <row r="16" spans="1:40" ht="16" customHeight="1" x14ac:dyDescent="0.2">
      <c r="A16" s="8">
        <v>1012</v>
      </c>
      <c r="B16" s="9" t="s">
        <v>26</v>
      </c>
      <c r="C16" s="9" t="s">
        <v>128</v>
      </c>
      <c r="D16" s="9" t="s">
        <v>27</v>
      </c>
      <c r="E16" s="15" t="s">
        <v>832</v>
      </c>
      <c r="F16" s="13" t="str">
        <f>IF(ISBLANK(E16), "", Table2[[#This Row],[unique_id]])</f>
        <v>netatmo_bertram_2_kitchen_temperature</v>
      </c>
      <c r="G16" s="9" t="s">
        <v>221</v>
      </c>
      <c r="H16" s="9" t="s">
        <v>87</v>
      </c>
      <c r="I16" s="9" t="s">
        <v>30</v>
      </c>
      <c r="J16" s="9" t="s">
        <v>838</v>
      </c>
      <c r="N16" s="9"/>
      <c r="O16" s="11"/>
      <c r="P16" s="11"/>
      <c r="Q16" s="11"/>
      <c r="R16" s="11"/>
      <c r="S16" s="9"/>
      <c r="V16" s="9" t="s">
        <v>480</v>
      </c>
      <c r="X16" s="11"/>
      <c r="Z16" s="9" t="str">
        <f>IF(ISBLANK(Y16),  "", _xlfn.CONCAT("haas/entity/sensor/", LOWER(C16), "/", E16, "/config"))</f>
        <v/>
      </c>
      <c r="AA16" s="9" t="str">
        <f>IF(ISBLANK(Y16),  "", _xlfn.CONCAT(LOWER(C16), "/", E16))</f>
        <v/>
      </c>
      <c r="AD16" s="12"/>
      <c r="AE16" s="9" t="str">
        <f>LOWER(_xlfn.CONCAT(Table2[[#This Row],[device_manufacturer]], "-",Table2[[#This Row],[device_suggested_area]]))</f>
        <v>netatmo-kitchen</v>
      </c>
      <c r="AF16" s="11" t="s">
        <v>736</v>
      </c>
      <c r="AG16" s="9" t="s">
        <v>737</v>
      </c>
      <c r="AH16" s="9" t="s">
        <v>734</v>
      </c>
      <c r="AI16" s="9" t="s">
        <v>128</v>
      </c>
      <c r="AJ16" s="9" t="str">
        <f>G16</f>
        <v>Kitchen</v>
      </c>
      <c r="AN16" s="13" t="str">
        <f>IF(AND(ISBLANK(AL16), ISBLANK(AM16)), "", _xlfn.CONCAT("[", IF(ISBLANK(AL16), "", _xlfn.CONCAT("[""mac"", """, AL16, """]")), IF(ISBLANK(AM16), "", _xlfn.CONCAT(", [""ip"", """, AM16, """]")), "]"))</f>
        <v/>
      </c>
    </row>
    <row r="17" spans="1:40" ht="16" customHeight="1" x14ac:dyDescent="0.2">
      <c r="A17" s="9">
        <v>1013</v>
      </c>
      <c r="B17" s="9" t="s">
        <v>26</v>
      </c>
      <c r="C17" s="9" t="s">
        <v>128</v>
      </c>
      <c r="D17" s="9" t="s">
        <v>27</v>
      </c>
      <c r="E17" s="16" t="s">
        <v>440</v>
      </c>
      <c r="F17" s="9" t="str">
        <f>IF(ISBLANK(E17), "", Table2[[#This Row],[unique_id]])</f>
        <v>compensation_sensor_netatmo_bertram_2_kitchen_temperature</v>
      </c>
      <c r="G17" s="9" t="s">
        <v>221</v>
      </c>
      <c r="H17" s="9" t="s">
        <v>87</v>
      </c>
      <c r="I17" s="9" t="s">
        <v>30</v>
      </c>
      <c r="L17" s="9" t="s">
        <v>136</v>
      </c>
      <c r="N17" s="9" t="s">
        <v>764</v>
      </c>
      <c r="O17" s="11" t="s">
        <v>479</v>
      </c>
      <c r="P17" s="11"/>
      <c r="Q17" s="11"/>
      <c r="R17" s="11"/>
      <c r="S17" s="9"/>
      <c r="V17" s="9" t="s">
        <v>480</v>
      </c>
      <c r="X17" s="11"/>
      <c r="Z17" s="9" t="str">
        <f>IF(ISBLANK(Y17),  "", _xlfn.CONCAT("haas/entity/sensor/", LOWER(C17), "/", E17, "/config"))</f>
        <v/>
      </c>
      <c r="AA17" s="9" t="str">
        <f>IF(ISBLANK(Y17),  "", _xlfn.CONCAT(LOWER(C17), "/", E17))</f>
        <v/>
      </c>
      <c r="AD17" s="12"/>
      <c r="AE17" s="9" t="str">
        <f>LOWER(_xlfn.CONCAT(Table2[[#This Row],[device_manufacturer]], "-",Table2[[#This Row],[device_suggested_area]]))</f>
        <v>netatmo-kitchen</v>
      </c>
      <c r="AF17" s="11" t="s">
        <v>736</v>
      </c>
      <c r="AG17" s="9" t="s">
        <v>737</v>
      </c>
      <c r="AH17" s="9" t="s">
        <v>734</v>
      </c>
      <c r="AI17" s="9" t="s">
        <v>128</v>
      </c>
      <c r="AJ17" s="9" t="str">
        <f>G17</f>
        <v>Kitchen</v>
      </c>
      <c r="AK17" s="9" t="s">
        <v>646</v>
      </c>
      <c r="AL17" s="9" t="s">
        <v>741</v>
      </c>
      <c r="AN17" s="9" t="str">
        <f>IF(AND(ISBLANK(AL17), ISBLANK(AM17)), "", _xlfn.CONCAT("[", IF(ISBLANK(AL17), "", _xlfn.CONCAT("[""mac"", """, AL17, """]")), IF(ISBLANK(AM17), "", _xlfn.CONCAT(", [""ip"", """, AM17, """]")), "]"))</f>
        <v>[["mac", "70:ee:50:2c:8d:28"]]</v>
      </c>
    </row>
    <row r="18" spans="1:40" ht="16" customHeight="1" x14ac:dyDescent="0.2">
      <c r="A18" s="8">
        <v>1014</v>
      </c>
      <c r="B18" s="9" t="s">
        <v>26</v>
      </c>
      <c r="C18" s="9" t="s">
        <v>128</v>
      </c>
      <c r="D18" s="9" t="s">
        <v>27</v>
      </c>
      <c r="E18" s="17" t="s">
        <v>833</v>
      </c>
      <c r="F18" s="13" t="str">
        <f>IF(ISBLANK(E18), "", Table2[[#This Row],[unique_id]])</f>
        <v>netatmo_bertram_2_office_pantry_temperature</v>
      </c>
      <c r="G18" s="9" t="s">
        <v>227</v>
      </c>
      <c r="H18" s="9" t="s">
        <v>87</v>
      </c>
      <c r="I18" s="9" t="s">
        <v>30</v>
      </c>
      <c r="J18" s="9" t="s">
        <v>838</v>
      </c>
      <c r="N18" s="9"/>
      <c r="O18" s="11"/>
      <c r="P18" s="11"/>
      <c r="Q18" s="11"/>
      <c r="R18" s="11"/>
      <c r="S18" s="9"/>
      <c r="V18" s="9" t="s">
        <v>480</v>
      </c>
      <c r="X18" s="11"/>
      <c r="Z18" s="9" t="str">
        <f>IF(ISBLANK(Y18),  "", _xlfn.CONCAT("haas/entity/sensor/", LOWER(C18), "/", E18, "/config"))</f>
        <v/>
      </c>
      <c r="AA18" s="9" t="str">
        <f>IF(ISBLANK(Y18),  "", _xlfn.CONCAT(LOWER(C18), "/", E18))</f>
        <v/>
      </c>
      <c r="AD18" s="12"/>
      <c r="AE18" s="9" t="s">
        <v>823</v>
      </c>
      <c r="AF18" s="11" t="s">
        <v>736</v>
      </c>
      <c r="AG18" s="9" t="s">
        <v>737</v>
      </c>
      <c r="AH18" s="9" t="s">
        <v>734</v>
      </c>
      <c r="AI18" s="9" t="s">
        <v>128</v>
      </c>
      <c r="AJ18" s="9" t="str">
        <f>G18</f>
        <v>Pantry</v>
      </c>
      <c r="AN18" s="13" t="str">
        <f>IF(AND(ISBLANK(AL18), ISBLANK(AM18)), "", _xlfn.CONCAT("[", IF(ISBLANK(AL18), "", _xlfn.CONCAT("[""mac"", """, AL18, """]")), IF(ISBLANK(AM18), "", _xlfn.CONCAT(", [""ip"", """, AM18, """]")), "]"))</f>
        <v/>
      </c>
    </row>
    <row r="19" spans="1:40" ht="16" customHeight="1" x14ac:dyDescent="0.2">
      <c r="A19" s="9">
        <v>1015</v>
      </c>
      <c r="B19" s="9" t="s">
        <v>26</v>
      </c>
      <c r="C19" s="9" t="s">
        <v>128</v>
      </c>
      <c r="D19" s="9" t="s">
        <v>27</v>
      </c>
      <c r="E19" s="17" t="s">
        <v>441</v>
      </c>
      <c r="F19" s="9" t="str">
        <f>IF(ISBLANK(E19), "", Table2[[#This Row],[unique_id]])</f>
        <v>compensation_sensor_netatmo_bertram_2_office_pantry_temperature</v>
      </c>
      <c r="G19" s="9" t="s">
        <v>227</v>
      </c>
      <c r="H19" s="9" t="s">
        <v>87</v>
      </c>
      <c r="I19" s="9" t="s">
        <v>30</v>
      </c>
      <c r="L19" s="9" t="s">
        <v>136</v>
      </c>
      <c r="N19" s="9" t="s">
        <v>764</v>
      </c>
      <c r="O19" s="11" t="s">
        <v>479</v>
      </c>
      <c r="P19" s="11"/>
      <c r="Q19" s="11"/>
      <c r="R19" s="11"/>
      <c r="S19" s="9"/>
      <c r="V19" s="9" t="s">
        <v>480</v>
      </c>
      <c r="X19" s="11"/>
      <c r="Z19" s="9" t="str">
        <f>IF(ISBLANK(Y19),  "", _xlfn.CONCAT("haas/entity/sensor/", LOWER(C19), "/", E19, "/config"))</f>
        <v/>
      </c>
      <c r="AA19" s="9" t="str">
        <f>IF(ISBLANK(Y19),  "", _xlfn.CONCAT(LOWER(C19), "/", E19))</f>
        <v/>
      </c>
      <c r="AD19" s="12"/>
      <c r="AE19" s="9" t="s">
        <v>823</v>
      </c>
      <c r="AF19" s="11" t="s">
        <v>736</v>
      </c>
      <c r="AG19" s="9" t="s">
        <v>737</v>
      </c>
      <c r="AH19" s="9" t="s">
        <v>734</v>
      </c>
      <c r="AI19" s="9" t="s">
        <v>128</v>
      </c>
      <c r="AJ19" s="9" t="str">
        <f>G19</f>
        <v>Pantry</v>
      </c>
      <c r="AN19" s="9" t="str">
        <f>IF(AND(ISBLANK(AL19), ISBLANK(AM19)), "", _xlfn.CONCAT("[", IF(ISBLANK(AL19), "", _xlfn.CONCAT("[""mac"", """, AL19, """]")), IF(ISBLANK(AM19), "", _xlfn.CONCAT(", [""ip"", """, AM19, """]")), "]"))</f>
        <v/>
      </c>
    </row>
    <row r="20" spans="1:40" ht="16" customHeight="1" x14ac:dyDescent="0.2">
      <c r="A20" s="8">
        <v>1016</v>
      </c>
      <c r="B20" s="9" t="s">
        <v>26</v>
      </c>
      <c r="C20" s="9" t="s">
        <v>128</v>
      </c>
      <c r="D20" s="9" t="s">
        <v>27</v>
      </c>
      <c r="E20" s="17" t="s">
        <v>834</v>
      </c>
      <c r="F20" s="13" t="str">
        <f>IF(ISBLANK(E20), "", Table2[[#This Row],[unique_id]])</f>
        <v>netatmo_bertram_2_office_dining_temperature</v>
      </c>
      <c r="G20" s="9" t="s">
        <v>208</v>
      </c>
      <c r="H20" s="9" t="s">
        <v>87</v>
      </c>
      <c r="I20" s="9" t="s">
        <v>30</v>
      </c>
      <c r="J20" s="9" t="s">
        <v>838</v>
      </c>
      <c r="N20" s="9"/>
      <c r="O20" s="11"/>
      <c r="P20" s="11"/>
      <c r="Q20" s="11"/>
      <c r="R20" s="11"/>
      <c r="S20" s="9"/>
      <c r="V20" s="9" t="s">
        <v>480</v>
      </c>
      <c r="X20" s="11"/>
      <c r="Z20" s="9" t="str">
        <f>IF(ISBLANK(Y20),  "", _xlfn.CONCAT("haas/entity/sensor/", LOWER(C20), "/", E20, "/config"))</f>
        <v/>
      </c>
      <c r="AA20" s="9" t="str">
        <f>IF(ISBLANK(Y20),  "", _xlfn.CONCAT(LOWER(C20), "/", E20))</f>
        <v/>
      </c>
      <c r="AD20" s="12"/>
      <c r="AE20" s="9" t="s">
        <v>824</v>
      </c>
      <c r="AF20" s="11" t="s">
        <v>736</v>
      </c>
      <c r="AG20" s="9" t="s">
        <v>737</v>
      </c>
      <c r="AH20" s="9" t="s">
        <v>734</v>
      </c>
      <c r="AI20" s="9" t="s">
        <v>128</v>
      </c>
      <c r="AJ20" s="9" t="str">
        <f>G20</f>
        <v>Dining</v>
      </c>
      <c r="AN20" s="13" t="str">
        <f>IF(AND(ISBLANK(AL20), ISBLANK(AM20)), "", _xlfn.CONCAT("[", IF(ISBLANK(AL20), "", _xlfn.CONCAT("[""mac"", """, AL20, """]")), IF(ISBLANK(AM20), "", _xlfn.CONCAT(", [""ip"", """, AM20, """]")), "]"))</f>
        <v/>
      </c>
    </row>
    <row r="21" spans="1:40" ht="16" customHeight="1" x14ac:dyDescent="0.2">
      <c r="A21" s="9">
        <v>1017</v>
      </c>
      <c r="B21" s="9" t="s">
        <v>26</v>
      </c>
      <c r="C21" s="9" t="s">
        <v>128</v>
      </c>
      <c r="D21" s="9" t="s">
        <v>27</v>
      </c>
      <c r="E21" s="9" t="s">
        <v>443</v>
      </c>
      <c r="F21" s="9" t="str">
        <f>IF(ISBLANK(E21), "", Table2[[#This Row],[unique_id]])</f>
        <v>compensation_sensor_netatmo_bertram_2_office_dining_temperature</v>
      </c>
      <c r="G21" s="9" t="s">
        <v>208</v>
      </c>
      <c r="H21" s="9" t="s">
        <v>87</v>
      </c>
      <c r="I21" s="9" t="s">
        <v>30</v>
      </c>
      <c r="L21" s="9" t="s">
        <v>136</v>
      </c>
      <c r="N21" s="9" t="s">
        <v>764</v>
      </c>
      <c r="O21" s="11" t="s">
        <v>479</v>
      </c>
      <c r="P21" s="11"/>
      <c r="Q21" s="11"/>
      <c r="R21" s="11"/>
      <c r="S21" s="9"/>
      <c r="V21" s="9" t="s">
        <v>480</v>
      </c>
      <c r="X21" s="11"/>
      <c r="Z21" s="9" t="str">
        <f>IF(ISBLANK(Y21),  "", _xlfn.CONCAT("haas/entity/sensor/", LOWER(C21), "/", E21, "/config"))</f>
        <v/>
      </c>
      <c r="AA21" s="9" t="str">
        <f>IF(ISBLANK(Y21),  "", _xlfn.CONCAT(LOWER(C21), "/", E21))</f>
        <v/>
      </c>
      <c r="AD21" s="12"/>
      <c r="AE21" s="9" t="s">
        <v>824</v>
      </c>
      <c r="AF21" s="11" t="s">
        <v>736</v>
      </c>
      <c r="AG21" s="9" t="s">
        <v>737</v>
      </c>
      <c r="AH21" s="9" t="s">
        <v>734</v>
      </c>
      <c r="AI21" s="9" t="s">
        <v>128</v>
      </c>
      <c r="AJ21" s="9" t="str">
        <f>G21</f>
        <v>Dining</v>
      </c>
      <c r="AN21" s="9" t="str">
        <f>IF(AND(ISBLANK(AL21), ISBLANK(AM21)), "", _xlfn.CONCAT("[", IF(ISBLANK(AL21), "", _xlfn.CONCAT("[""mac"", """, AL21, """]")), IF(ISBLANK(AM21), "", _xlfn.CONCAT(", [""ip"", """, AM21, """]")), "]"))</f>
        <v/>
      </c>
    </row>
    <row r="22" spans="1:40" ht="16" customHeight="1" x14ac:dyDescent="0.2">
      <c r="A22" s="8">
        <v>1018</v>
      </c>
      <c r="B22" s="9" t="s">
        <v>26</v>
      </c>
      <c r="C22" s="9" t="s">
        <v>128</v>
      </c>
      <c r="D22" s="9" t="s">
        <v>27</v>
      </c>
      <c r="E22" s="9" t="s">
        <v>835</v>
      </c>
      <c r="F22" s="13" t="str">
        <f>IF(ISBLANK(E22), "", Table2[[#This Row],[unique_id]])</f>
        <v>netatmo_laundry_temperature</v>
      </c>
      <c r="G22" s="9" t="s">
        <v>229</v>
      </c>
      <c r="H22" s="9" t="s">
        <v>87</v>
      </c>
      <c r="I22" s="9" t="s">
        <v>30</v>
      </c>
      <c r="J22" s="9" t="s">
        <v>838</v>
      </c>
      <c r="N22" s="9"/>
      <c r="O22" s="11"/>
      <c r="P22" s="11"/>
      <c r="Q22" s="11"/>
      <c r="R22" s="11"/>
      <c r="S22" s="9"/>
      <c r="V22" s="9" t="s">
        <v>480</v>
      </c>
      <c r="X22" s="11"/>
      <c r="Z22" s="9" t="str">
        <f>IF(ISBLANK(Y22),  "", _xlfn.CONCAT("haas/entity/sensor/", LOWER(C22), "/", E22, "/config"))</f>
        <v/>
      </c>
      <c r="AA22" s="9" t="str">
        <f>IF(ISBLANK(Y22),  "", _xlfn.CONCAT(LOWER(C22), "/", E22))</f>
        <v/>
      </c>
      <c r="AD22" s="12"/>
      <c r="AE22" s="9" t="str">
        <f>LOWER(_xlfn.CONCAT(Table2[[#This Row],[device_manufacturer]], "-",Table2[[#This Row],[device_suggested_area]]))</f>
        <v>netatmo-laundry</v>
      </c>
      <c r="AF22" s="11" t="s">
        <v>735</v>
      </c>
      <c r="AG22" s="9" t="s">
        <v>737</v>
      </c>
      <c r="AH22" s="9" t="s">
        <v>733</v>
      </c>
      <c r="AI22" s="9" t="s">
        <v>128</v>
      </c>
      <c r="AJ22" s="9" t="str">
        <f>G22</f>
        <v>Laundry</v>
      </c>
      <c r="AN22" s="13" t="str">
        <f>IF(AND(ISBLANK(AL22), ISBLANK(AM22)), "", _xlfn.CONCAT("[", IF(ISBLANK(AL22), "", _xlfn.CONCAT("[""mac"", """, AL22, """]")), IF(ISBLANK(AM22), "", _xlfn.CONCAT(", [""ip"", """, AM22, """]")), "]"))</f>
        <v/>
      </c>
    </row>
    <row r="23" spans="1:40" ht="16" customHeight="1" x14ac:dyDescent="0.2">
      <c r="A23" s="9">
        <v>1019</v>
      </c>
      <c r="B23" s="9" t="s">
        <v>26</v>
      </c>
      <c r="C23" s="9" t="s">
        <v>128</v>
      </c>
      <c r="D23" s="9" t="s">
        <v>27</v>
      </c>
      <c r="E23" s="9" t="s">
        <v>444</v>
      </c>
      <c r="F23" s="9" t="str">
        <f>IF(ISBLANK(E23), "", Table2[[#This Row],[unique_id]])</f>
        <v>compensation_sensor_netatmo_laundry_temperature</v>
      </c>
      <c r="G23" s="9" t="s">
        <v>229</v>
      </c>
      <c r="H23" s="9" t="s">
        <v>87</v>
      </c>
      <c r="I23" s="9" t="s">
        <v>30</v>
      </c>
      <c r="L23" s="9" t="s">
        <v>136</v>
      </c>
      <c r="N23" s="9" t="s">
        <v>764</v>
      </c>
      <c r="O23" s="11" t="s">
        <v>479</v>
      </c>
      <c r="P23" s="11"/>
      <c r="Q23" s="11"/>
      <c r="R23" s="11"/>
      <c r="S23" s="9"/>
      <c r="V23" s="9" t="s">
        <v>480</v>
      </c>
      <c r="X23" s="11"/>
      <c r="Z23" s="9" t="str">
        <f>IF(ISBLANK(Y23),  "", _xlfn.CONCAT("haas/entity/sensor/", LOWER(C23), "/", E23, "/config"))</f>
        <v/>
      </c>
      <c r="AA23" s="9" t="str">
        <f>IF(ISBLANK(Y23),  "", _xlfn.CONCAT(LOWER(C23), "/", E23))</f>
        <v/>
      </c>
      <c r="AD23" s="12"/>
      <c r="AE23" s="9" t="str">
        <f>LOWER(_xlfn.CONCAT(Table2[[#This Row],[device_manufacturer]], "-",Table2[[#This Row],[device_suggested_area]]))</f>
        <v>netatmo-laundry</v>
      </c>
      <c r="AF23" s="11" t="s">
        <v>735</v>
      </c>
      <c r="AG23" s="9" t="s">
        <v>737</v>
      </c>
      <c r="AH23" s="9" t="s">
        <v>733</v>
      </c>
      <c r="AI23" s="9" t="s">
        <v>128</v>
      </c>
      <c r="AJ23" s="9" t="str">
        <f>G23</f>
        <v>Laundry</v>
      </c>
      <c r="AK23" s="9" t="s">
        <v>646</v>
      </c>
      <c r="AL23" s="14" t="s">
        <v>740</v>
      </c>
      <c r="AN23" s="9" t="str">
        <f>IF(AND(ISBLANK(AL23), ISBLANK(AM23)), "", _xlfn.CONCAT("[", IF(ISBLANK(AL23), "", _xlfn.CONCAT("[""mac"", """, AL23, """]")), IF(ISBLANK(AM23), "", _xlfn.CONCAT(", [""ip"", """, AM23, """]")), "]"))</f>
        <v>[["mac", "70:ee:50:25:9d:90"]]</v>
      </c>
    </row>
    <row r="24" spans="1:40" ht="16" customHeight="1" x14ac:dyDescent="0.2">
      <c r="A24" s="8">
        <v>1020</v>
      </c>
      <c r="B24" s="9" t="s">
        <v>26</v>
      </c>
      <c r="C24" s="9" t="s">
        <v>128</v>
      </c>
      <c r="D24" s="9" t="s">
        <v>27</v>
      </c>
      <c r="E24" s="9" t="s">
        <v>836</v>
      </c>
      <c r="F24" s="13" t="str">
        <f>IF(ISBLANK(E24), "", Table2[[#This Row],[unique_id]])</f>
        <v>netatmo_bertram_2_office_basement_temperature</v>
      </c>
      <c r="G24" s="9" t="s">
        <v>226</v>
      </c>
      <c r="H24" s="9" t="s">
        <v>87</v>
      </c>
      <c r="I24" s="9" t="s">
        <v>30</v>
      </c>
      <c r="J24" s="9" t="s">
        <v>838</v>
      </c>
      <c r="N24" s="9"/>
      <c r="O24" s="11"/>
      <c r="P24" s="11"/>
      <c r="Q24" s="11"/>
      <c r="R24" s="11"/>
      <c r="S24" s="9"/>
      <c r="V24" s="9" t="s">
        <v>480</v>
      </c>
      <c r="X24" s="11"/>
      <c r="Z24" s="9" t="str">
        <f>IF(ISBLANK(Y24),  "", _xlfn.CONCAT("haas/entity/sensor/", LOWER(C24), "/", E24, "/config"))</f>
        <v/>
      </c>
      <c r="AA24" s="9" t="str">
        <f>IF(ISBLANK(Y24),  "", _xlfn.CONCAT(LOWER(C24), "/", E24))</f>
        <v/>
      </c>
      <c r="AD24" s="12"/>
      <c r="AE24" s="9" t="s">
        <v>825</v>
      </c>
      <c r="AF24" s="11" t="s">
        <v>736</v>
      </c>
      <c r="AG24" s="9" t="s">
        <v>737</v>
      </c>
      <c r="AH24" s="9" t="s">
        <v>734</v>
      </c>
      <c r="AI24" s="9" t="s">
        <v>128</v>
      </c>
      <c r="AJ24" s="9" t="str">
        <f>G24</f>
        <v>Basement</v>
      </c>
      <c r="AN24" s="13" t="str">
        <f>IF(AND(ISBLANK(AL24), ISBLANK(AM24)), "", _xlfn.CONCAT("[", IF(ISBLANK(AL24), "", _xlfn.CONCAT("[""mac"", """, AL24, """]")), IF(ISBLANK(AM24), "", _xlfn.CONCAT(", [""ip"", """, AM24, """]")), "]"))</f>
        <v/>
      </c>
    </row>
    <row r="25" spans="1:40" ht="16" customHeight="1" x14ac:dyDescent="0.2">
      <c r="A25" s="9">
        <v>1021</v>
      </c>
      <c r="B25" s="9" t="s">
        <v>26</v>
      </c>
      <c r="C25" s="9" t="s">
        <v>128</v>
      </c>
      <c r="D25" s="9" t="s">
        <v>27</v>
      </c>
      <c r="E25" s="9" t="s">
        <v>445</v>
      </c>
      <c r="F25" s="9" t="str">
        <f>IF(ISBLANK(E25), "", Table2[[#This Row],[unique_id]])</f>
        <v>compensation_sensor_netatmo_bertram_2_office_basement_temperature</v>
      </c>
      <c r="G25" s="9" t="s">
        <v>226</v>
      </c>
      <c r="H25" s="9" t="s">
        <v>87</v>
      </c>
      <c r="I25" s="9" t="s">
        <v>30</v>
      </c>
      <c r="L25" s="9" t="s">
        <v>136</v>
      </c>
      <c r="N25" s="9" t="s">
        <v>764</v>
      </c>
      <c r="O25" s="11" t="s">
        <v>479</v>
      </c>
      <c r="P25" s="11"/>
      <c r="Q25" s="11"/>
      <c r="R25" s="11"/>
      <c r="S25" s="9"/>
      <c r="V25" s="9" t="s">
        <v>480</v>
      </c>
      <c r="X25" s="11"/>
      <c r="Z25" s="9" t="str">
        <f>IF(ISBLANK(Y25),  "", _xlfn.CONCAT("haas/entity/sensor/", LOWER(C25), "/", E25, "/config"))</f>
        <v/>
      </c>
      <c r="AA25" s="9" t="str">
        <f>IF(ISBLANK(Y25),  "", _xlfn.CONCAT(LOWER(C25), "/", E25))</f>
        <v/>
      </c>
      <c r="AD25" s="12"/>
      <c r="AE25" s="9" t="s">
        <v>825</v>
      </c>
      <c r="AF25" s="11" t="s">
        <v>736</v>
      </c>
      <c r="AG25" s="9" t="s">
        <v>737</v>
      </c>
      <c r="AH25" s="9" t="s">
        <v>734</v>
      </c>
      <c r="AI25" s="9" t="s">
        <v>128</v>
      </c>
      <c r="AJ25" s="9" t="str">
        <f>G25</f>
        <v>Basement</v>
      </c>
      <c r="AN25" s="9" t="str">
        <f>IF(AND(ISBLANK(AL25), ISBLANK(AM25)), "", _xlfn.CONCAT("[", IF(ISBLANK(AL25), "", _xlfn.CONCAT("[""mac"", """, AL25, """]")), IF(ISBLANK(AM25), "", _xlfn.CONCAT(", [""ip"", """, AM25, """]")), "]"))</f>
        <v/>
      </c>
    </row>
    <row r="26" spans="1:40" ht="16" customHeight="1" x14ac:dyDescent="0.2">
      <c r="A26" s="8">
        <v>1022</v>
      </c>
      <c r="B26" s="9" t="s">
        <v>26</v>
      </c>
      <c r="C26" s="9" t="s">
        <v>39</v>
      </c>
      <c r="D26" s="9" t="s">
        <v>27</v>
      </c>
      <c r="E26" s="9" t="s">
        <v>837</v>
      </c>
      <c r="F26" s="13" t="str">
        <f>IF(ISBLANK(E26), "", Table2[[#This Row],[unique_id]])</f>
        <v>rack_temperature</v>
      </c>
      <c r="G26" s="9" t="s">
        <v>28</v>
      </c>
      <c r="H26" s="9" t="s">
        <v>87</v>
      </c>
      <c r="I26" s="9" t="s">
        <v>30</v>
      </c>
      <c r="J26" s="9" t="s">
        <v>838</v>
      </c>
      <c r="N26" s="9"/>
      <c r="O26" s="11"/>
      <c r="P26" s="11"/>
      <c r="Q26" s="11"/>
      <c r="R26" s="11"/>
      <c r="S26" s="9"/>
      <c r="T26" s="9" t="s">
        <v>88</v>
      </c>
      <c r="U26" s="9" t="s">
        <v>89</v>
      </c>
      <c r="V26" s="9" t="s">
        <v>480</v>
      </c>
      <c r="X26" s="11"/>
      <c r="Z26" s="9" t="str">
        <f>IF(ISBLANK(Y26),  "", _xlfn.CONCAT("haas/entity/sensor/", LOWER(C26), "/", E26, "/config"))</f>
        <v/>
      </c>
      <c r="AA26" s="9" t="str">
        <f>IF(ISBLANK(Y26),  "", _xlfn.CONCAT(LOWER(C26), "/", E26))</f>
        <v/>
      </c>
      <c r="AD26" s="12" t="s">
        <v>194</v>
      </c>
      <c r="AE26" s="9" t="s">
        <v>582</v>
      </c>
      <c r="AF26" s="11">
        <v>3.15</v>
      </c>
      <c r="AG26" s="9" t="s">
        <v>556</v>
      </c>
      <c r="AH26" s="9" t="s">
        <v>36</v>
      </c>
      <c r="AI26" s="9" t="s">
        <v>37</v>
      </c>
      <c r="AJ26" s="9" t="s">
        <v>28</v>
      </c>
      <c r="AN26" s="13" t="str">
        <f>IF(AND(ISBLANK(AL26), ISBLANK(AM26)), "", _xlfn.CONCAT("[", IF(ISBLANK(AL26), "", _xlfn.CONCAT("[""mac"", """, AL26, """]")), IF(ISBLANK(AM26), "", _xlfn.CONCAT(", [""ip"", """, AM26, """]")), "]"))</f>
        <v/>
      </c>
    </row>
    <row r="27" spans="1:40" ht="16" customHeight="1" x14ac:dyDescent="0.2">
      <c r="A27" s="9">
        <v>1023</v>
      </c>
      <c r="B27" s="9" t="s">
        <v>26</v>
      </c>
      <c r="C27" s="9" t="s">
        <v>39</v>
      </c>
      <c r="D27" s="9" t="s">
        <v>27</v>
      </c>
      <c r="E27" s="9" t="s">
        <v>446</v>
      </c>
      <c r="F27" s="9" t="str">
        <f>IF(ISBLANK(E27), "", Table2[[#This Row],[unique_id]])</f>
        <v>compensation_sensor_rack_temperature</v>
      </c>
      <c r="G27" s="9" t="s">
        <v>28</v>
      </c>
      <c r="H27" s="9" t="s">
        <v>87</v>
      </c>
      <c r="I27" s="9" t="s">
        <v>30</v>
      </c>
      <c r="L27" s="9" t="s">
        <v>136</v>
      </c>
      <c r="N27" s="9"/>
      <c r="O27" s="11" t="s">
        <v>479</v>
      </c>
      <c r="P27" s="11"/>
      <c r="Q27" s="11"/>
      <c r="R27" s="11"/>
      <c r="S27" s="9" t="s">
        <v>31</v>
      </c>
      <c r="T27" s="9" t="s">
        <v>88</v>
      </c>
      <c r="U27" s="9" t="s">
        <v>89</v>
      </c>
      <c r="V27" s="9" t="s">
        <v>480</v>
      </c>
      <c r="W27" s="9">
        <v>300</v>
      </c>
      <c r="X27" s="11" t="s">
        <v>34</v>
      </c>
      <c r="Y27" s="9" t="s">
        <v>178</v>
      </c>
      <c r="Z27" s="9" t="str">
        <f>IF(ISBLANK(Y27),  "", _xlfn.CONCAT("haas/entity/sensor/", LOWER(C27), "/", E27, "/config"))</f>
        <v>haas/entity/sensor/weewx/compensation_sensor_rack_temperature/config</v>
      </c>
      <c r="AA27" s="9" t="str">
        <f>IF(ISBLANK(Y27),  "", _xlfn.CONCAT(LOWER(C27), "/", E27))</f>
        <v>weewx/compensation_sensor_rack_temperature</v>
      </c>
      <c r="AB27" s="9" t="s">
        <v>399</v>
      </c>
      <c r="AC27" s="9">
        <v>1</v>
      </c>
      <c r="AD27" s="12" t="s">
        <v>194</v>
      </c>
      <c r="AE27" s="9" t="s">
        <v>582</v>
      </c>
      <c r="AF27" s="11">
        <v>3.15</v>
      </c>
      <c r="AG27" s="9" t="s">
        <v>556</v>
      </c>
      <c r="AH27" s="9" t="s">
        <v>36</v>
      </c>
      <c r="AI27" s="9" t="s">
        <v>37</v>
      </c>
      <c r="AJ27" s="9" t="s">
        <v>28</v>
      </c>
      <c r="AN27" s="9" t="str">
        <f>IF(AND(ISBLANK(AL27), ISBLANK(AM27)), "", _xlfn.CONCAT("[", IF(ISBLANK(AL27), "", _xlfn.CONCAT("[""mac"", """, AL27, """]")), IF(ISBLANK(AM27), "", _xlfn.CONCAT(", [""ip"", """, AM27, """]")), "]"))</f>
        <v/>
      </c>
    </row>
    <row r="28" spans="1:40" ht="16" customHeight="1" x14ac:dyDescent="0.2">
      <c r="A28" s="8">
        <v>1024</v>
      </c>
      <c r="B28" s="9" t="s">
        <v>26</v>
      </c>
      <c r="C28" s="9" t="s">
        <v>39</v>
      </c>
      <c r="D28" s="9" t="s">
        <v>27</v>
      </c>
      <c r="E28" s="9" t="s">
        <v>447</v>
      </c>
      <c r="F28" s="9" t="str">
        <f>IF(ISBLANK(E28), "", Table2[[#This Row],[unique_id]])</f>
        <v>compensation_sensor_roof_apparent_temperature</v>
      </c>
      <c r="G28" s="9" t="s">
        <v>92</v>
      </c>
      <c r="H28" s="9" t="s">
        <v>87</v>
      </c>
      <c r="I28" s="9" t="s">
        <v>30</v>
      </c>
      <c r="N28" s="9"/>
      <c r="O28" s="11" t="s">
        <v>479</v>
      </c>
      <c r="P28" s="11"/>
      <c r="Q28" s="11"/>
      <c r="R28" s="11"/>
      <c r="S28" s="9" t="s">
        <v>31</v>
      </c>
      <c r="T28" s="9" t="s">
        <v>88</v>
      </c>
      <c r="U28" s="9" t="s">
        <v>89</v>
      </c>
      <c r="V28" s="9" t="s">
        <v>480</v>
      </c>
      <c r="W28" s="9">
        <v>300</v>
      </c>
      <c r="X28" s="11" t="s">
        <v>34</v>
      </c>
      <c r="Y28" s="9" t="s">
        <v>93</v>
      </c>
      <c r="Z28" s="9" t="str">
        <f>IF(ISBLANK(Y28),  "", _xlfn.CONCAT("haas/entity/sensor/", LOWER(C28), "/", E28, "/config"))</f>
        <v>haas/entity/sensor/weewx/compensation_sensor_roof_apparent_temperature/config</v>
      </c>
      <c r="AA28" s="9" t="str">
        <f>IF(ISBLANK(Y28),  "", _xlfn.CONCAT(LOWER(C28), "/", E28))</f>
        <v>weewx/compensation_sensor_roof_apparent_temperature</v>
      </c>
      <c r="AB28" s="9" t="s">
        <v>399</v>
      </c>
      <c r="AC28" s="9">
        <v>1</v>
      </c>
      <c r="AD28" s="12" t="s">
        <v>194</v>
      </c>
      <c r="AE28" s="9" t="s">
        <v>582</v>
      </c>
      <c r="AF28" s="11">
        <v>3.15</v>
      </c>
      <c r="AG28" s="9" t="s">
        <v>556</v>
      </c>
      <c r="AH28" s="9" t="s">
        <v>36</v>
      </c>
      <c r="AI28" s="9" t="s">
        <v>37</v>
      </c>
      <c r="AJ28" s="9" t="s">
        <v>38</v>
      </c>
      <c r="AN28" s="9" t="str">
        <f>IF(AND(ISBLANK(AL28), ISBLANK(AM28)), "", _xlfn.CONCAT("[", IF(ISBLANK(AL28), "", _xlfn.CONCAT("[""mac"", """, AL28, """]")), IF(ISBLANK(AM28), "", _xlfn.CONCAT(", [""ip"", """, AM28, """]")), "]"))</f>
        <v/>
      </c>
    </row>
    <row r="29" spans="1:40" ht="16" customHeight="1" x14ac:dyDescent="0.2">
      <c r="A29" s="9">
        <v>1025</v>
      </c>
      <c r="B29" s="9" t="s">
        <v>26</v>
      </c>
      <c r="C29" s="9" t="s">
        <v>39</v>
      </c>
      <c r="D29" s="9" t="s">
        <v>27</v>
      </c>
      <c r="E29" s="9" t="s">
        <v>448</v>
      </c>
      <c r="F29" s="9" t="str">
        <f>IF(ISBLANK(E29), "", Table2[[#This Row],[unique_id]])</f>
        <v>compensation_sensor_roof_dew_point</v>
      </c>
      <c r="G29" s="9" t="s">
        <v>94</v>
      </c>
      <c r="H29" s="9" t="s">
        <v>87</v>
      </c>
      <c r="I29" s="9" t="s">
        <v>30</v>
      </c>
      <c r="N29" s="9"/>
      <c r="O29" s="11" t="s">
        <v>479</v>
      </c>
      <c r="P29" s="11"/>
      <c r="Q29" s="11"/>
      <c r="R29" s="11"/>
      <c r="S29" s="9" t="s">
        <v>31</v>
      </c>
      <c r="T29" s="9" t="s">
        <v>88</v>
      </c>
      <c r="U29" s="9" t="s">
        <v>89</v>
      </c>
      <c r="V29" s="9" t="s">
        <v>480</v>
      </c>
      <c r="W29" s="9">
        <v>300</v>
      </c>
      <c r="X29" s="11" t="s">
        <v>34</v>
      </c>
      <c r="Y29" s="9" t="s">
        <v>95</v>
      </c>
      <c r="Z29" s="9" t="str">
        <f>IF(ISBLANK(Y29),  "", _xlfn.CONCAT("haas/entity/sensor/", LOWER(C29), "/", E29, "/config"))</f>
        <v>haas/entity/sensor/weewx/compensation_sensor_roof_dew_point/config</v>
      </c>
      <c r="AA29" s="9" t="str">
        <f>IF(ISBLANK(Y29),  "", _xlfn.CONCAT(LOWER(C29), "/", E29))</f>
        <v>weewx/compensation_sensor_roof_dew_point</v>
      </c>
      <c r="AB29" s="9" t="s">
        <v>399</v>
      </c>
      <c r="AC29" s="9">
        <v>1</v>
      </c>
      <c r="AD29" s="12" t="s">
        <v>194</v>
      </c>
      <c r="AE29" s="9" t="s">
        <v>582</v>
      </c>
      <c r="AF29" s="11">
        <v>3.15</v>
      </c>
      <c r="AG29" s="9" t="s">
        <v>556</v>
      </c>
      <c r="AH29" s="9" t="s">
        <v>36</v>
      </c>
      <c r="AI29" s="9" t="s">
        <v>37</v>
      </c>
      <c r="AJ29" s="9" t="s">
        <v>38</v>
      </c>
      <c r="AN29" s="9" t="str">
        <f>IF(AND(ISBLANK(AL29), ISBLANK(AM29)), "", _xlfn.CONCAT("[", IF(ISBLANK(AL29), "", _xlfn.CONCAT("[""mac"", """, AL29, """]")), IF(ISBLANK(AM29), "", _xlfn.CONCAT(", [""ip"", """, AM29, """]")), "]"))</f>
        <v/>
      </c>
    </row>
    <row r="30" spans="1:40" ht="16" customHeight="1" x14ac:dyDescent="0.2">
      <c r="A30" s="8">
        <v>1026</v>
      </c>
      <c r="B30" s="9" t="s">
        <v>26</v>
      </c>
      <c r="C30" s="9" t="s">
        <v>39</v>
      </c>
      <c r="D30" s="9" t="s">
        <v>27</v>
      </c>
      <c r="E30" s="9" t="s">
        <v>449</v>
      </c>
      <c r="F30" s="9" t="str">
        <f>IF(ISBLANK(E30), "", Table2[[#This Row],[unique_id]])</f>
        <v>compensation_sensor_roof_heat_index</v>
      </c>
      <c r="G30" s="9" t="s">
        <v>96</v>
      </c>
      <c r="H30" s="9" t="s">
        <v>87</v>
      </c>
      <c r="I30" s="9" t="s">
        <v>30</v>
      </c>
      <c r="N30" s="9"/>
      <c r="O30" s="11" t="s">
        <v>479</v>
      </c>
      <c r="P30" s="11"/>
      <c r="Q30" s="11"/>
      <c r="R30" s="11"/>
      <c r="S30" s="9" t="s">
        <v>31</v>
      </c>
      <c r="T30" s="9" t="s">
        <v>88</v>
      </c>
      <c r="U30" s="9" t="s">
        <v>89</v>
      </c>
      <c r="V30" s="9" t="s">
        <v>480</v>
      </c>
      <c r="W30" s="9">
        <v>300</v>
      </c>
      <c r="X30" s="11" t="s">
        <v>34</v>
      </c>
      <c r="Y30" s="9" t="s">
        <v>97</v>
      </c>
      <c r="Z30" s="9" t="str">
        <f>IF(ISBLANK(Y30),  "", _xlfn.CONCAT("haas/entity/sensor/", LOWER(C30), "/", E30, "/config"))</f>
        <v>haas/entity/sensor/weewx/compensation_sensor_roof_heat_index/config</v>
      </c>
      <c r="AA30" s="9" t="str">
        <f>IF(ISBLANK(Y30),  "", _xlfn.CONCAT(LOWER(C30), "/", E30))</f>
        <v>weewx/compensation_sensor_roof_heat_index</v>
      </c>
      <c r="AB30" s="9" t="s">
        <v>399</v>
      </c>
      <c r="AC30" s="9">
        <v>1</v>
      </c>
      <c r="AD30" s="12" t="s">
        <v>194</v>
      </c>
      <c r="AE30" s="9" t="s">
        <v>582</v>
      </c>
      <c r="AF30" s="11">
        <v>3.15</v>
      </c>
      <c r="AG30" s="9" t="s">
        <v>556</v>
      </c>
      <c r="AH30" s="9" t="s">
        <v>36</v>
      </c>
      <c r="AI30" s="9" t="s">
        <v>37</v>
      </c>
      <c r="AJ30" s="9" t="s">
        <v>38</v>
      </c>
      <c r="AN30" s="9" t="str">
        <f>IF(AND(ISBLANK(AL30), ISBLANK(AM30)), "", _xlfn.CONCAT("[", IF(ISBLANK(AL30), "", _xlfn.CONCAT("[""mac"", """, AL30, """]")), IF(ISBLANK(AM30), "", _xlfn.CONCAT(", [""ip"", """, AM30, """]")), "]"))</f>
        <v/>
      </c>
    </row>
    <row r="31" spans="1:40" ht="16" customHeight="1" x14ac:dyDescent="0.2">
      <c r="A31" s="9">
        <v>1027</v>
      </c>
      <c r="B31" s="9" t="s">
        <v>26</v>
      </c>
      <c r="C31" s="9" t="s">
        <v>39</v>
      </c>
      <c r="D31" s="9" t="s">
        <v>27</v>
      </c>
      <c r="E31" s="9" t="s">
        <v>450</v>
      </c>
      <c r="F31" s="9" t="str">
        <f>IF(ISBLANK(E31), "", Table2[[#This Row],[unique_id]])</f>
        <v>compensation_sensor_roof_humidity_index</v>
      </c>
      <c r="G31" s="9" t="s">
        <v>98</v>
      </c>
      <c r="H31" s="9" t="s">
        <v>87</v>
      </c>
      <c r="I31" s="9" t="s">
        <v>30</v>
      </c>
      <c r="N31" s="9"/>
      <c r="O31" s="11" t="s">
        <v>479</v>
      </c>
      <c r="P31" s="11"/>
      <c r="Q31" s="11"/>
      <c r="R31" s="11"/>
      <c r="S31" s="9" t="s">
        <v>31</v>
      </c>
      <c r="T31" s="9" t="s">
        <v>88</v>
      </c>
      <c r="U31" s="9" t="s">
        <v>89</v>
      </c>
      <c r="V31" s="9" t="s">
        <v>480</v>
      </c>
      <c r="W31" s="9">
        <v>300</v>
      </c>
      <c r="X31" s="11" t="s">
        <v>34</v>
      </c>
      <c r="Y31" s="9" t="s">
        <v>99</v>
      </c>
      <c r="Z31" s="9" t="str">
        <f>IF(ISBLANK(Y31),  "", _xlfn.CONCAT("haas/entity/sensor/", LOWER(C31), "/", E31, "/config"))</f>
        <v>haas/entity/sensor/weewx/compensation_sensor_roof_humidity_index/config</v>
      </c>
      <c r="AA31" s="9" t="str">
        <f>IF(ISBLANK(Y31),  "", _xlfn.CONCAT(LOWER(C31), "/", E31))</f>
        <v>weewx/compensation_sensor_roof_humidity_index</v>
      </c>
      <c r="AB31" s="9" t="s">
        <v>399</v>
      </c>
      <c r="AC31" s="9">
        <v>1</v>
      </c>
      <c r="AD31" s="12" t="s">
        <v>194</v>
      </c>
      <c r="AE31" s="9" t="s">
        <v>582</v>
      </c>
      <c r="AF31" s="11">
        <v>3.15</v>
      </c>
      <c r="AG31" s="9" t="s">
        <v>556</v>
      </c>
      <c r="AH31" s="9" t="s">
        <v>36</v>
      </c>
      <c r="AI31" s="9" t="s">
        <v>37</v>
      </c>
      <c r="AJ31" s="9" t="s">
        <v>38</v>
      </c>
      <c r="AN31" s="9" t="str">
        <f>IF(AND(ISBLANK(AL31), ISBLANK(AM31)), "", _xlfn.CONCAT("[", IF(ISBLANK(AL31), "", _xlfn.CONCAT("[""mac"", """, AL31, """]")), IF(ISBLANK(AM31), "", _xlfn.CONCAT(", [""ip"", """, AM31, """]")), "]"))</f>
        <v/>
      </c>
    </row>
    <row r="32" spans="1:40" ht="16" customHeight="1" x14ac:dyDescent="0.2">
      <c r="A32" s="8">
        <v>1028</v>
      </c>
      <c r="B32" s="9" t="s">
        <v>26</v>
      </c>
      <c r="C32" s="9" t="s">
        <v>39</v>
      </c>
      <c r="D32" s="9" t="s">
        <v>27</v>
      </c>
      <c r="E32" s="9" t="s">
        <v>451</v>
      </c>
      <c r="F32" s="9" t="str">
        <f>IF(ISBLANK(E32), "", Table2[[#This Row],[unique_id]])</f>
        <v>compensation_sensor_rack_dew_point</v>
      </c>
      <c r="G32" s="9" t="s">
        <v>100</v>
      </c>
      <c r="H32" s="9" t="s">
        <v>87</v>
      </c>
      <c r="I32" s="9" t="s">
        <v>30</v>
      </c>
      <c r="N32" s="9"/>
      <c r="O32" s="11" t="s">
        <v>479</v>
      </c>
      <c r="P32" s="11"/>
      <c r="Q32" s="11"/>
      <c r="R32" s="11"/>
      <c r="S32" s="9" t="s">
        <v>31</v>
      </c>
      <c r="T32" s="9" t="s">
        <v>88</v>
      </c>
      <c r="U32" s="9" t="s">
        <v>89</v>
      </c>
      <c r="V32" s="9" t="s">
        <v>480</v>
      </c>
      <c r="W32" s="9">
        <v>300</v>
      </c>
      <c r="X32" s="11" t="s">
        <v>34</v>
      </c>
      <c r="Y32" s="9" t="s">
        <v>101</v>
      </c>
      <c r="Z32" s="9" t="str">
        <f>IF(ISBLANK(Y32),  "", _xlfn.CONCAT("haas/entity/sensor/", LOWER(C32), "/", E32, "/config"))</f>
        <v>haas/entity/sensor/weewx/compensation_sensor_rack_dew_point/config</v>
      </c>
      <c r="AA32" s="9" t="str">
        <f>IF(ISBLANK(Y32),  "", _xlfn.CONCAT(LOWER(C32), "/", E32))</f>
        <v>weewx/compensation_sensor_rack_dew_point</v>
      </c>
      <c r="AB32" s="9" t="s">
        <v>399</v>
      </c>
      <c r="AC32" s="9">
        <v>1</v>
      </c>
      <c r="AD32" s="12" t="s">
        <v>194</v>
      </c>
      <c r="AE32" s="9" t="s">
        <v>582</v>
      </c>
      <c r="AF32" s="11">
        <v>3.15</v>
      </c>
      <c r="AG32" s="9" t="s">
        <v>556</v>
      </c>
      <c r="AH32" s="9" t="s">
        <v>36</v>
      </c>
      <c r="AI32" s="9" t="s">
        <v>37</v>
      </c>
      <c r="AJ32" s="9" t="s">
        <v>28</v>
      </c>
      <c r="AN32" s="9" t="str">
        <f>IF(AND(ISBLANK(AL32), ISBLANK(AM32)), "", _xlfn.CONCAT("[", IF(ISBLANK(AL32), "", _xlfn.CONCAT("[""mac"", """, AL32, """]")), IF(ISBLANK(AM32), "", _xlfn.CONCAT(", [""ip"", """, AM32, """]")), "]"))</f>
        <v/>
      </c>
    </row>
    <row r="33" spans="1:40" ht="16" customHeight="1" x14ac:dyDescent="0.2">
      <c r="A33" s="9">
        <v>1029</v>
      </c>
      <c r="B33" s="9" t="s">
        <v>26</v>
      </c>
      <c r="C33" s="9" t="s">
        <v>39</v>
      </c>
      <c r="D33" s="9" t="s">
        <v>27</v>
      </c>
      <c r="E33" s="9" t="s">
        <v>452</v>
      </c>
      <c r="F33" s="9" t="str">
        <f>IF(ISBLANK(E33), "", Table2[[#This Row],[unique_id]])</f>
        <v>compensation_sensor_roof_wind_chill_temperature</v>
      </c>
      <c r="G33" s="9" t="s">
        <v>102</v>
      </c>
      <c r="H33" s="9" t="s">
        <v>87</v>
      </c>
      <c r="I33" s="9" t="s">
        <v>30</v>
      </c>
      <c r="N33" s="9"/>
      <c r="O33" s="11" t="s">
        <v>479</v>
      </c>
      <c r="P33" s="11"/>
      <c r="Q33" s="11"/>
      <c r="R33" s="11"/>
      <c r="S33" s="9" t="s">
        <v>31</v>
      </c>
      <c r="T33" s="9" t="s">
        <v>88</v>
      </c>
      <c r="U33" s="9" t="s">
        <v>89</v>
      </c>
      <c r="V33" s="9" t="s">
        <v>480</v>
      </c>
      <c r="W33" s="9">
        <v>300</v>
      </c>
      <c r="X33" s="11" t="s">
        <v>34</v>
      </c>
      <c r="Y33" s="9" t="s">
        <v>103</v>
      </c>
      <c r="Z33" s="9" t="str">
        <f>IF(ISBLANK(Y33),  "", _xlfn.CONCAT("haas/entity/sensor/", LOWER(C33), "/", E33, "/config"))</f>
        <v>haas/entity/sensor/weewx/compensation_sensor_roof_wind_chill_temperature/config</v>
      </c>
      <c r="AA33" s="9" t="str">
        <f>IF(ISBLANK(Y33),  "", _xlfn.CONCAT(LOWER(C33), "/", E33))</f>
        <v>weewx/compensation_sensor_roof_wind_chill_temperature</v>
      </c>
      <c r="AB33" s="9" t="s">
        <v>399</v>
      </c>
      <c r="AC33" s="9">
        <v>1</v>
      </c>
      <c r="AD33" s="12" t="s">
        <v>194</v>
      </c>
      <c r="AE33" s="9" t="s">
        <v>582</v>
      </c>
      <c r="AF33" s="11">
        <v>3.15</v>
      </c>
      <c r="AG33" s="9" t="s">
        <v>556</v>
      </c>
      <c r="AH33" s="9" t="s">
        <v>36</v>
      </c>
      <c r="AI33" s="9" t="s">
        <v>37</v>
      </c>
      <c r="AJ33" s="9" t="s">
        <v>38</v>
      </c>
      <c r="AN33" s="9" t="str">
        <f>IF(AND(ISBLANK(AL33), ISBLANK(AM33)), "", _xlfn.CONCAT("[", IF(ISBLANK(AL33), "", _xlfn.CONCAT("[""mac"", """, AL33, """]")), IF(ISBLANK(AM33), "", _xlfn.CONCAT(", [""ip"", """, AM33, """]")), "]"))</f>
        <v/>
      </c>
    </row>
    <row r="34" spans="1:40" ht="16" customHeight="1" x14ac:dyDescent="0.2">
      <c r="A34" s="8">
        <v>1030</v>
      </c>
      <c r="B34" s="9" t="s">
        <v>26</v>
      </c>
      <c r="C34" s="9" t="s">
        <v>768</v>
      </c>
      <c r="D34" s="9" t="s">
        <v>507</v>
      </c>
      <c r="E34" s="9" t="s">
        <v>506</v>
      </c>
      <c r="F34" s="9" t="str">
        <f>IF(ISBLANK(E34), "", Table2[[#This Row],[unique_id]])</f>
        <v>column_break</v>
      </c>
      <c r="G34" s="9" t="s">
        <v>503</v>
      </c>
      <c r="H34" s="9" t="s">
        <v>87</v>
      </c>
      <c r="I34" s="9" t="s">
        <v>30</v>
      </c>
      <c r="L34" s="9" t="s">
        <v>504</v>
      </c>
      <c r="M34" s="9" t="s">
        <v>505</v>
      </c>
      <c r="N34" s="9"/>
      <c r="O34" s="11"/>
      <c r="P34" s="11"/>
      <c r="Q34" s="11"/>
      <c r="R34" s="11"/>
      <c r="S34" s="9"/>
      <c r="X34" s="11"/>
      <c r="AA34" s="9" t="str">
        <f>IF(ISBLANK(Y34),  "", _xlfn.CONCAT(LOWER(C34), "/", E34))</f>
        <v/>
      </c>
      <c r="AD34" s="12"/>
      <c r="AN34" s="9" t="str">
        <f>IF(AND(ISBLANK(AL34), ISBLANK(AM34)), "", _xlfn.CONCAT("[", IF(ISBLANK(AL34), "", _xlfn.CONCAT("[""mac"", """, AL34, """]")), IF(ISBLANK(AM34), "", _xlfn.CONCAT(", [""ip"", """, AM34, """]")), "]"))</f>
        <v/>
      </c>
    </row>
    <row r="35" spans="1:40" ht="16" customHeight="1" x14ac:dyDescent="0.2">
      <c r="A35" s="9">
        <v>1050</v>
      </c>
      <c r="B35" s="9" t="s">
        <v>26</v>
      </c>
      <c r="C35" s="9" t="s">
        <v>39</v>
      </c>
      <c r="D35" s="9" t="s">
        <v>27</v>
      </c>
      <c r="E35" s="9" t="s">
        <v>461</v>
      </c>
      <c r="F35" s="9" t="str">
        <f>IF(ISBLANK(E35), "", Table2[[#This Row],[unique_id]])</f>
        <v>compensation_sensor_roof_humidity</v>
      </c>
      <c r="G35" s="9" t="s">
        <v>38</v>
      </c>
      <c r="H35" s="9" t="s">
        <v>29</v>
      </c>
      <c r="I35" s="9" t="s">
        <v>30</v>
      </c>
      <c r="L35" s="9" t="s">
        <v>90</v>
      </c>
      <c r="N35" s="9" t="s">
        <v>764</v>
      </c>
      <c r="O35" s="11" t="s">
        <v>479</v>
      </c>
      <c r="P35" s="11"/>
      <c r="Q35" s="11"/>
      <c r="R35" s="11"/>
      <c r="S35" s="9" t="s">
        <v>31</v>
      </c>
      <c r="T35" s="9" t="s">
        <v>32</v>
      </c>
      <c r="U35" s="9" t="s">
        <v>33</v>
      </c>
      <c r="V35" s="9" t="s">
        <v>482</v>
      </c>
      <c r="W35" s="9">
        <v>300</v>
      </c>
      <c r="X35" s="11" t="s">
        <v>34</v>
      </c>
      <c r="Y35" s="9" t="s">
        <v>40</v>
      </c>
      <c r="Z35" s="9" t="str">
        <f>IF(ISBLANK(Y35),  "", _xlfn.CONCAT("haas/entity/sensor/", LOWER(C35), "/", E35, "/config"))</f>
        <v>haas/entity/sensor/weewx/compensation_sensor_roof_humidity/config</v>
      </c>
      <c r="AA35" s="9" t="str">
        <f>IF(ISBLANK(Y35),  "", _xlfn.CONCAT(LOWER(C35), "/", E35))</f>
        <v>weewx/compensation_sensor_roof_humidity</v>
      </c>
      <c r="AB35" s="9" t="s">
        <v>400</v>
      </c>
      <c r="AC35" s="9">
        <v>1</v>
      </c>
      <c r="AD35" s="12" t="s">
        <v>194</v>
      </c>
      <c r="AE35" s="9" t="s">
        <v>582</v>
      </c>
      <c r="AF35" s="11">
        <v>3.15</v>
      </c>
      <c r="AG35" s="9" t="s">
        <v>556</v>
      </c>
      <c r="AH35" s="9" t="s">
        <v>36</v>
      </c>
      <c r="AI35" s="9" t="s">
        <v>37</v>
      </c>
      <c r="AJ35" s="9" t="s">
        <v>38</v>
      </c>
      <c r="AN35" s="9" t="str">
        <f>IF(AND(ISBLANK(AL35), ISBLANK(AM35)), "", _xlfn.CONCAT("[", IF(ISBLANK(AL35), "", _xlfn.CONCAT("[""mac"", """, AL35, """]")), IF(ISBLANK(AM35), "", _xlfn.CONCAT(", [""ip"", """, AM35, """]")), "]"))</f>
        <v/>
      </c>
    </row>
    <row r="36" spans="1:40" ht="16" customHeight="1" x14ac:dyDescent="0.2">
      <c r="A36" s="9">
        <v>1051</v>
      </c>
      <c r="B36" s="9" t="s">
        <v>26</v>
      </c>
      <c r="C36" s="9" t="s">
        <v>128</v>
      </c>
      <c r="D36" s="9" t="s">
        <v>27</v>
      </c>
      <c r="E36" s="9" t="s">
        <v>462</v>
      </c>
      <c r="F36" s="9" t="str">
        <f>IF(ISBLANK(E36), "", Table2[[#This Row],[unique_id]])</f>
        <v>compensation_sensor_netatmo_ada_humidity</v>
      </c>
      <c r="G36" s="9" t="s">
        <v>130</v>
      </c>
      <c r="H36" s="9" t="s">
        <v>29</v>
      </c>
      <c r="I36" s="9" t="s">
        <v>30</v>
      </c>
      <c r="L36" s="9" t="s">
        <v>90</v>
      </c>
      <c r="N36" s="9" t="s">
        <v>764</v>
      </c>
      <c r="O36" s="11" t="s">
        <v>479</v>
      </c>
      <c r="P36" s="11"/>
      <c r="Q36" s="11"/>
      <c r="R36" s="11"/>
      <c r="S36" s="9"/>
      <c r="V36" s="9" t="s">
        <v>482</v>
      </c>
      <c r="X36" s="11"/>
      <c r="Z36" s="9" t="str">
        <f>IF(ISBLANK(Y36),  "", _xlfn.CONCAT("haas/entity/sensor/", LOWER(C36), "/", E36, "/config"))</f>
        <v/>
      </c>
      <c r="AA36" s="9" t="str">
        <f>IF(ISBLANK(Y36),  "", _xlfn.CONCAT(LOWER(C36), "/", E36))</f>
        <v/>
      </c>
      <c r="AD36" s="12"/>
      <c r="AE36" s="9" t="str">
        <f>LOWER(_xlfn.CONCAT(Table2[[#This Row],[device_manufacturer]], "-",Table2[[#This Row],[device_suggested_area]]))</f>
        <v>netatmo-ada</v>
      </c>
      <c r="AF36" s="11" t="s">
        <v>735</v>
      </c>
      <c r="AG36" s="9" t="s">
        <v>737</v>
      </c>
      <c r="AH36" s="9" t="s">
        <v>733</v>
      </c>
      <c r="AI36" s="9" t="s">
        <v>128</v>
      </c>
      <c r="AJ36" s="9" t="str">
        <f>G36</f>
        <v>Ada</v>
      </c>
      <c r="AN36" s="9" t="str">
        <f>IF(AND(ISBLANK(AL36), ISBLANK(AM36)), "", _xlfn.CONCAT("[", IF(ISBLANK(AL36), "", _xlfn.CONCAT("[""mac"", """, AL36, """]")), IF(ISBLANK(AM36), "", _xlfn.CONCAT(", [""ip"", """, AM36, """]")), "]"))</f>
        <v/>
      </c>
    </row>
    <row r="37" spans="1:40" ht="16" customHeight="1" x14ac:dyDescent="0.2">
      <c r="A37" s="9">
        <v>1052</v>
      </c>
      <c r="B37" s="9" t="s">
        <v>26</v>
      </c>
      <c r="C37" s="9" t="s">
        <v>128</v>
      </c>
      <c r="D37" s="9" t="s">
        <v>27</v>
      </c>
      <c r="E37" s="9" t="s">
        <v>463</v>
      </c>
      <c r="F37" s="9" t="str">
        <f>IF(ISBLANK(E37), "", Table2[[#This Row],[unique_id]])</f>
        <v>compensation_sensor_netatmo_edwin_humidity</v>
      </c>
      <c r="G37" s="9" t="s">
        <v>127</v>
      </c>
      <c r="H37" s="9" t="s">
        <v>29</v>
      </c>
      <c r="I37" s="9" t="s">
        <v>30</v>
      </c>
      <c r="L37" s="9" t="s">
        <v>90</v>
      </c>
      <c r="N37" s="9" t="s">
        <v>764</v>
      </c>
      <c r="O37" s="11" t="s">
        <v>479</v>
      </c>
      <c r="P37" s="11"/>
      <c r="Q37" s="11"/>
      <c r="R37" s="11"/>
      <c r="S37" s="9"/>
      <c r="V37" s="9" t="s">
        <v>482</v>
      </c>
      <c r="X37" s="11"/>
      <c r="Z37" s="9" t="str">
        <f>IF(ISBLANK(Y37),  "", _xlfn.CONCAT("haas/entity/sensor/", LOWER(C37), "/", E37, "/config"))</f>
        <v/>
      </c>
      <c r="AA37" s="9" t="str">
        <f>IF(ISBLANK(Y37),  "", _xlfn.CONCAT(LOWER(C37), "/", E37))</f>
        <v/>
      </c>
      <c r="AD37" s="12"/>
      <c r="AE37" s="9" t="str">
        <f>LOWER(_xlfn.CONCAT(Table2[[#This Row],[device_manufacturer]], "-",Table2[[#This Row],[device_suggested_area]]))</f>
        <v>netatmo-edwin</v>
      </c>
      <c r="AF37" s="11" t="s">
        <v>735</v>
      </c>
      <c r="AG37" s="9" t="s">
        <v>737</v>
      </c>
      <c r="AH37" s="9" t="s">
        <v>733</v>
      </c>
      <c r="AI37" s="9" t="s">
        <v>128</v>
      </c>
      <c r="AJ37" s="9" t="str">
        <f>G37</f>
        <v>Edwin</v>
      </c>
      <c r="AN37" s="9" t="str">
        <f>IF(AND(ISBLANK(AL37), ISBLANK(AM37)), "", _xlfn.CONCAT("[", IF(ISBLANK(AL37), "", _xlfn.CONCAT("[""mac"", """, AL37, """]")), IF(ISBLANK(AM37), "", _xlfn.CONCAT(", [""ip"", """, AM37, """]")), "]"))</f>
        <v/>
      </c>
    </row>
    <row r="38" spans="1:40" ht="16" customHeight="1" x14ac:dyDescent="0.2">
      <c r="A38" s="9">
        <v>1053</v>
      </c>
      <c r="B38" s="9" t="s">
        <v>26</v>
      </c>
      <c r="C38" s="9" t="s">
        <v>128</v>
      </c>
      <c r="D38" s="9" t="s">
        <v>27</v>
      </c>
      <c r="E38" s="9" t="s">
        <v>468</v>
      </c>
      <c r="F38" s="9" t="str">
        <f>IF(ISBLANK(E38), "", Table2[[#This Row],[unique_id]])</f>
        <v>compensation_sensor_netatmo_bertram_2_office_lounge_humidity</v>
      </c>
      <c r="G38" s="9" t="s">
        <v>209</v>
      </c>
      <c r="H38" s="9" t="s">
        <v>29</v>
      </c>
      <c r="I38" s="9" t="s">
        <v>30</v>
      </c>
      <c r="L38" s="9" t="s">
        <v>90</v>
      </c>
      <c r="N38" s="9" t="s">
        <v>764</v>
      </c>
      <c r="O38" s="11" t="s">
        <v>479</v>
      </c>
      <c r="P38" s="11"/>
      <c r="Q38" s="11"/>
      <c r="R38" s="11"/>
      <c r="S38" s="9"/>
      <c r="V38" s="9" t="s">
        <v>482</v>
      </c>
      <c r="X38" s="11"/>
      <c r="Z38" s="9" t="str">
        <f>IF(ISBLANK(Y38),  "", _xlfn.CONCAT("haas/entity/sensor/", LOWER(C38), "/", E38, "/config"))</f>
        <v/>
      </c>
      <c r="AA38" s="9" t="str">
        <f>IF(ISBLANK(Y38),  "", _xlfn.CONCAT(LOWER(C38), "/", E38))</f>
        <v/>
      </c>
      <c r="AD38" s="12"/>
      <c r="AE38" s="9" t="s">
        <v>822</v>
      </c>
      <c r="AF38" s="11" t="s">
        <v>736</v>
      </c>
      <c r="AG38" s="9" t="s">
        <v>737</v>
      </c>
      <c r="AH38" s="9" t="s">
        <v>734</v>
      </c>
      <c r="AI38" s="9" t="s">
        <v>128</v>
      </c>
      <c r="AJ38" s="9" t="str">
        <f>G38</f>
        <v>Lounge</v>
      </c>
      <c r="AN38" s="9" t="str">
        <f>IF(AND(ISBLANK(AL38), ISBLANK(AM38)), "", _xlfn.CONCAT("[", IF(ISBLANK(AL38), "", _xlfn.CONCAT("[""mac"", """, AL38, """]")), IF(ISBLANK(AM38), "", _xlfn.CONCAT(", [""ip"", """, AM38, """]")), "]"))</f>
        <v/>
      </c>
    </row>
    <row r="39" spans="1:40" ht="16" customHeight="1" x14ac:dyDescent="0.2">
      <c r="A39" s="9">
        <v>1054</v>
      </c>
      <c r="B39" s="9" t="s">
        <v>26</v>
      </c>
      <c r="C39" s="9" t="s">
        <v>128</v>
      </c>
      <c r="D39" s="9" t="s">
        <v>27</v>
      </c>
      <c r="E39" s="9" t="s">
        <v>464</v>
      </c>
      <c r="F39" s="9" t="str">
        <f>IF(ISBLANK(E39), "", Table2[[#This Row],[unique_id]])</f>
        <v>compensation_sensor_netatmo_parents_humidity</v>
      </c>
      <c r="G39" s="9" t="s">
        <v>207</v>
      </c>
      <c r="H39" s="9" t="s">
        <v>29</v>
      </c>
      <c r="I39" s="9" t="s">
        <v>30</v>
      </c>
      <c r="L39" s="9" t="s">
        <v>136</v>
      </c>
      <c r="N39" s="9" t="s">
        <v>764</v>
      </c>
      <c r="O39" s="11" t="s">
        <v>479</v>
      </c>
      <c r="P39" s="11"/>
      <c r="Q39" s="11"/>
      <c r="R39" s="11"/>
      <c r="S39" s="9"/>
      <c r="V39" s="9" t="s">
        <v>482</v>
      </c>
      <c r="X39" s="11"/>
      <c r="Z39" s="9" t="str">
        <f>IF(ISBLANK(Y39),  "", _xlfn.CONCAT("haas/entity/sensor/", LOWER(C39), "/", E39, "/config"))</f>
        <v/>
      </c>
      <c r="AA39" s="9" t="str">
        <f>IF(ISBLANK(Y39),  "", _xlfn.CONCAT(LOWER(C39), "/", E39))</f>
        <v/>
      </c>
      <c r="AD39" s="12"/>
      <c r="AE39" s="9" t="str">
        <f>LOWER(_xlfn.CONCAT(Table2[[#This Row],[device_manufacturer]], "-",Table2[[#This Row],[device_suggested_area]]))</f>
        <v>netatmo-parents</v>
      </c>
      <c r="AF39" s="11" t="s">
        <v>735</v>
      </c>
      <c r="AG39" s="9" t="s">
        <v>737</v>
      </c>
      <c r="AH39" s="9" t="s">
        <v>733</v>
      </c>
      <c r="AI39" s="9" t="s">
        <v>128</v>
      </c>
      <c r="AJ39" s="9" t="str">
        <f>G39</f>
        <v>Parents</v>
      </c>
      <c r="AN39" s="9" t="str">
        <f>IF(AND(ISBLANK(AL39), ISBLANK(AM39)), "", _xlfn.CONCAT("[", IF(ISBLANK(AL39), "", _xlfn.CONCAT("[""mac"", """, AL39, """]")), IF(ISBLANK(AM39), "", _xlfn.CONCAT(", [""ip"", """, AM39, """]")), "]"))</f>
        <v/>
      </c>
    </row>
    <row r="40" spans="1:40" ht="16" customHeight="1" x14ac:dyDescent="0.2">
      <c r="A40" s="9">
        <v>1055</v>
      </c>
      <c r="B40" s="9" t="s">
        <v>26</v>
      </c>
      <c r="C40" s="9" t="s">
        <v>128</v>
      </c>
      <c r="D40" s="9" t="s">
        <v>27</v>
      </c>
      <c r="E40" s="9" t="s">
        <v>465</v>
      </c>
      <c r="F40" s="9" t="str">
        <f>IF(ISBLANK(E40), "", Table2[[#This Row],[unique_id]])</f>
        <v>compensation_sensor_netatmo_bertram_2_office_humidity</v>
      </c>
      <c r="G40" s="9" t="s">
        <v>228</v>
      </c>
      <c r="H40" s="9" t="s">
        <v>29</v>
      </c>
      <c r="I40" s="9" t="s">
        <v>30</v>
      </c>
      <c r="L40" s="9" t="s">
        <v>136</v>
      </c>
      <c r="N40" s="9" t="s">
        <v>764</v>
      </c>
      <c r="O40" s="11" t="s">
        <v>479</v>
      </c>
      <c r="P40" s="11"/>
      <c r="Q40" s="11"/>
      <c r="R40" s="11"/>
      <c r="S40" s="9"/>
      <c r="V40" s="9" t="s">
        <v>482</v>
      </c>
      <c r="X40" s="11"/>
      <c r="Z40" s="9" t="str">
        <f>IF(ISBLANK(Y40),  "", _xlfn.CONCAT("haas/entity/sensor/", LOWER(C40), "/", E40, "/config"))</f>
        <v/>
      </c>
      <c r="AA40" s="9" t="str">
        <f>IF(ISBLANK(Y40),  "", _xlfn.CONCAT(LOWER(C40), "/", E40))</f>
        <v/>
      </c>
      <c r="AD40" s="12"/>
      <c r="AE40" s="9" t="str">
        <f>LOWER(_xlfn.CONCAT(Table2[[#This Row],[device_manufacturer]], "-",Table2[[#This Row],[device_suggested_area]]))</f>
        <v>netatmo-office</v>
      </c>
      <c r="AF40" s="11" t="s">
        <v>736</v>
      </c>
      <c r="AG40" s="9" t="s">
        <v>737</v>
      </c>
      <c r="AH40" s="9" t="s">
        <v>734</v>
      </c>
      <c r="AI40" s="9" t="s">
        <v>128</v>
      </c>
      <c r="AJ40" s="9" t="str">
        <f>G40</f>
        <v>Office</v>
      </c>
      <c r="AN40" s="9" t="str">
        <f>IF(AND(ISBLANK(AL40), ISBLANK(AM40)), "", _xlfn.CONCAT("[", IF(ISBLANK(AL40), "", _xlfn.CONCAT("[""mac"", """, AL40, """]")), IF(ISBLANK(AM40), "", _xlfn.CONCAT(", [""ip"", """, AM40, """]")), "]"))</f>
        <v/>
      </c>
    </row>
    <row r="41" spans="1:40" ht="16" customHeight="1" x14ac:dyDescent="0.2">
      <c r="A41" s="9">
        <v>1056</v>
      </c>
      <c r="B41" s="9" t="s">
        <v>26</v>
      </c>
      <c r="C41" s="9" t="s">
        <v>128</v>
      </c>
      <c r="D41" s="9" t="s">
        <v>27</v>
      </c>
      <c r="E41" s="9" t="s">
        <v>466</v>
      </c>
      <c r="F41" s="9" t="str">
        <f>IF(ISBLANK(E41), "", Table2[[#This Row],[unique_id]])</f>
        <v>compensation_sensor_netatmo_bertram_2_kitchen_humidity</v>
      </c>
      <c r="G41" s="9" t="s">
        <v>221</v>
      </c>
      <c r="H41" s="9" t="s">
        <v>29</v>
      </c>
      <c r="I41" s="9" t="s">
        <v>30</v>
      </c>
      <c r="L41" s="9" t="s">
        <v>136</v>
      </c>
      <c r="N41" s="9" t="s">
        <v>764</v>
      </c>
      <c r="O41" s="11" t="s">
        <v>479</v>
      </c>
      <c r="P41" s="11"/>
      <c r="Q41" s="11"/>
      <c r="R41" s="11"/>
      <c r="S41" s="9"/>
      <c r="V41" s="9" t="s">
        <v>482</v>
      </c>
      <c r="X41" s="11"/>
      <c r="Z41" s="9" t="str">
        <f>IF(ISBLANK(Y41),  "", _xlfn.CONCAT("haas/entity/sensor/", LOWER(C41), "/", E41, "/config"))</f>
        <v/>
      </c>
      <c r="AA41" s="9" t="str">
        <f>IF(ISBLANK(Y41),  "", _xlfn.CONCAT(LOWER(C41), "/", E41))</f>
        <v/>
      </c>
      <c r="AD41" s="12"/>
      <c r="AE41" s="9" t="str">
        <f>LOWER(_xlfn.CONCAT(Table2[[#This Row],[device_manufacturer]], "-",Table2[[#This Row],[device_suggested_area]]))</f>
        <v>netatmo-kitchen</v>
      </c>
      <c r="AF41" s="11" t="s">
        <v>736</v>
      </c>
      <c r="AG41" s="9" t="s">
        <v>737</v>
      </c>
      <c r="AH41" s="9" t="s">
        <v>734</v>
      </c>
      <c r="AI41" s="9" t="s">
        <v>128</v>
      </c>
      <c r="AJ41" s="9" t="str">
        <f>G41</f>
        <v>Kitchen</v>
      </c>
      <c r="AN41" s="9" t="str">
        <f>IF(AND(ISBLANK(AL41), ISBLANK(AM41)), "", _xlfn.CONCAT("[", IF(ISBLANK(AL41), "", _xlfn.CONCAT("[""mac"", """, AL41, """]")), IF(ISBLANK(AM41), "", _xlfn.CONCAT(", [""ip"", """, AM41, """]")), "]"))</f>
        <v/>
      </c>
    </row>
    <row r="42" spans="1:40" ht="16" customHeight="1" x14ac:dyDescent="0.2">
      <c r="A42" s="9">
        <v>1057</v>
      </c>
      <c r="B42" s="9" t="s">
        <v>26</v>
      </c>
      <c r="C42" s="9" t="s">
        <v>128</v>
      </c>
      <c r="D42" s="9" t="s">
        <v>27</v>
      </c>
      <c r="E42" s="9" t="s">
        <v>467</v>
      </c>
      <c r="F42" s="9" t="str">
        <f>IF(ISBLANK(E42), "", Table2[[#This Row],[unique_id]])</f>
        <v>compensation_sensor_netatmo_bertram_2_office_pantry_humidity</v>
      </c>
      <c r="G42" s="9" t="s">
        <v>227</v>
      </c>
      <c r="H42" s="9" t="s">
        <v>29</v>
      </c>
      <c r="I42" s="9" t="s">
        <v>30</v>
      </c>
      <c r="L42" s="9" t="s">
        <v>136</v>
      </c>
      <c r="N42" s="9" t="s">
        <v>764</v>
      </c>
      <c r="O42" s="11" t="s">
        <v>479</v>
      </c>
      <c r="P42" s="11"/>
      <c r="Q42" s="11"/>
      <c r="R42" s="11"/>
      <c r="S42" s="9"/>
      <c r="V42" s="9" t="s">
        <v>482</v>
      </c>
      <c r="X42" s="11"/>
      <c r="Z42" s="9" t="str">
        <f>IF(ISBLANK(Y42),  "", _xlfn.CONCAT("haas/entity/sensor/", LOWER(C42), "/", E42, "/config"))</f>
        <v/>
      </c>
      <c r="AA42" s="9" t="str">
        <f>IF(ISBLANK(Y42),  "", _xlfn.CONCAT(LOWER(C42), "/", E42))</f>
        <v/>
      </c>
      <c r="AD42" s="12"/>
      <c r="AE42" s="9" t="s">
        <v>823</v>
      </c>
      <c r="AF42" s="11" t="s">
        <v>736</v>
      </c>
      <c r="AG42" s="9" t="s">
        <v>737</v>
      </c>
      <c r="AH42" s="9" t="s">
        <v>734</v>
      </c>
      <c r="AI42" s="9" t="s">
        <v>128</v>
      </c>
      <c r="AJ42" s="9" t="str">
        <f>G42</f>
        <v>Pantry</v>
      </c>
      <c r="AN42" s="9" t="str">
        <f>IF(AND(ISBLANK(AL42), ISBLANK(AM42)), "", _xlfn.CONCAT("[", IF(ISBLANK(AL42), "", _xlfn.CONCAT("[""mac"", """, AL42, """]")), IF(ISBLANK(AM42), "", _xlfn.CONCAT(", [""ip"", """, AM42, """]")), "]"))</f>
        <v/>
      </c>
    </row>
    <row r="43" spans="1:40" ht="16" customHeight="1" x14ac:dyDescent="0.2">
      <c r="A43" s="9">
        <v>1058</v>
      </c>
      <c r="B43" s="9" t="s">
        <v>26</v>
      </c>
      <c r="C43" s="9" t="s">
        <v>128</v>
      </c>
      <c r="D43" s="9" t="s">
        <v>27</v>
      </c>
      <c r="E43" s="9" t="s">
        <v>469</v>
      </c>
      <c r="F43" s="9" t="str">
        <f>IF(ISBLANK(E43), "", Table2[[#This Row],[unique_id]])</f>
        <v>compensation_sensor_netatmo_bertram_2_office_dining_humidity</v>
      </c>
      <c r="G43" s="9" t="s">
        <v>208</v>
      </c>
      <c r="H43" s="9" t="s">
        <v>29</v>
      </c>
      <c r="I43" s="9" t="s">
        <v>30</v>
      </c>
      <c r="L43" s="9" t="s">
        <v>136</v>
      </c>
      <c r="N43" s="9" t="s">
        <v>764</v>
      </c>
      <c r="O43" s="11" t="s">
        <v>479</v>
      </c>
      <c r="P43" s="11"/>
      <c r="Q43" s="11"/>
      <c r="R43" s="11"/>
      <c r="S43" s="9"/>
      <c r="V43" s="9" t="s">
        <v>482</v>
      </c>
      <c r="X43" s="11"/>
      <c r="Z43" s="9" t="str">
        <f>IF(ISBLANK(Y43),  "", _xlfn.CONCAT("haas/entity/sensor/", LOWER(C43), "/", E43, "/config"))</f>
        <v/>
      </c>
      <c r="AA43" s="9" t="str">
        <f>IF(ISBLANK(Y43),  "", _xlfn.CONCAT(LOWER(C43), "/", E43))</f>
        <v/>
      </c>
      <c r="AD43" s="12"/>
      <c r="AE43" s="9" t="s">
        <v>824</v>
      </c>
      <c r="AF43" s="11" t="s">
        <v>736</v>
      </c>
      <c r="AG43" s="9" t="s">
        <v>737</v>
      </c>
      <c r="AH43" s="9" t="s">
        <v>734</v>
      </c>
      <c r="AI43" s="9" t="s">
        <v>128</v>
      </c>
      <c r="AJ43" s="9" t="str">
        <f>G43</f>
        <v>Dining</v>
      </c>
      <c r="AN43" s="9" t="str">
        <f>IF(AND(ISBLANK(AL43), ISBLANK(AM43)), "", _xlfn.CONCAT("[", IF(ISBLANK(AL43), "", _xlfn.CONCAT("[""mac"", """, AL43, """]")), IF(ISBLANK(AM43), "", _xlfn.CONCAT(", [""ip"", """, AM43, """]")), "]"))</f>
        <v/>
      </c>
    </row>
    <row r="44" spans="1:40" ht="16" customHeight="1" x14ac:dyDescent="0.2">
      <c r="A44" s="9">
        <v>1059</v>
      </c>
      <c r="B44" s="9" t="s">
        <v>26</v>
      </c>
      <c r="C44" s="9" t="s">
        <v>128</v>
      </c>
      <c r="D44" s="9" t="s">
        <v>27</v>
      </c>
      <c r="E44" s="9" t="s">
        <v>470</v>
      </c>
      <c r="F44" s="9" t="str">
        <f>IF(ISBLANK(E44), "", Table2[[#This Row],[unique_id]])</f>
        <v>compensation_sensor_netatmo_laundry_humidity</v>
      </c>
      <c r="G44" s="9" t="s">
        <v>229</v>
      </c>
      <c r="H44" s="9" t="s">
        <v>29</v>
      </c>
      <c r="I44" s="9" t="s">
        <v>30</v>
      </c>
      <c r="L44" s="9" t="s">
        <v>136</v>
      </c>
      <c r="N44" s="9" t="s">
        <v>764</v>
      </c>
      <c r="O44" s="11" t="s">
        <v>479</v>
      </c>
      <c r="P44" s="11"/>
      <c r="Q44" s="11"/>
      <c r="R44" s="11"/>
      <c r="S44" s="9"/>
      <c r="V44" s="9" t="s">
        <v>482</v>
      </c>
      <c r="X44" s="11"/>
      <c r="Z44" s="9" t="str">
        <f>IF(ISBLANK(Y44),  "", _xlfn.CONCAT("haas/entity/sensor/", LOWER(C44), "/", E44, "/config"))</f>
        <v/>
      </c>
      <c r="AA44" s="9" t="str">
        <f>IF(ISBLANK(Y44),  "", _xlfn.CONCAT(LOWER(C44), "/", E44))</f>
        <v/>
      </c>
      <c r="AD44" s="12"/>
      <c r="AE44" s="9" t="str">
        <f>LOWER(_xlfn.CONCAT(Table2[[#This Row],[device_manufacturer]], "-",Table2[[#This Row],[device_suggested_area]]))</f>
        <v>netatmo-laundry</v>
      </c>
      <c r="AF44" s="11" t="s">
        <v>735</v>
      </c>
      <c r="AG44" s="9" t="s">
        <v>737</v>
      </c>
      <c r="AH44" s="9" t="s">
        <v>733</v>
      </c>
      <c r="AI44" s="9" t="s">
        <v>128</v>
      </c>
      <c r="AJ44" s="9" t="str">
        <f>G44</f>
        <v>Laundry</v>
      </c>
      <c r="AN44" s="9" t="str">
        <f>IF(AND(ISBLANK(AL44), ISBLANK(AM44)), "", _xlfn.CONCAT("[", IF(ISBLANK(AL44), "", _xlfn.CONCAT("[""mac"", """, AL44, """]")), IF(ISBLANK(AM44), "", _xlfn.CONCAT(", [""ip"", """, AM44, """]")), "]"))</f>
        <v/>
      </c>
    </row>
    <row r="45" spans="1:40" ht="16" customHeight="1" x14ac:dyDescent="0.2">
      <c r="A45" s="9">
        <v>1060</v>
      </c>
      <c r="B45" s="9" t="s">
        <v>26</v>
      </c>
      <c r="C45" s="9" t="s">
        <v>128</v>
      </c>
      <c r="D45" s="9" t="s">
        <v>27</v>
      </c>
      <c r="E45" s="9" t="s">
        <v>471</v>
      </c>
      <c r="F45" s="9" t="str">
        <f>IF(ISBLANK(E45), "", Table2[[#This Row],[unique_id]])</f>
        <v>compensation_sensor_netatmo_bertram_2_office_basement_humidity</v>
      </c>
      <c r="G45" s="9" t="s">
        <v>226</v>
      </c>
      <c r="H45" s="9" t="s">
        <v>29</v>
      </c>
      <c r="I45" s="9" t="s">
        <v>30</v>
      </c>
      <c r="L45" s="9" t="s">
        <v>136</v>
      </c>
      <c r="N45" s="9" t="s">
        <v>764</v>
      </c>
      <c r="O45" s="11" t="s">
        <v>479</v>
      </c>
      <c r="P45" s="11"/>
      <c r="Q45" s="11"/>
      <c r="R45" s="11"/>
      <c r="S45" s="9"/>
      <c r="V45" s="9" t="s">
        <v>482</v>
      </c>
      <c r="X45" s="11"/>
      <c r="Z45" s="9" t="str">
        <f>IF(ISBLANK(Y45),  "", _xlfn.CONCAT("haas/entity/sensor/", LOWER(C45), "/", E45, "/config"))</f>
        <v/>
      </c>
      <c r="AA45" s="9" t="str">
        <f>IF(ISBLANK(Y45),  "", _xlfn.CONCAT(LOWER(C45), "/", E45))</f>
        <v/>
      </c>
      <c r="AD45" s="12"/>
      <c r="AE45" s="9" t="s">
        <v>825</v>
      </c>
      <c r="AF45" s="11" t="s">
        <v>736</v>
      </c>
      <c r="AG45" s="9" t="s">
        <v>737</v>
      </c>
      <c r="AH45" s="9" t="s">
        <v>734</v>
      </c>
      <c r="AI45" s="9" t="s">
        <v>128</v>
      </c>
      <c r="AJ45" s="9" t="str">
        <f>G45</f>
        <v>Basement</v>
      </c>
      <c r="AN45" s="9" t="str">
        <f>IF(AND(ISBLANK(AL45), ISBLANK(AM45)), "", _xlfn.CONCAT("[", IF(ISBLANK(AL45), "", _xlfn.CONCAT("[""mac"", """, AL45, """]")), IF(ISBLANK(AM45), "", _xlfn.CONCAT(", [""ip"", """, AM45, """]")), "]"))</f>
        <v/>
      </c>
    </row>
    <row r="46" spans="1:40" ht="16" customHeight="1" x14ac:dyDescent="0.2">
      <c r="A46" s="9">
        <v>1061</v>
      </c>
      <c r="B46" s="9" t="s">
        <v>26</v>
      </c>
      <c r="C46" s="9" t="s">
        <v>39</v>
      </c>
      <c r="D46" s="9" t="s">
        <v>27</v>
      </c>
      <c r="E46" s="9" t="s">
        <v>472</v>
      </c>
      <c r="F46" s="9" t="str">
        <f>IF(ISBLANK(E46), "", Table2[[#This Row],[unique_id]])</f>
        <v>compensation_sensor_rack_humidity</v>
      </c>
      <c r="G46" s="9" t="s">
        <v>28</v>
      </c>
      <c r="H46" s="9" t="s">
        <v>29</v>
      </c>
      <c r="I46" s="9" t="s">
        <v>30</v>
      </c>
      <c r="L46" s="9" t="s">
        <v>136</v>
      </c>
      <c r="N46" s="9"/>
      <c r="O46" s="11" t="s">
        <v>479</v>
      </c>
      <c r="P46" s="11"/>
      <c r="Q46" s="11"/>
      <c r="R46" s="11"/>
      <c r="S46" s="9" t="s">
        <v>31</v>
      </c>
      <c r="T46" s="9" t="s">
        <v>32</v>
      </c>
      <c r="U46" s="9" t="s">
        <v>33</v>
      </c>
      <c r="V46" s="9" t="s">
        <v>482</v>
      </c>
      <c r="W46" s="9">
        <v>300</v>
      </c>
      <c r="X46" s="11" t="s">
        <v>34</v>
      </c>
      <c r="Y46" s="9" t="s">
        <v>35</v>
      </c>
      <c r="Z46" s="9" t="str">
        <f>IF(ISBLANK(Y46),  "", _xlfn.CONCAT("haas/entity/sensor/", LOWER(C46), "/", E46, "/config"))</f>
        <v>haas/entity/sensor/weewx/compensation_sensor_rack_humidity/config</v>
      </c>
      <c r="AA46" s="9" t="str">
        <f>IF(ISBLANK(Y46),  "", _xlfn.CONCAT(LOWER(C46), "/", E46))</f>
        <v>weewx/compensation_sensor_rack_humidity</v>
      </c>
      <c r="AB46" s="9" t="s">
        <v>400</v>
      </c>
      <c r="AC46" s="9">
        <v>1</v>
      </c>
      <c r="AD46" s="12" t="s">
        <v>194</v>
      </c>
      <c r="AE46" s="9" t="s">
        <v>582</v>
      </c>
      <c r="AF46" s="11">
        <v>3.15</v>
      </c>
      <c r="AG46" s="9" t="s">
        <v>556</v>
      </c>
      <c r="AH46" s="9" t="s">
        <v>36</v>
      </c>
      <c r="AI46" s="9" t="s">
        <v>37</v>
      </c>
      <c r="AJ46" s="9" t="s">
        <v>28</v>
      </c>
      <c r="AN46" s="9" t="str">
        <f>IF(AND(ISBLANK(AL46), ISBLANK(AM46)), "", _xlfn.CONCAT("[", IF(ISBLANK(AL46), "", _xlfn.CONCAT("[""mac"", """, AL46, """]")), IF(ISBLANK(AM46), "", _xlfn.CONCAT(", [""ip"", """, AM46, """]")), "]"))</f>
        <v/>
      </c>
    </row>
    <row r="47" spans="1:40" ht="16" customHeight="1" x14ac:dyDescent="0.2">
      <c r="A47" s="9">
        <v>1062</v>
      </c>
      <c r="B47" s="9" t="s">
        <v>26</v>
      </c>
      <c r="C47" s="9" t="s">
        <v>768</v>
      </c>
      <c r="D47" s="9" t="s">
        <v>507</v>
      </c>
      <c r="E47" s="9" t="s">
        <v>506</v>
      </c>
      <c r="F47" s="9" t="str">
        <f>IF(ISBLANK(E47), "", Table2[[#This Row],[unique_id]])</f>
        <v>column_break</v>
      </c>
      <c r="G47" s="9" t="s">
        <v>503</v>
      </c>
      <c r="H47" s="9" t="s">
        <v>29</v>
      </c>
      <c r="I47" s="9" t="s">
        <v>30</v>
      </c>
      <c r="L47" s="9" t="s">
        <v>504</v>
      </c>
      <c r="M47" s="9" t="s">
        <v>505</v>
      </c>
      <c r="N47" s="9"/>
      <c r="O47" s="11"/>
      <c r="P47" s="11"/>
      <c r="Q47" s="11"/>
      <c r="R47" s="11"/>
      <c r="S47" s="9"/>
      <c r="X47" s="11"/>
      <c r="AA47" s="9" t="str">
        <f>IF(ISBLANK(Y47),  "", _xlfn.CONCAT(LOWER(C47), "/", E47))</f>
        <v/>
      </c>
      <c r="AD47" s="12"/>
      <c r="AN47" s="9" t="str">
        <f>IF(AND(ISBLANK(AL47), ISBLANK(AM47)), "", _xlfn.CONCAT("[", IF(ISBLANK(AL47), "", _xlfn.CONCAT("[""mac"", """, AL47, """]")), IF(ISBLANK(AM47), "", _xlfn.CONCAT(", [""ip"", """, AM47, """]")), "]"))</f>
        <v/>
      </c>
    </row>
    <row r="48" spans="1:40" ht="16" customHeight="1" x14ac:dyDescent="0.2">
      <c r="A48" s="9">
        <v>1100</v>
      </c>
      <c r="B48" s="9" t="s">
        <v>26</v>
      </c>
      <c r="C48" s="9" t="s">
        <v>128</v>
      </c>
      <c r="D48" s="9" t="s">
        <v>27</v>
      </c>
      <c r="E48" s="9" t="s">
        <v>453</v>
      </c>
      <c r="F48" s="9" t="str">
        <f>IF(ISBLANK(E48), "", Table2[[#This Row],[unique_id]])</f>
        <v>compensation_sensor_netatmo_ada_co2</v>
      </c>
      <c r="G48" s="9" t="s">
        <v>130</v>
      </c>
      <c r="H48" s="9" t="s">
        <v>187</v>
      </c>
      <c r="I48" s="9" t="s">
        <v>30</v>
      </c>
      <c r="N48" s="9"/>
      <c r="O48" s="11" t="s">
        <v>479</v>
      </c>
      <c r="P48" s="11"/>
      <c r="Q48" s="11"/>
      <c r="R48" s="11"/>
      <c r="S48" s="9"/>
      <c r="V48" s="9" t="s">
        <v>295</v>
      </c>
      <c r="X48" s="11"/>
      <c r="Z48" s="9" t="str">
        <f>IF(ISBLANK(Y48),  "", _xlfn.CONCAT("haas/entity/sensor/", LOWER(C48), "/", E48, "/config"))</f>
        <v/>
      </c>
      <c r="AA48" s="9" t="str">
        <f>IF(ISBLANK(Y48),  "", _xlfn.CONCAT(LOWER(C48), "/", E48))</f>
        <v/>
      </c>
      <c r="AD48" s="12"/>
      <c r="AE48" s="9" t="str">
        <f>LOWER(_xlfn.CONCAT(Table2[[#This Row],[device_manufacturer]], "-",Table2[[#This Row],[device_suggested_area]]))</f>
        <v>netatmo-ada</v>
      </c>
      <c r="AF48" s="11" t="s">
        <v>735</v>
      </c>
      <c r="AG48" s="9" t="s">
        <v>737</v>
      </c>
      <c r="AH48" s="9" t="s">
        <v>733</v>
      </c>
      <c r="AI48" s="9" t="s">
        <v>128</v>
      </c>
      <c r="AJ48" s="9" t="str">
        <f>G48</f>
        <v>Ada</v>
      </c>
      <c r="AN48" s="9" t="str">
        <f>IF(AND(ISBLANK(AL48), ISBLANK(AM48)), "", _xlfn.CONCAT("[", IF(ISBLANK(AL48), "", _xlfn.CONCAT("[""mac"", """, AL48, """]")), IF(ISBLANK(AM48), "", _xlfn.CONCAT(", [""ip"", """, AM48, """]")), "]"))</f>
        <v/>
      </c>
    </row>
    <row r="49" spans="1:40" ht="16" customHeight="1" x14ac:dyDescent="0.2">
      <c r="A49" s="9">
        <v>1101</v>
      </c>
      <c r="B49" s="9" t="s">
        <v>26</v>
      </c>
      <c r="C49" s="9" t="s">
        <v>128</v>
      </c>
      <c r="D49" s="9" t="s">
        <v>27</v>
      </c>
      <c r="E49" s="9" t="s">
        <v>454</v>
      </c>
      <c r="F49" s="9" t="str">
        <f>IF(ISBLANK(E49), "", Table2[[#This Row],[unique_id]])</f>
        <v>compensation_sensor_netatmo_edwin_co2</v>
      </c>
      <c r="G49" s="9" t="s">
        <v>127</v>
      </c>
      <c r="H49" s="9" t="s">
        <v>187</v>
      </c>
      <c r="I49" s="9" t="s">
        <v>30</v>
      </c>
      <c r="L49" s="9" t="s">
        <v>90</v>
      </c>
      <c r="N49" s="9" t="s">
        <v>764</v>
      </c>
      <c r="O49" s="11" t="s">
        <v>479</v>
      </c>
      <c r="P49" s="11"/>
      <c r="Q49" s="11"/>
      <c r="R49" s="11"/>
      <c r="S49" s="9"/>
      <c r="V49" s="9" t="s">
        <v>295</v>
      </c>
      <c r="Z49" s="9" t="str">
        <f>IF(ISBLANK(Y49),  "", _xlfn.CONCAT("haas/entity/sensor/", LOWER(C49), "/", E49, "/config"))</f>
        <v/>
      </c>
      <c r="AA49" s="9" t="str">
        <f>IF(ISBLANK(Y49),  "", _xlfn.CONCAT(LOWER(C49), "/", E49))</f>
        <v/>
      </c>
      <c r="AE49" s="9" t="str">
        <f>LOWER(_xlfn.CONCAT(Table2[[#This Row],[device_manufacturer]], "-",Table2[[#This Row],[device_suggested_area]]))</f>
        <v>netatmo-edwin</v>
      </c>
      <c r="AF49" s="11" t="s">
        <v>735</v>
      </c>
      <c r="AG49" s="9" t="s">
        <v>737</v>
      </c>
      <c r="AH49" s="9" t="s">
        <v>733</v>
      </c>
      <c r="AI49" s="9" t="s">
        <v>128</v>
      </c>
      <c r="AJ49" s="9" t="str">
        <f>G49</f>
        <v>Edwin</v>
      </c>
      <c r="AN49" s="9" t="str">
        <f>IF(AND(ISBLANK(AL49), ISBLANK(AM49)), "", _xlfn.CONCAT("[", IF(ISBLANK(AL49), "", _xlfn.CONCAT("[""mac"", """, AL49, """]")), IF(ISBLANK(AM49), "", _xlfn.CONCAT(", [""ip"", """, AM49, """]")), "]"))</f>
        <v/>
      </c>
    </row>
    <row r="50" spans="1:40" ht="16" customHeight="1" x14ac:dyDescent="0.2">
      <c r="A50" s="9">
        <v>1102</v>
      </c>
      <c r="B50" s="9" t="s">
        <v>26</v>
      </c>
      <c r="C50" s="9" t="s">
        <v>128</v>
      </c>
      <c r="D50" s="9" t="s">
        <v>27</v>
      </c>
      <c r="E50" s="9" t="s">
        <v>431</v>
      </c>
      <c r="F50" s="9" t="str">
        <f>IF(ISBLANK(E50), "", Table2[[#This Row],[unique_id]])</f>
        <v>compensation_sensor_netatmo_parents_co2</v>
      </c>
      <c r="G50" s="9" t="s">
        <v>207</v>
      </c>
      <c r="H50" s="9" t="s">
        <v>187</v>
      </c>
      <c r="I50" s="9" t="s">
        <v>30</v>
      </c>
      <c r="L50" s="9" t="s">
        <v>90</v>
      </c>
      <c r="N50" s="9" t="s">
        <v>764</v>
      </c>
      <c r="O50" s="11" t="s">
        <v>433</v>
      </c>
      <c r="P50" s="11"/>
      <c r="Q50" s="11"/>
      <c r="R50" s="11"/>
      <c r="S50" s="9"/>
      <c r="V50" s="9" t="s">
        <v>295</v>
      </c>
      <c r="Z50" s="9" t="str">
        <f>IF(ISBLANK(Y50),  "", _xlfn.CONCAT("haas/entity/sensor/", LOWER(C50), "/", E50, "/config"))</f>
        <v/>
      </c>
      <c r="AA50" s="9" t="str">
        <f>IF(ISBLANK(Y50),  "", _xlfn.CONCAT(LOWER(C50), "/", E50))</f>
        <v/>
      </c>
      <c r="AE50" s="9" t="str">
        <f>LOWER(_xlfn.CONCAT(Table2[[#This Row],[device_manufacturer]], "-",Table2[[#This Row],[device_suggested_area]]))</f>
        <v>netatmo-parents</v>
      </c>
      <c r="AF50" s="11" t="s">
        <v>735</v>
      </c>
      <c r="AG50" s="9" t="s">
        <v>737</v>
      </c>
      <c r="AH50" s="9" t="s">
        <v>733</v>
      </c>
      <c r="AI50" s="9" t="s">
        <v>128</v>
      </c>
      <c r="AJ50" s="9" t="str">
        <f>G50</f>
        <v>Parents</v>
      </c>
      <c r="AN50" s="9" t="str">
        <f>IF(AND(ISBLANK(AL50), ISBLANK(AM50)), "", _xlfn.CONCAT("[", IF(ISBLANK(AL50), "", _xlfn.CONCAT("[""mac"", """, AL50, """]")), IF(ISBLANK(AM50), "", _xlfn.CONCAT(", [""ip"", """, AM50, """]")), "]"))</f>
        <v/>
      </c>
    </row>
    <row r="51" spans="1:40" ht="16" customHeight="1" x14ac:dyDescent="0.2">
      <c r="A51" s="9">
        <v>1103</v>
      </c>
      <c r="B51" s="9" t="s">
        <v>26</v>
      </c>
      <c r="C51" s="9" t="s">
        <v>128</v>
      </c>
      <c r="D51" s="9" t="s">
        <v>27</v>
      </c>
      <c r="E51" s="9" t="s">
        <v>455</v>
      </c>
      <c r="F51" s="9" t="str">
        <f>IF(ISBLANK(E51), "", Table2[[#This Row],[unique_id]])</f>
        <v>compensation_sensor_netatmo_bertram_2_office_co2</v>
      </c>
      <c r="G51" s="9" t="s">
        <v>228</v>
      </c>
      <c r="H51" s="9" t="s">
        <v>187</v>
      </c>
      <c r="I51" s="9" t="s">
        <v>30</v>
      </c>
      <c r="L51" s="9" t="s">
        <v>90</v>
      </c>
      <c r="N51" s="9" t="s">
        <v>764</v>
      </c>
      <c r="O51" s="11" t="s">
        <v>479</v>
      </c>
      <c r="P51" s="11"/>
      <c r="Q51" s="11"/>
      <c r="R51" s="11"/>
      <c r="S51" s="9"/>
      <c r="V51" s="9" t="s">
        <v>295</v>
      </c>
      <c r="Z51" s="9" t="str">
        <f>IF(ISBLANK(Y51),  "", _xlfn.CONCAT("haas/entity/sensor/", LOWER(C51), "/", E51, "/config"))</f>
        <v/>
      </c>
      <c r="AA51" s="9" t="str">
        <f>IF(ISBLANK(Y51),  "", _xlfn.CONCAT(LOWER(C51), "/", E51))</f>
        <v/>
      </c>
      <c r="AE51" s="9" t="str">
        <f>LOWER(_xlfn.CONCAT(Table2[[#This Row],[device_manufacturer]], "-",Table2[[#This Row],[device_suggested_area]]))</f>
        <v>netatmo-office</v>
      </c>
      <c r="AF51" s="11" t="s">
        <v>736</v>
      </c>
      <c r="AG51" s="9" t="s">
        <v>737</v>
      </c>
      <c r="AH51" s="9" t="s">
        <v>734</v>
      </c>
      <c r="AI51" s="9" t="s">
        <v>128</v>
      </c>
      <c r="AJ51" s="9" t="str">
        <f>G51</f>
        <v>Office</v>
      </c>
      <c r="AN51" s="9" t="str">
        <f>IF(AND(ISBLANK(AL51), ISBLANK(AM51)), "", _xlfn.CONCAT("[", IF(ISBLANK(AL51), "", _xlfn.CONCAT("[""mac"", """, AL51, """]")), IF(ISBLANK(AM51), "", _xlfn.CONCAT(", [""ip"", """, AM51, """]")), "]"))</f>
        <v/>
      </c>
    </row>
    <row r="52" spans="1:40" ht="16" customHeight="1" x14ac:dyDescent="0.2">
      <c r="A52" s="9">
        <v>1104</v>
      </c>
      <c r="B52" s="9" t="s">
        <v>26</v>
      </c>
      <c r="C52" s="9" t="s">
        <v>128</v>
      </c>
      <c r="D52" s="9" t="s">
        <v>27</v>
      </c>
      <c r="E52" s="9" t="s">
        <v>458</v>
      </c>
      <c r="F52" s="9" t="str">
        <f>IF(ISBLANK(E52), "", Table2[[#This Row],[unique_id]])</f>
        <v>compensation_sensor_netatmo_bertram_2_office_lounge_co2</v>
      </c>
      <c r="G52" s="9" t="s">
        <v>209</v>
      </c>
      <c r="H52" s="9" t="s">
        <v>187</v>
      </c>
      <c r="I52" s="9" t="s">
        <v>30</v>
      </c>
      <c r="L52" s="9" t="s">
        <v>90</v>
      </c>
      <c r="N52" s="9" t="s">
        <v>764</v>
      </c>
      <c r="O52" s="11" t="s">
        <v>479</v>
      </c>
      <c r="P52" s="11"/>
      <c r="Q52" s="11"/>
      <c r="R52" s="11"/>
      <c r="S52" s="9"/>
      <c r="V52" s="9" t="s">
        <v>295</v>
      </c>
      <c r="Z52" s="9" t="str">
        <f>IF(ISBLANK(Y52),  "", _xlfn.CONCAT("haas/entity/sensor/", LOWER(C52), "/", E52, "/config"))</f>
        <v/>
      </c>
      <c r="AA52" s="9" t="str">
        <f>IF(ISBLANK(Y52),  "", _xlfn.CONCAT(LOWER(C52), "/", E52))</f>
        <v/>
      </c>
      <c r="AE52" s="9" t="s">
        <v>822</v>
      </c>
      <c r="AF52" s="11" t="s">
        <v>736</v>
      </c>
      <c r="AG52" s="9" t="s">
        <v>737</v>
      </c>
      <c r="AH52" s="9" t="s">
        <v>734</v>
      </c>
      <c r="AI52" s="9" t="s">
        <v>128</v>
      </c>
      <c r="AJ52" s="9" t="str">
        <f>G52</f>
        <v>Lounge</v>
      </c>
      <c r="AN52" s="9" t="str">
        <f>IF(AND(ISBLANK(AL52), ISBLANK(AM52)), "", _xlfn.CONCAT("[", IF(ISBLANK(AL52), "", _xlfn.CONCAT("[""mac"", """, AL52, """]")), IF(ISBLANK(AM52), "", _xlfn.CONCAT(", [""ip"", """, AM52, """]")), "]"))</f>
        <v/>
      </c>
    </row>
    <row r="53" spans="1:40" ht="16" customHeight="1" x14ac:dyDescent="0.2">
      <c r="A53" s="9">
        <v>1105</v>
      </c>
      <c r="B53" s="9" t="s">
        <v>26</v>
      </c>
      <c r="C53" s="9" t="s">
        <v>128</v>
      </c>
      <c r="D53" s="9" t="s">
        <v>27</v>
      </c>
      <c r="E53" s="9" t="s">
        <v>456</v>
      </c>
      <c r="F53" s="9" t="str">
        <f>IF(ISBLANK(E53), "", Table2[[#This Row],[unique_id]])</f>
        <v>compensation_sensor_netatmo_bertram_2_kitchen_co2</v>
      </c>
      <c r="G53" s="9" t="s">
        <v>221</v>
      </c>
      <c r="H53" s="9" t="s">
        <v>187</v>
      </c>
      <c r="I53" s="9" t="s">
        <v>30</v>
      </c>
      <c r="L53" s="9" t="s">
        <v>136</v>
      </c>
      <c r="N53" s="9" t="s">
        <v>764</v>
      </c>
      <c r="O53" s="11" t="s">
        <v>479</v>
      </c>
      <c r="P53" s="11"/>
      <c r="Q53" s="11"/>
      <c r="R53" s="11"/>
      <c r="S53" s="9"/>
      <c r="V53" s="9" t="s">
        <v>295</v>
      </c>
      <c r="Z53" s="9" t="str">
        <f>IF(ISBLANK(Y53),  "", _xlfn.CONCAT("haas/entity/sensor/", LOWER(C53), "/", E53, "/config"))</f>
        <v/>
      </c>
      <c r="AA53" s="9" t="str">
        <f>IF(ISBLANK(Y53),  "", _xlfn.CONCAT(LOWER(C53), "/", E53))</f>
        <v/>
      </c>
      <c r="AE53" s="9" t="str">
        <f>LOWER(_xlfn.CONCAT(Table2[[#This Row],[device_manufacturer]], "-",Table2[[#This Row],[device_suggested_area]]))</f>
        <v>netatmo-kitchen</v>
      </c>
      <c r="AF53" s="11" t="s">
        <v>736</v>
      </c>
      <c r="AG53" s="9" t="s">
        <v>737</v>
      </c>
      <c r="AH53" s="9" t="s">
        <v>734</v>
      </c>
      <c r="AI53" s="9" t="s">
        <v>128</v>
      </c>
      <c r="AJ53" s="9" t="str">
        <f>G53</f>
        <v>Kitchen</v>
      </c>
      <c r="AN53" s="9" t="str">
        <f>IF(AND(ISBLANK(AL53), ISBLANK(AM53)), "", _xlfn.CONCAT("[", IF(ISBLANK(AL53), "", _xlfn.CONCAT("[""mac"", """, AL53, """]")), IF(ISBLANK(AM53), "", _xlfn.CONCAT(", [""ip"", """, AM53, """]")), "]"))</f>
        <v/>
      </c>
    </row>
    <row r="54" spans="1:40" ht="16" customHeight="1" x14ac:dyDescent="0.2">
      <c r="A54" s="9">
        <v>1106</v>
      </c>
      <c r="B54" s="9" t="s">
        <v>26</v>
      </c>
      <c r="C54" s="9" t="s">
        <v>128</v>
      </c>
      <c r="D54" s="9" t="s">
        <v>27</v>
      </c>
      <c r="E54" s="9" t="s">
        <v>457</v>
      </c>
      <c r="F54" s="9" t="str">
        <f>IF(ISBLANK(E54), "", Table2[[#This Row],[unique_id]])</f>
        <v>compensation_sensor_netatmo_bertram_2_office_pantry_co2</v>
      </c>
      <c r="G54" s="9" t="s">
        <v>227</v>
      </c>
      <c r="H54" s="9" t="s">
        <v>187</v>
      </c>
      <c r="I54" s="9" t="s">
        <v>30</v>
      </c>
      <c r="L54" s="9" t="s">
        <v>136</v>
      </c>
      <c r="N54" s="9" t="s">
        <v>764</v>
      </c>
      <c r="O54" s="11" t="s">
        <v>479</v>
      </c>
      <c r="P54" s="11"/>
      <c r="Q54" s="11"/>
      <c r="R54" s="11"/>
      <c r="S54" s="9"/>
      <c r="V54" s="9" t="s">
        <v>295</v>
      </c>
      <c r="Z54" s="9" t="str">
        <f>IF(ISBLANK(Y54),  "", _xlfn.CONCAT("haas/entity/sensor/", LOWER(C54), "/", E54, "/config"))</f>
        <v/>
      </c>
      <c r="AA54" s="9" t="str">
        <f>IF(ISBLANK(Y54),  "", _xlfn.CONCAT(LOWER(C54), "/", E54))</f>
        <v/>
      </c>
      <c r="AE54" s="9" t="s">
        <v>823</v>
      </c>
      <c r="AF54" s="11" t="s">
        <v>736</v>
      </c>
      <c r="AG54" s="9" t="s">
        <v>737</v>
      </c>
      <c r="AH54" s="9" t="s">
        <v>734</v>
      </c>
      <c r="AI54" s="9" t="s">
        <v>128</v>
      </c>
      <c r="AJ54" s="9" t="str">
        <f>G54</f>
        <v>Pantry</v>
      </c>
      <c r="AN54" s="9" t="str">
        <f>IF(AND(ISBLANK(AL54), ISBLANK(AM54)), "", _xlfn.CONCAT("[", IF(ISBLANK(AL54), "", _xlfn.CONCAT("[""mac"", """, AL54, """]")), IF(ISBLANK(AM54), "", _xlfn.CONCAT(", [""ip"", """, AM54, """]")), "]"))</f>
        <v/>
      </c>
    </row>
    <row r="55" spans="1:40" ht="16" customHeight="1" x14ac:dyDescent="0.2">
      <c r="A55" s="9">
        <v>1107</v>
      </c>
      <c r="B55" s="9" t="s">
        <v>26</v>
      </c>
      <c r="C55" s="9" t="s">
        <v>128</v>
      </c>
      <c r="D55" s="9" t="s">
        <v>27</v>
      </c>
      <c r="E55" s="9" t="s">
        <v>459</v>
      </c>
      <c r="F55" s="9" t="str">
        <f>IF(ISBLANK(E55), "", Table2[[#This Row],[unique_id]])</f>
        <v>compensation_sensor_netatmo_bertram_2_office_dining_co2</v>
      </c>
      <c r="G55" s="9" t="s">
        <v>208</v>
      </c>
      <c r="H55" s="9" t="s">
        <v>187</v>
      </c>
      <c r="I55" s="9" t="s">
        <v>30</v>
      </c>
      <c r="L55" s="9" t="s">
        <v>136</v>
      </c>
      <c r="N55" s="9" t="s">
        <v>764</v>
      </c>
      <c r="O55" s="11" t="s">
        <v>479</v>
      </c>
      <c r="P55" s="11"/>
      <c r="Q55" s="11"/>
      <c r="R55" s="11"/>
      <c r="S55" s="9"/>
      <c r="V55" s="9" t="s">
        <v>295</v>
      </c>
      <c r="Z55" s="9" t="str">
        <f>IF(ISBLANK(Y55),  "", _xlfn.CONCAT("haas/entity/sensor/", LOWER(C55), "/", E55, "/config"))</f>
        <v/>
      </c>
      <c r="AA55" s="9" t="str">
        <f>IF(ISBLANK(Y55),  "", _xlfn.CONCAT(LOWER(C55), "/", E55))</f>
        <v/>
      </c>
      <c r="AE55" s="9" t="s">
        <v>824</v>
      </c>
      <c r="AF55" s="11" t="s">
        <v>736</v>
      </c>
      <c r="AG55" s="9" t="s">
        <v>737</v>
      </c>
      <c r="AH55" s="9" t="s">
        <v>734</v>
      </c>
      <c r="AI55" s="9" t="s">
        <v>128</v>
      </c>
      <c r="AJ55" s="9" t="str">
        <f>G55</f>
        <v>Dining</v>
      </c>
      <c r="AN55" s="9" t="str">
        <f>IF(AND(ISBLANK(AL55), ISBLANK(AM55)), "", _xlfn.CONCAT("[", IF(ISBLANK(AL55), "", _xlfn.CONCAT("[""mac"", """, AL55, """]")), IF(ISBLANK(AM55), "", _xlfn.CONCAT(", [""ip"", """, AM55, """]")), "]"))</f>
        <v/>
      </c>
    </row>
    <row r="56" spans="1:40" ht="16" customHeight="1" x14ac:dyDescent="0.2">
      <c r="A56" s="9">
        <v>1108</v>
      </c>
      <c r="B56" s="9" t="s">
        <v>26</v>
      </c>
      <c r="C56" s="9" t="s">
        <v>128</v>
      </c>
      <c r="D56" s="9" t="s">
        <v>27</v>
      </c>
      <c r="E56" s="9" t="s">
        <v>460</v>
      </c>
      <c r="F56" s="9" t="str">
        <f>IF(ISBLANK(E56), "", Table2[[#This Row],[unique_id]])</f>
        <v>compensation_sensor_netatmo_laundry_co2</v>
      </c>
      <c r="G56" s="9" t="s">
        <v>229</v>
      </c>
      <c r="H56" s="9" t="s">
        <v>187</v>
      </c>
      <c r="I56" s="9" t="s">
        <v>30</v>
      </c>
      <c r="N56" s="9"/>
      <c r="O56" s="11" t="s">
        <v>479</v>
      </c>
      <c r="P56" s="11"/>
      <c r="Q56" s="11"/>
      <c r="R56" s="11"/>
      <c r="S56" s="9"/>
      <c r="V56" s="9" t="s">
        <v>295</v>
      </c>
      <c r="Z56" s="9" t="str">
        <f>IF(ISBLANK(Y56),  "", _xlfn.CONCAT("haas/entity/sensor/", LOWER(C56), "/", E56, "/config"))</f>
        <v/>
      </c>
      <c r="AA56" s="9" t="str">
        <f>IF(ISBLANK(Y56),  "", _xlfn.CONCAT(LOWER(C56), "/", E56))</f>
        <v/>
      </c>
      <c r="AE56" s="9" t="str">
        <f>LOWER(_xlfn.CONCAT(Table2[[#This Row],[device_manufacturer]], "-",Table2[[#This Row],[device_suggested_area]]))</f>
        <v>netatmo-laundry</v>
      </c>
      <c r="AF56" s="11" t="s">
        <v>735</v>
      </c>
      <c r="AG56" s="9" t="s">
        <v>737</v>
      </c>
      <c r="AH56" s="9" t="s">
        <v>733</v>
      </c>
      <c r="AI56" s="9" t="s">
        <v>128</v>
      </c>
      <c r="AJ56" s="9" t="str">
        <f>G56</f>
        <v>Laundry</v>
      </c>
      <c r="AN56" s="9" t="str">
        <f>IF(AND(ISBLANK(AL56), ISBLANK(AM56)), "", _xlfn.CONCAT("[", IF(ISBLANK(AL56), "", _xlfn.CONCAT("[""mac"", """, AL56, """]")), IF(ISBLANK(AM56), "", _xlfn.CONCAT(", [""ip"", """, AM56, """]")), "]"))</f>
        <v/>
      </c>
    </row>
    <row r="57" spans="1:40" ht="16" customHeight="1" x14ac:dyDescent="0.2">
      <c r="A57" s="9">
        <v>1109</v>
      </c>
      <c r="B57" s="9" t="s">
        <v>26</v>
      </c>
      <c r="C57" s="9" t="s">
        <v>768</v>
      </c>
      <c r="D57" s="9" t="s">
        <v>507</v>
      </c>
      <c r="E57" s="9" t="s">
        <v>506</v>
      </c>
      <c r="F57" s="9" t="str">
        <f>IF(ISBLANK(E57), "", Table2[[#This Row],[unique_id]])</f>
        <v>column_break</v>
      </c>
      <c r="G57" s="9" t="s">
        <v>503</v>
      </c>
      <c r="H57" s="9" t="s">
        <v>187</v>
      </c>
      <c r="I57" s="9" t="s">
        <v>30</v>
      </c>
      <c r="L57" s="9" t="s">
        <v>504</v>
      </c>
      <c r="M57" s="9" t="s">
        <v>505</v>
      </c>
      <c r="N57" s="9"/>
      <c r="O57" s="11"/>
      <c r="P57" s="11"/>
      <c r="Q57" s="11"/>
      <c r="R57" s="11"/>
      <c r="S57" s="9"/>
      <c r="Z57" s="9" t="str">
        <f>IF(ISBLANK(Y57),  "", _xlfn.CONCAT("haas/entity/sensor/", LOWER(C57), "/", E57, "/config"))</f>
        <v/>
      </c>
      <c r="AA57" s="9" t="str">
        <f>IF(ISBLANK(Y57),  "", _xlfn.CONCAT(LOWER(C57), "/", E57))</f>
        <v/>
      </c>
      <c r="AN57" s="13" t="str">
        <f>IF(AND(ISBLANK(AL57), ISBLANK(AM57)), "", _xlfn.CONCAT("[", IF(ISBLANK(AL57), "", _xlfn.CONCAT("[""mac"", """, AL57, """]")), IF(ISBLANK(AM57), "", _xlfn.CONCAT(", [""ip"", """, AM57, """]")), "]"))</f>
        <v/>
      </c>
    </row>
    <row r="58" spans="1:40" ht="16" customHeight="1" x14ac:dyDescent="0.2">
      <c r="A58" s="9">
        <v>1110</v>
      </c>
      <c r="B58" s="9" t="s">
        <v>26</v>
      </c>
      <c r="C58" s="9" t="s">
        <v>788</v>
      </c>
      <c r="D58" s="9" t="s">
        <v>27</v>
      </c>
      <c r="E58" s="9" t="s">
        <v>792</v>
      </c>
      <c r="F58" s="13" t="str">
        <f>IF(ISBLANK(E58), "", Table2[[#This Row],[unique_id]])</f>
        <v>lounge_air_purifier_pm25</v>
      </c>
      <c r="G58" s="9" t="s">
        <v>209</v>
      </c>
      <c r="H58" s="9" t="s">
        <v>791</v>
      </c>
      <c r="I58" s="9" t="s">
        <v>30</v>
      </c>
      <c r="L58" s="9" t="s">
        <v>90</v>
      </c>
      <c r="N58" s="9" t="s">
        <v>764</v>
      </c>
      <c r="O58" s="11"/>
      <c r="P58" s="11"/>
      <c r="Q58" s="11"/>
      <c r="R58" s="11"/>
      <c r="S58" s="9"/>
      <c r="V58" s="9" t="s">
        <v>794</v>
      </c>
      <c r="Z58" s="9" t="str">
        <f>IF(ISBLANK(Y58),  "", _xlfn.CONCAT("haas/entity/sensor/", LOWER(C58), "/", E58, "/config"))</f>
        <v/>
      </c>
      <c r="AA58" s="9" t="str">
        <f>IF(ISBLANK(Y58),  "", _xlfn.CONCAT(LOWER(C58), "/", E58))</f>
        <v/>
      </c>
      <c r="AN58" s="13" t="str">
        <f>IF(AND(ISBLANK(AL58), ISBLANK(AM58)), "", _xlfn.CONCAT("[", IF(ISBLANK(AL58), "", _xlfn.CONCAT("[""mac"", """, AL58, """]")), IF(ISBLANK(AM58), "", _xlfn.CONCAT(", [""ip"", """, AM58, """]")), "]"))</f>
        <v/>
      </c>
    </row>
    <row r="59" spans="1:40" ht="16" customHeight="1" x14ac:dyDescent="0.2">
      <c r="A59" s="9">
        <v>1111</v>
      </c>
      <c r="B59" s="9" t="s">
        <v>26</v>
      </c>
      <c r="C59" s="9" t="s">
        <v>768</v>
      </c>
      <c r="D59" s="9" t="s">
        <v>507</v>
      </c>
      <c r="E59" s="9" t="s">
        <v>506</v>
      </c>
      <c r="F59" s="9" t="str">
        <f>IF(ISBLANK(E59), "", Table2[[#This Row],[unique_id]])</f>
        <v>column_break</v>
      </c>
      <c r="G59" s="9" t="s">
        <v>503</v>
      </c>
      <c r="H59" s="9" t="s">
        <v>791</v>
      </c>
      <c r="I59" s="9" t="s">
        <v>30</v>
      </c>
      <c r="L59" s="9" t="s">
        <v>504</v>
      </c>
      <c r="M59" s="9" t="s">
        <v>505</v>
      </c>
      <c r="N59" s="9"/>
      <c r="O59" s="11"/>
      <c r="P59" s="11"/>
      <c r="Q59" s="11"/>
      <c r="R59" s="11"/>
      <c r="S59" s="9"/>
      <c r="V59" s="9" t="s">
        <v>794</v>
      </c>
      <c r="AA59" s="9" t="str">
        <f>IF(ISBLANK(Y59),  "", _xlfn.CONCAT(LOWER(C59), "/", E59))</f>
        <v/>
      </c>
      <c r="AN59" s="9" t="str">
        <f>IF(AND(ISBLANK(AL59), ISBLANK(AM59)), "", _xlfn.CONCAT("[", IF(ISBLANK(AL59), "", _xlfn.CONCAT("[""mac"", """, AL59, """]")), IF(ISBLANK(AM59), "", _xlfn.CONCAT(", [""ip"", """, AM59, """]")), "]"))</f>
        <v/>
      </c>
    </row>
    <row r="60" spans="1:40" ht="16" customHeight="1" x14ac:dyDescent="0.2">
      <c r="A60" s="9">
        <v>1150</v>
      </c>
      <c r="B60" s="9" t="s">
        <v>26</v>
      </c>
      <c r="C60" s="9" t="s">
        <v>128</v>
      </c>
      <c r="D60" s="9" t="s">
        <v>27</v>
      </c>
      <c r="E60" s="9" t="s">
        <v>473</v>
      </c>
      <c r="F60" s="9" t="str">
        <f>IF(ISBLANK(E60), "", Table2[[#This Row],[unique_id]])</f>
        <v>compensation_sensor_netatmo_ada_noise</v>
      </c>
      <c r="G60" s="9" t="s">
        <v>130</v>
      </c>
      <c r="H60" s="9" t="s">
        <v>188</v>
      </c>
      <c r="I60" s="9" t="s">
        <v>30</v>
      </c>
      <c r="L60" s="9" t="s">
        <v>90</v>
      </c>
      <c r="N60" s="9" t="s">
        <v>764</v>
      </c>
      <c r="O60" s="11" t="s">
        <v>479</v>
      </c>
      <c r="P60" s="11"/>
      <c r="Q60" s="11"/>
      <c r="R60" s="11"/>
      <c r="S60" s="9"/>
      <c r="V60" s="9" t="s">
        <v>481</v>
      </c>
      <c r="X60" s="11"/>
      <c r="Z60" s="9" t="str">
        <f>IF(ISBLANK(Y60),  "", _xlfn.CONCAT("haas/entity/sensor/", LOWER(C60), "/", E60, "/config"))</f>
        <v/>
      </c>
      <c r="AA60" s="9" t="str">
        <f>IF(ISBLANK(Y60),  "", _xlfn.CONCAT(LOWER(C60), "/", E60))</f>
        <v/>
      </c>
      <c r="AE60" s="9" t="str">
        <f>LOWER(_xlfn.CONCAT(Table2[[#This Row],[device_manufacturer]], "-",Table2[[#This Row],[device_suggested_area]]))</f>
        <v>netatmo-ada</v>
      </c>
      <c r="AF60" s="11" t="s">
        <v>735</v>
      </c>
      <c r="AG60" s="9" t="s">
        <v>737</v>
      </c>
      <c r="AH60" s="9" t="s">
        <v>733</v>
      </c>
      <c r="AI60" s="9" t="s">
        <v>128</v>
      </c>
      <c r="AJ60" s="9" t="str">
        <f>G60</f>
        <v>Ada</v>
      </c>
      <c r="AN60" s="9" t="str">
        <f>IF(AND(ISBLANK(AL60), ISBLANK(AM60)), "", _xlfn.CONCAT("[", IF(ISBLANK(AL60), "", _xlfn.CONCAT("[""mac"", """, AL60, """]")), IF(ISBLANK(AM60), "", _xlfn.CONCAT(", [""ip"", """, AM60, """]")), "]"))</f>
        <v/>
      </c>
    </row>
    <row r="61" spans="1:40" ht="16" customHeight="1" x14ac:dyDescent="0.2">
      <c r="A61" s="9">
        <v>1151</v>
      </c>
      <c r="B61" s="9" t="s">
        <v>26</v>
      </c>
      <c r="C61" s="9" t="s">
        <v>128</v>
      </c>
      <c r="D61" s="9" t="s">
        <v>27</v>
      </c>
      <c r="E61" s="9" t="s">
        <v>474</v>
      </c>
      <c r="F61" s="9" t="str">
        <f>IF(ISBLANK(E61), "", Table2[[#This Row],[unique_id]])</f>
        <v>compensation_sensor_netatmo_edwin_noise</v>
      </c>
      <c r="G61" s="9" t="s">
        <v>127</v>
      </c>
      <c r="H61" s="9" t="s">
        <v>188</v>
      </c>
      <c r="I61" s="9" t="s">
        <v>30</v>
      </c>
      <c r="L61" s="9" t="s">
        <v>90</v>
      </c>
      <c r="N61" s="9" t="s">
        <v>764</v>
      </c>
      <c r="O61" s="11" t="s">
        <v>479</v>
      </c>
      <c r="P61" s="11"/>
      <c r="Q61" s="11"/>
      <c r="R61" s="11"/>
      <c r="S61" s="9"/>
      <c r="V61" s="9" t="s">
        <v>481</v>
      </c>
      <c r="X61" s="11"/>
      <c r="Z61" s="9" t="str">
        <f>IF(ISBLANK(Y61),  "", _xlfn.CONCAT("haas/entity/sensor/", LOWER(C61), "/", E61, "/config"))</f>
        <v/>
      </c>
      <c r="AA61" s="9" t="str">
        <f>IF(ISBLANK(Y61),  "", _xlfn.CONCAT(LOWER(C61), "/", E61))</f>
        <v/>
      </c>
      <c r="AE61" s="9" t="str">
        <f>LOWER(_xlfn.CONCAT(Table2[[#This Row],[device_manufacturer]], "-",Table2[[#This Row],[device_suggested_area]]))</f>
        <v>netatmo-edwin</v>
      </c>
      <c r="AF61" s="11" t="s">
        <v>735</v>
      </c>
      <c r="AG61" s="9" t="s">
        <v>737</v>
      </c>
      <c r="AH61" s="9" t="s">
        <v>733</v>
      </c>
      <c r="AI61" s="9" t="s">
        <v>128</v>
      </c>
      <c r="AJ61" s="9" t="str">
        <f>G61</f>
        <v>Edwin</v>
      </c>
      <c r="AN61" s="9" t="str">
        <f>IF(AND(ISBLANK(AL61), ISBLANK(AM61)), "", _xlfn.CONCAT("[", IF(ISBLANK(AL61), "", _xlfn.CONCAT("[""mac"", """, AL61, """]")), IF(ISBLANK(AM61), "", _xlfn.CONCAT(", [""ip"", """, AM61, """]")), "]"))</f>
        <v/>
      </c>
    </row>
    <row r="62" spans="1:40" ht="16" customHeight="1" x14ac:dyDescent="0.2">
      <c r="A62" s="9">
        <v>1152</v>
      </c>
      <c r="B62" s="9" t="s">
        <v>26</v>
      </c>
      <c r="C62" s="9" t="s">
        <v>128</v>
      </c>
      <c r="D62" s="9" t="s">
        <v>27</v>
      </c>
      <c r="E62" s="9" t="s">
        <v>475</v>
      </c>
      <c r="F62" s="9" t="str">
        <f>IF(ISBLANK(E62), "", Table2[[#This Row],[unique_id]])</f>
        <v>compensation_sensor_netatmo_parents_noise</v>
      </c>
      <c r="G62" s="9" t="s">
        <v>207</v>
      </c>
      <c r="H62" s="9" t="s">
        <v>188</v>
      </c>
      <c r="I62" s="9" t="s">
        <v>30</v>
      </c>
      <c r="L62" s="9" t="s">
        <v>90</v>
      </c>
      <c r="N62" s="9" t="s">
        <v>764</v>
      </c>
      <c r="O62" s="11" t="s">
        <v>479</v>
      </c>
      <c r="P62" s="11"/>
      <c r="Q62" s="11"/>
      <c r="R62" s="11"/>
      <c r="S62" s="9"/>
      <c r="V62" s="9" t="s">
        <v>481</v>
      </c>
      <c r="X62" s="11"/>
      <c r="Z62" s="9" t="str">
        <f>IF(ISBLANK(Y62),  "", _xlfn.CONCAT("haas/entity/sensor/", LOWER(C62), "/", E62, "/config"))</f>
        <v/>
      </c>
      <c r="AA62" s="9" t="str">
        <f>IF(ISBLANK(Y62),  "", _xlfn.CONCAT(LOWER(C62), "/", E62))</f>
        <v/>
      </c>
      <c r="AE62" s="9" t="str">
        <f>LOWER(_xlfn.CONCAT(Table2[[#This Row],[device_manufacturer]], "-",Table2[[#This Row],[device_suggested_area]]))</f>
        <v>netatmo-parents</v>
      </c>
      <c r="AF62" s="11" t="s">
        <v>735</v>
      </c>
      <c r="AG62" s="9" t="s">
        <v>737</v>
      </c>
      <c r="AH62" s="9" t="s">
        <v>733</v>
      </c>
      <c r="AI62" s="9" t="s">
        <v>128</v>
      </c>
      <c r="AJ62" s="9" t="str">
        <f>G62</f>
        <v>Parents</v>
      </c>
      <c r="AN62" s="9" t="str">
        <f>IF(AND(ISBLANK(AL62), ISBLANK(AM62)), "", _xlfn.CONCAT("[", IF(ISBLANK(AL62), "", _xlfn.CONCAT("[""mac"", """, AL62, """]")), IF(ISBLANK(AM62), "", _xlfn.CONCAT(", [""ip"", """, AM62, """]")), "]"))</f>
        <v/>
      </c>
    </row>
    <row r="63" spans="1:40" ht="16" customHeight="1" x14ac:dyDescent="0.2">
      <c r="A63" s="9">
        <v>1153</v>
      </c>
      <c r="B63" s="9" t="s">
        <v>26</v>
      </c>
      <c r="C63" s="9" t="s">
        <v>128</v>
      </c>
      <c r="D63" s="9" t="s">
        <v>27</v>
      </c>
      <c r="E63" s="9" t="s">
        <v>476</v>
      </c>
      <c r="F63" s="9" t="str">
        <f>IF(ISBLANK(E63), "", Table2[[#This Row],[unique_id]])</f>
        <v>compensation_sensor_netatmo_bertram_2_office_noise</v>
      </c>
      <c r="G63" s="9" t="s">
        <v>228</v>
      </c>
      <c r="H63" s="9" t="s">
        <v>188</v>
      </c>
      <c r="I63" s="9" t="s">
        <v>30</v>
      </c>
      <c r="L63" s="9" t="s">
        <v>90</v>
      </c>
      <c r="N63" s="9" t="s">
        <v>764</v>
      </c>
      <c r="O63" s="11" t="s">
        <v>479</v>
      </c>
      <c r="P63" s="11"/>
      <c r="Q63" s="11"/>
      <c r="R63" s="11"/>
      <c r="S63" s="9"/>
      <c r="V63" s="9" t="s">
        <v>481</v>
      </c>
      <c r="X63" s="11"/>
      <c r="Z63" s="9" t="str">
        <f>IF(ISBLANK(Y63),  "", _xlfn.CONCAT("haas/entity/sensor/", LOWER(C63), "/", E63, "/config"))</f>
        <v/>
      </c>
      <c r="AA63" s="9" t="str">
        <f>IF(ISBLANK(Y63),  "", _xlfn.CONCAT(LOWER(C63), "/", E63))</f>
        <v/>
      </c>
      <c r="AE63" s="9" t="str">
        <f>LOWER(_xlfn.CONCAT(Table2[[#This Row],[device_manufacturer]], "-",Table2[[#This Row],[device_suggested_area]]))</f>
        <v>netatmo-office</v>
      </c>
      <c r="AF63" s="11" t="s">
        <v>736</v>
      </c>
      <c r="AG63" s="9" t="s">
        <v>737</v>
      </c>
      <c r="AH63" s="9" t="s">
        <v>734</v>
      </c>
      <c r="AI63" s="9" t="s">
        <v>128</v>
      </c>
      <c r="AJ63" s="9" t="str">
        <f>G63</f>
        <v>Office</v>
      </c>
      <c r="AN63" s="9" t="str">
        <f>IF(AND(ISBLANK(AL63), ISBLANK(AM63)), "", _xlfn.CONCAT("[", IF(ISBLANK(AL63), "", _xlfn.CONCAT("[""mac"", """, AL63, """]")), IF(ISBLANK(AM63), "", _xlfn.CONCAT(", [""ip"", """, AM63, """]")), "]"))</f>
        <v/>
      </c>
    </row>
    <row r="64" spans="1:40" ht="16" customHeight="1" x14ac:dyDescent="0.2">
      <c r="A64" s="9">
        <v>1154</v>
      </c>
      <c r="B64" s="9" t="s">
        <v>26</v>
      </c>
      <c r="C64" s="9" t="s">
        <v>128</v>
      </c>
      <c r="D64" s="9" t="s">
        <v>27</v>
      </c>
      <c r="E64" s="9" t="s">
        <v>477</v>
      </c>
      <c r="F64" s="9" t="str">
        <f>IF(ISBLANK(E64), "", Table2[[#This Row],[unique_id]])</f>
        <v>compensation_sensor_netatmo_bertram_2_kitchen_noise</v>
      </c>
      <c r="G64" s="9" t="s">
        <v>221</v>
      </c>
      <c r="H64" s="9" t="s">
        <v>188</v>
      </c>
      <c r="I64" s="9" t="s">
        <v>30</v>
      </c>
      <c r="L64" s="9" t="s">
        <v>136</v>
      </c>
      <c r="N64" s="9" t="s">
        <v>764</v>
      </c>
      <c r="O64" s="11" t="s">
        <v>479</v>
      </c>
      <c r="P64" s="11"/>
      <c r="Q64" s="11"/>
      <c r="R64" s="11"/>
      <c r="S64" s="9"/>
      <c r="V64" s="9" t="s">
        <v>481</v>
      </c>
      <c r="X64" s="11"/>
      <c r="Z64" s="9" t="str">
        <f>IF(ISBLANK(Y64),  "", _xlfn.CONCAT("haas/entity/sensor/", LOWER(C64), "/", E64, "/config"))</f>
        <v/>
      </c>
      <c r="AA64" s="9" t="str">
        <f>IF(ISBLANK(Y64),  "", _xlfn.CONCAT(LOWER(C64), "/", E64))</f>
        <v/>
      </c>
      <c r="AE64" s="9" t="str">
        <f>LOWER(_xlfn.CONCAT(Table2[[#This Row],[device_manufacturer]], "-",Table2[[#This Row],[device_suggested_area]]))</f>
        <v>netatmo-kitchen</v>
      </c>
      <c r="AF64" s="11" t="s">
        <v>736</v>
      </c>
      <c r="AG64" s="9" t="s">
        <v>737</v>
      </c>
      <c r="AH64" s="9" t="s">
        <v>734</v>
      </c>
      <c r="AI64" s="9" t="s">
        <v>128</v>
      </c>
      <c r="AJ64" s="9" t="str">
        <f>G64</f>
        <v>Kitchen</v>
      </c>
      <c r="AN64" s="9" t="str">
        <f>IF(AND(ISBLANK(AL64), ISBLANK(AM64)), "", _xlfn.CONCAT("[", IF(ISBLANK(AL64), "", _xlfn.CONCAT("[""mac"", """, AL64, """]")), IF(ISBLANK(AM64), "", _xlfn.CONCAT(", [""ip"", """, AM64, """]")), "]"))</f>
        <v/>
      </c>
    </row>
    <row r="65" spans="1:40" ht="16" customHeight="1" x14ac:dyDescent="0.2">
      <c r="A65" s="9">
        <v>1155</v>
      </c>
      <c r="B65" s="9" t="s">
        <v>26</v>
      </c>
      <c r="C65" s="9" t="s">
        <v>128</v>
      </c>
      <c r="D65" s="9" t="s">
        <v>27</v>
      </c>
      <c r="E65" s="9" t="s">
        <v>478</v>
      </c>
      <c r="F65" s="9" t="str">
        <f>IF(ISBLANK(E65), "", Table2[[#This Row],[unique_id]])</f>
        <v>compensation_sensor_netatmo_laundry_noise</v>
      </c>
      <c r="G65" s="9" t="s">
        <v>229</v>
      </c>
      <c r="H65" s="9" t="s">
        <v>188</v>
      </c>
      <c r="I65" s="9" t="s">
        <v>30</v>
      </c>
      <c r="L65" s="9" t="s">
        <v>136</v>
      </c>
      <c r="N65" s="9" t="s">
        <v>764</v>
      </c>
      <c r="O65" s="11" t="s">
        <v>479</v>
      </c>
      <c r="P65" s="11"/>
      <c r="Q65" s="11"/>
      <c r="R65" s="11"/>
      <c r="S65" s="9"/>
      <c r="V65" s="9" t="s">
        <v>481</v>
      </c>
      <c r="X65" s="11"/>
      <c r="Z65" s="9" t="str">
        <f>IF(ISBLANK(Y65),  "", _xlfn.CONCAT("haas/entity/sensor/", LOWER(C65), "/", E65, "/config"))</f>
        <v/>
      </c>
      <c r="AA65" s="9" t="str">
        <f>IF(ISBLANK(Y65),  "", _xlfn.CONCAT(LOWER(C65), "/", E65))</f>
        <v/>
      </c>
      <c r="AE65" s="9" t="str">
        <f>LOWER(_xlfn.CONCAT(Table2[[#This Row],[device_manufacturer]], "-",Table2[[#This Row],[device_suggested_area]]))</f>
        <v>netatmo-laundry</v>
      </c>
      <c r="AF65" s="11" t="s">
        <v>735</v>
      </c>
      <c r="AG65" s="9" t="s">
        <v>737</v>
      </c>
      <c r="AH65" s="9" t="s">
        <v>733</v>
      </c>
      <c r="AI65" s="9" t="s">
        <v>128</v>
      </c>
      <c r="AJ65" s="9" t="str">
        <f>G65</f>
        <v>Laundry</v>
      </c>
      <c r="AN65" s="9" t="str">
        <f>IF(AND(ISBLANK(AL65), ISBLANK(AM65)), "", _xlfn.CONCAT("[", IF(ISBLANK(AL65), "", _xlfn.CONCAT("[""mac"", """, AL65, """]")), IF(ISBLANK(AM65), "", _xlfn.CONCAT(", [""ip"", """, AM65, """]")), "]"))</f>
        <v/>
      </c>
    </row>
    <row r="66" spans="1:40" ht="16" customHeight="1" x14ac:dyDescent="0.2">
      <c r="A66" s="9">
        <v>1200</v>
      </c>
      <c r="B66" s="9" t="s">
        <v>26</v>
      </c>
      <c r="C66" s="9" t="s">
        <v>39</v>
      </c>
      <c r="D66" s="9" t="s">
        <v>27</v>
      </c>
      <c r="E66" s="9" t="s">
        <v>41</v>
      </c>
      <c r="F66" s="9" t="str">
        <f>IF(ISBLANK(E66), "", Table2[[#This Row],[unique_id]])</f>
        <v>roof_cloud_base</v>
      </c>
      <c r="G66" s="9" t="s">
        <v>42</v>
      </c>
      <c r="H66" s="9" t="s">
        <v>43</v>
      </c>
      <c r="I66" s="9" t="s">
        <v>30</v>
      </c>
      <c r="N66" s="9"/>
      <c r="O66" s="11"/>
      <c r="P66" s="11"/>
      <c r="Q66" s="11"/>
      <c r="R66" s="11"/>
      <c r="S66" s="9" t="s">
        <v>31</v>
      </c>
      <c r="T66" s="9" t="s">
        <v>44</v>
      </c>
      <c r="V66" s="9" t="s">
        <v>182</v>
      </c>
      <c r="W66" s="9">
        <v>300</v>
      </c>
      <c r="X66" s="11" t="s">
        <v>34</v>
      </c>
      <c r="Y66" s="9" t="s">
        <v>45</v>
      </c>
      <c r="Z66" s="9" t="str">
        <f>IF(ISBLANK(Y66),  "", _xlfn.CONCAT("haas/entity/sensor/", LOWER(C66), "/", E66, "/config"))</f>
        <v>haas/entity/sensor/weewx/roof_cloud_base/config</v>
      </c>
      <c r="AA66" s="9" t="str">
        <f>IF(ISBLANK(Y66),  "", _xlfn.CONCAT(LOWER(C66), "/", E66))</f>
        <v>weewx/roof_cloud_base</v>
      </c>
      <c r="AB66" s="9" t="s">
        <v>400</v>
      </c>
      <c r="AC66" s="9">
        <v>1</v>
      </c>
      <c r="AD66" s="12" t="s">
        <v>194</v>
      </c>
      <c r="AE66" s="9" t="s">
        <v>582</v>
      </c>
      <c r="AF66" s="11">
        <v>3.15</v>
      </c>
      <c r="AG66" s="9" t="s">
        <v>556</v>
      </c>
      <c r="AH66" s="9" t="s">
        <v>36</v>
      </c>
      <c r="AI66" s="9" t="s">
        <v>37</v>
      </c>
      <c r="AJ66" s="9" t="s">
        <v>38</v>
      </c>
      <c r="AN66" s="9" t="str">
        <f>IF(AND(ISBLANK(AL66), ISBLANK(AM66)), "", _xlfn.CONCAT("[", IF(ISBLANK(AL66), "", _xlfn.CONCAT("[""mac"", """, AL66, """]")), IF(ISBLANK(AM66), "", _xlfn.CONCAT(", [""ip"", """, AM66, """]")), "]"))</f>
        <v/>
      </c>
    </row>
    <row r="67" spans="1:40" ht="16" customHeight="1" x14ac:dyDescent="0.2">
      <c r="A67" s="9">
        <v>1201</v>
      </c>
      <c r="B67" s="9" t="s">
        <v>26</v>
      </c>
      <c r="C67" s="9" t="s">
        <v>39</v>
      </c>
      <c r="D67" s="9" t="s">
        <v>27</v>
      </c>
      <c r="E67" s="9" t="s">
        <v>46</v>
      </c>
      <c r="F67" s="9" t="str">
        <f>IF(ISBLANK(E67), "", Table2[[#This Row],[unique_id]])</f>
        <v>roof_max_solar_radiation</v>
      </c>
      <c r="G67" s="9" t="s">
        <v>47</v>
      </c>
      <c r="H67" s="9" t="s">
        <v>43</v>
      </c>
      <c r="I67" s="9" t="s">
        <v>30</v>
      </c>
      <c r="N67" s="9"/>
      <c r="O67" s="11"/>
      <c r="P67" s="11"/>
      <c r="Q67" s="11"/>
      <c r="R67" s="11"/>
      <c r="S67" s="9" t="s">
        <v>31</v>
      </c>
      <c r="T67" s="9" t="s">
        <v>48</v>
      </c>
      <c r="V67" s="9" t="s">
        <v>183</v>
      </c>
      <c r="W67" s="9">
        <v>300</v>
      </c>
      <c r="X67" s="11" t="s">
        <v>34</v>
      </c>
      <c r="Y67" s="9" t="s">
        <v>49</v>
      </c>
      <c r="Z67" s="9" t="str">
        <f>IF(ISBLANK(Y67),  "", _xlfn.CONCAT("haas/entity/sensor/", LOWER(C67), "/", E67, "/config"))</f>
        <v>haas/entity/sensor/weewx/roof_max_solar_radiation/config</v>
      </c>
      <c r="AA67" s="9" t="str">
        <f>IF(ISBLANK(Y67),  "", _xlfn.CONCAT(LOWER(C67), "/", E67))</f>
        <v>weewx/roof_max_solar_radiation</v>
      </c>
      <c r="AB67" s="9" t="s">
        <v>400</v>
      </c>
      <c r="AC67" s="9">
        <v>1</v>
      </c>
      <c r="AD67" s="12" t="s">
        <v>194</v>
      </c>
      <c r="AE67" s="9" t="s">
        <v>582</v>
      </c>
      <c r="AF67" s="11">
        <v>3.15</v>
      </c>
      <c r="AG67" s="9" t="s">
        <v>556</v>
      </c>
      <c r="AH67" s="9" t="s">
        <v>36</v>
      </c>
      <c r="AI67" s="9" t="s">
        <v>37</v>
      </c>
      <c r="AJ67" s="9" t="s">
        <v>38</v>
      </c>
      <c r="AN67" s="9" t="str">
        <f>IF(AND(ISBLANK(AL67), ISBLANK(AM67)), "", _xlfn.CONCAT("[", IF(ISBLANK(AL67), "", _xlfn.CONCAT("[""mac"", """, AL67, """]")), IF(ISBLANK(AM67), "", _xlfn.CONCAT(", [""ip"", """, AM67, """]")), "]"))</f>
        <v/>
      </c>
    </row>
    <row r="68" spans="1:40" ht="16" customHeight="1" x14ac:dyDescent="0.2">
      <c r="A68" s="9">
        <v>1250</v>
      </c>
      <c r="B68" s="9" t="s">
        <v>26</v>
      </c>
      <c r="C68" s="9" t="s">
        <v>39</v>
      </c>
      <c r="D68" s="9" t="s">
        <v>27</v>
      </c>
      <c r="E68" s="9" t="s">
        <v>53</v>
      </c>
      <c r="F68" s="9" t="str">
        <f>IF(ISBLANK(E68), "", Table2[[#This Row],[unique_id]])</f>
        <v>roof_barometer_pressure</v>
      </c>
      <c r="G68" s="9" t="s">
        <v>54</v>
      </c>
      <c r="H68" s="9" t="s">
        <v>50</v>
      </c>
      <c r="I68" s="9" t="s">
        <v>30</v>
      </c>
      <c r="N68" s="9"/>
      <c r="O68" s="11"/>
      <c r="P68" s="11"/>
      <c r="Q68" s="11"/>
      <c r="R68" s="11"/>
      <c r="S68" s="9" t="s">
        <v>31</v>
      </c>
      <c r="T68" s="9" t="s">
        <v>51</v>
      </c>
      <c r="U68" s="9" t="s">
        <v>52</v>
      </c>
      <c r="W68" s="9">
        <v>300</v>
      </c>
      <c r="X68" s="11" t="s">
        <v>34</v>
      </c>
      <c r="Y68" s="9" t="s">
        <v>55</v>
      </c>
      <c r="Z68" s="9" t="str">
        <f>IF(ISBLANK(Y68),  "", _xlfn.CONCAT("haas/entity/sensor/", LOWER(C68), "/", E68, "/config"))</f>
        <v>haas/entity/sensor/weewx/roof_barometer_pressure/config</v>
      </c>
      <c r="AA68" s="9" t="str">
        <f>IF(ISBLANK(Y68),  "", _xlfn.CONCAT(LOWER(C68), "/", E68))</f>
        <v>weewx/roof_barometer_pressure</v>
      </c>
      <c r="AB68" s="9" t="s">
        <v>400</v>
      </c>
      <c r="AC68" s="9">
        <v>1</v>
      </c>
      <c r="AD68" s="12" t="s">
        <v>194</v>
      </c>
      <c r="AE68" s="9" t="s">
        <v>582</v>
      </c>
      <c r="AF68" s="11">
        <v>3.15</v>
      </c>
      <c r="AG68" s="9" t="s">
        <v>556</v>
      </c>
      <c r="AH68" s="9" t="s">
        <v>36</v>
      </c>
      <c r="AI68" s="9" t="s">
        <v>37</v>
      </c>
      <c r="AJ68" s="9" t="s">
        <v>38</v>
      </c>
      <c r="AN68" s="9" t="str">
        <f>IF(AND(ISBLANK(AL68), ISBLANK(AM68)), "", _xlfn.CONCAT("[", IF(ISBLANK(AL68), "", _xlfn.CONCAT("[""mac"", """, AL68, """]")), IF(ISBLANK(AM68), "", _xlfn.CONCAT(", [""ip"", """, AM68, """]")), "]"))</f>
        <v/>
      </c>
    </row>
    <row r="69" spans="1:40" ht="16" customHeight="1" x14ac:dyDescent="0.2">
      <c r="A69" s="9">
        <v>1251</v>
      </c>
      <c r="B69" s="9" t="s">
        <v>26</v>
      </c>
      <c r="C69" s="9" t="s">
        <v>39</v>
      </c>
      <c r="D69" s="9" t="s">
        <v>27</v>
      </c>
      <c r="E69" s="9" t="s">
        <v>56</v>
      </c>
      <c r="F69" s="9" t="str">
        <f>IF(ISBLANK(E69), "", Table2[[#This Row],[unique_id]])</f>
        <v>roof_pressure</v>
      </c>
      <c r="G69" s="9" t="s">
        <v>38</v>
      </c>
      <c r="H69" s="9" t="s">
        <v>50</v>
      </c>
      <c r="I69" s="9" t="s">
        <v>30</v>
      </c>
      <c r="N69" s="9"/>
      <c r="O69" s="11"/>
      <c r="P69" s="11"/>
      <c r="Q69" s="11"/>
      <c r="R69" s="11"/>
      <c r="S69" s="9" t="s">
        <v>31</v>
      </c>
      <c r="T69" s="9" t="s">
        <v>51</v>
      </c>
      <c r="U69" s="9" t="s">
        <v>52</v>
      </c>
      <c r="W69" s="9">
        <v>300</v>
      </c>
      <c r="X69" s="11" t="s">
        <v>34</v>
      </c>
      <c r="Y69" s="9" t="s">
        <v>52</v>
      </c>
      <c r="Z69" s="9" t="str">
        <f>IF(ISBLANK(Y69),  "", _xlfn.CONCAT("haas/entity/sensor/", LOWER(C69), "/", E69, "/config"))</f>
        <v>haas/entity/sensor/weewx/roof_pressure/config</v>
      </c>
      <c r="AA69" s="9" t="str">
        <f>IF(ISBLANK(Y69),  "", _xlfn.CONCAT(LOWER(C69), "/", E69))</f>
        <v>weewx/roof_pressure</v>
      </c>
      <c r="AB69" s="9" t="s">
        <v>400</v>
      </c>
      <c r="AC69" s="9">
        <v>1</v>
      </c>
      <c r="AD69" s="12" t="s">
        <v>194</v>
      </c>
      <c r="AE69" s="9" t="s">
        <v>582</v>
      </c>
      <c r="AF69" s="11">
        <v>3.15</v>
      </c>
      <c r="AG69" s="9" t="s">
        <v>556</v>
      </c>
      <c r="AH69" s="9" t="s">
        <v>36</v>
      </c>
      <c r="AI69" s="9" t="s">
        <v>37</v>
      </c>
      <c r="AJ69" s="9" t="s">
        <v>38</v>
      </c>
      <c r="AN69" s="9" t="str">
        <f>IF(AND(ISBLANK(AL69), ISBLANK(AM69)), "", _xlfn.CONCAT("[", IF(ISBLANK(AL69), "", _xlfn.CONCAT("[""mac"", """, AL69, """]")), IF(ISBLANK(AM69), "", _xlfn.CONCAT(", [""ip"", """, AM69, """]")), "]"))</f>
        <v/>
      </c>
    </row>
    <row r="70" spans="1:40" ht="16" customHeight="1" x14ac:dyDescent="0.2">
      <c r="A70" s="9">
        <v>1300</v>
      </c>
      <c r="B70" s="9" t="s">
        <v>26</v>
      </c>
      <c r="C70" s="9" t="s">
        <v>39</v>
      </c>
      <c r="D70" s="9" t="s">
        <v>27</v>
      </c>
      <c r="E70" s="9" t="s">
        <v>107</v>
      </c>
      <c r="F70" s="9" t="str">
        <f>IF(ISBLANK(E70), "", Table2[[#This Row],[unique_id]])</f>
        <v>roof_wind_direction</v>
      </c>
      <c r="G70" s="9" t="s">
        <v>108</v>
      </c>
      <c r="H70" s="9" t="s">
        <v>109</v>
      </c>
      <c r="I70" s="9" t="s">
        <v>30</v>
      </c>
      <c r="N70" s="9"/>
      <c r="O70" s="11"/>
      <c r="P70" s="11"/>
      <c r="Q70" s="11"/>
      <c r="R70" s="11"/>
      <c r="S70" s="9" t="s">
        <v>31</v>
      </c>
      <c r="T70" s="9" t="s">
        <v>176</v>
      </c>
      <c r="V70" s="9" t="s">
        <v>185</v>
      </c>
      <c r="W70" s="9">
        <v>300</v>
      </c>
      <c r="X70" s="11" t="s">
        <v>34</v>
      </c>
      <c r="Y70" s="9" t="s">
        <v>110</v>
      </c>
      <c r="Z70" s="9" t="str">
        <f>IF(ISBLANK(Y70),  "", _xlfn.CONCAT("haas/entity/sensor/", LOWER(C70), "/", E70, "/config"))</f>
        <v>haas/entity/sensor/weewx/roof_wind_direction/config</v>
      </c>
      <c r="AA70" s="9" t="str">
        <f>IF(ISBLANK(Y70),  "", _xlfn.CONCAT(LOWER(C70), "/", E70))</f>
        <v>weewx/roof_wind_direction</v>
      </c>
      <c r="AB70" s="9" t="s">
        <v>400</v>
      </c>
      <c r="AC70" s="9">
        <v>1</v>
      </c>
      <c r="AD70" s="12" t="s">
        <v>194</v>
      </c>
      <c r="AE70" s="9" t="s">
        <v>582</v>
      </c>
      <c r="AF70" s="11">
        <v>3.15</v>
      </c>
      <c r="AG70" s="9" t="s">
        <v>556</v>
      </c>
      <c r="AH70" s="9" t="s">
        <v>36</v>
      </c>
      <c r="AI70" s="9" t="s">
        <v>37</v>
      </c>
      <c r="AJ70" s="9" t="s">
        <v>38</v>
      </c>
      <c r="AN70" s="9" t="str">
        <f>IF(AND(ISBLANK(AL70), ISBLANK(AM70)), "", _xlfn.CONCAT("[", IF(ISBLANK(AL70), "", _xlfn.CONCAT("[""mac"", """, AL70, """]")), IF(ISBLANK(AM70), "", _xlfn.CONCAT(", [""ip"", """, AM70, """]")), "]"))</f>
        <v/>
      </c>
    </row>
    <row r="71" spans="1:40" ht="16" customHeight="1" x14ac:dyDescent="0.2">
      <c r="A71" s="9">
        <v>1301</v>
      </c>
      <c r="B71" s="9" t="s">
        <v>26</v>
      </c>
      <c r="C71" s="9" t="s">
        <v>39</v>
      </c>
      <c r="D71" s="9" t="s">
        <v>27</v>
      </c>
      <c r="E71" s="9" t="s">
        <v>111</v>
      </c>
      <c r="F71" s="9" t="str">
        <f>IF(ISBLANK(E71), "", Table2[[#This Row],[unique_id]])</f>
        <v>roof_wind_gust_direction</v>
      </c>
      <c r="G71" s="9" t="s">
        <v>112</v>
      </c>
      <c r="H71" s="9" t="s">
        <v>109</v>
      </c>
      <c r="I71" s="9" t="s">
        <v>30</v>
      </c>
      <c r="N71" s="9"/>
      <c r="O71" s="11"/>
      <c r="P71" s="11"/>
      <c r="Q71" s="11"/>
      <c r="R71" s="11"/>
      <c r="S71" s="9" t="s">
        <v>31</v>
      </c>
      <c r="T71" s="9" t="s">
        <v>176</v>
      </c>
      <c r="V71" s="9" t="s">
        <v>185</v>
      </c>
      <c r="W71" s="9">
        <v>300</v>
      </c>
      <c r="X71" s="11" t="s">
        <v>34</v>
      </c>
      <c r="Y71" s="9" t="s">
        <v>113</v>
      </c>
      <c r="Z71" s="9" t="str">
        <f>IF(ISBLANK(Y71),  "", _xlfn.CONCAT("haas/entity/sensor/", LOWER(C71), "/", E71, "/config"))</f>
        <v>haas/entity/sensor/weewx/roof_wind_gust_direction/config</v>
      </c>
      <c r="AA71" s="9" t="str">
        <f>IF(ISBLANK(Y71),  "", _xlfn.CONCAT(LOWER(C71), "/", E71))</f>
        <v>weewx/roof_wind_gust_direction</v>
      </c>
      <c r="AB71" s="9" t="s">
        <v>400</v>
      </c>
      <c r="AC71" s="9">
        <v>1</v>
      </c>
      <c r="AD71" s="12" t="s">
        <v>194</v>
      </c>
      <c r="AE71" s="9" t="s">
        <v>582</v>
      </c>
      <c r="AF71" s="11">
        <v>3.15</v>
      </c>
      <c r="AG71" s="9" t="s">
        <v>556</v>
      </c>
      <c r="AH71" s="9" t="s">
        <v>36</v>
      </c>
      <c r="AI71" s="9" t="s">
        <v>37</v>
      </c>
      <c r="AJ71" s="9" t="s">
        <v>38</v>
      </c>
      <c r="AN71" s="9" t="str">
        <f>IF(AND(ISBLANK(AL71), ISBLANK(AM71)), "", _xlfn.CONCAT("[", IF(ISBLANK(AL71), "", _xlfn.CONCAT("[""mac"", """, AL71, """]")), IF(ISBLANK(AM71), "", _xlfn.CONCAT(", [""ip"", """, AM71, """]")), "]"))</f>
        <v/>
      </c>
    </row>
    <row r="72" spans="1:40" ht="16" customHeight="1" x14ac:dyDescent="0.2">
      <c r="A72" s="9">
        <v>1302</v>
      </c>
      <c r="B72" s="9" t="s">
        <v>26</v>
      </c>
      <c r="C72" s="9" t="s">
        <v>39</v>
      </c>
      <c r="D72" s="9" t="s">
        <v>27</v>
      </c>
      <c r="E72" s="9" t="s">
        <v>114</v>
      </c>
      <c r="F72" s="9" t="str">
        <f>IF(ISBLANK(E72), "", Table2[[#This Row],[unique_id]])</f>
        <v>roof_wind_gust_speed</v>
      </c>
      <c r="G72" s="9" t="s">
        <v>115</v>
      </c>
      <c r="H72" s="9" t="s">
        <v>109</v>
      </c>
      <c r="I72" s="9" t="s">
        <v>30</v>
      </c>
      <c r="N72" s="9"/>
      <c r="O72" s="11"/>
      <c r="P72" s="11"/>
      <c r="Q72" s="11"/>
      <c r="R72" s="11"/>
      <c r="S72" s="9" t="s">
        <v>31</v>
      </c>
      <c r="T72" s="9" t="s">
        <v>177</v>
      </c>
      <c r="V72" s="9" t="s">
        <v>185</v>
      </c>
      <c r="W72" s="9">
        <v>300</v>
      </c>
      <c r="X72" s="11" t="s">
        <v>34</v>
      </c>
      <c r="Y72" s="9" t="s">
        <v>116</v>
      </c>
      <c r="Z72" s="9" t="str">
        <f>IF(ISBLANK(Y72),  "", _xlfn.CONCAT("haas/entity/sensor/", LOWER(C72), "/", E72, "/config"))</f>
        <v>haas/entity/sensor/weewx/roof_wind_gust_speed/config</v>
      </c>
      <c r="AA72" s="9" t="str">
        <f>IF(ISBLANK(Y72),  "", _xlfn.CONCAT(LOWER(C72), "/", E72))</f>
        <v>weewx/roof_wind_gust_speed</v>
      </c>
      <c r="AB72" s="9" t="s">
        <v>399</v>
      </c>
      <c r="AC72" s="9">
        <v>1</v>
      </c>
      <c r="AD72" s="12" t="s">
        <v>194</v>
      </c>
      <c r="AE72" s="9" t="s">
        <v>582</v>
      </c>
      <c r="AF72" s="11">
        <v>3.15</v>
      </c>
      <c r="AG72" s="9" t="s">
        <v>556</v>
      </c>
      <c r="AH72" s="9" t="s">
        <v>36</v>
      </c>
      <c r="AI72" s="9" t="s">
        <v>37</v>
      </c>
      <c r="AJ72" s="9" t="s">
        <v>38</v>
      </c>
      <c r="AN72" s="9" t="str">
        <f>IF(AND(ISBLANK(AL72), ISBLANK(AM72)), "", _xlfn.CONCAT("[", IF(ISBLANK(AL72), "", _xlfn.CONCAT("[""mac"", """, AL72, """]")), IF(ISBLANK(AM72), "", _xlfn.CONCAT(", [""ip"", """, AM72, """]")), "]"))</f>
        <v/>
      </c>
    </row>
    <row r="73" spans="1:40" ht="16" customHeight="1" x14ac:dyDescent="0.2">
      <c r="A73" s="9">
        <v>1303</v>
      </c>
      <c r="B73" s="9" t="s">
        <v>26</v>
      </c>
      <c r="C73" s="9" t="s">
        <v>39</v>
      </c>
      <c r="D73" s="9" t="s">
        <v>27</v>
      </c>
      <c r="E73" s="9" t="s">
        <v>117</v>
      </c>
      <c r="F73" s="9" t="str">
        <f>IF(ISBLANK(E73), "", Table2[[#This Row],[unique_id]])</f>
        <v>roof_wind_speed_10min</v>
      </c>
      <c r="G73" s="9" t="s">
        <v>118</v>
      </c>
      <c r="H73" s="9" t="s">
        <v>109</v>
      </c>
      <c r="I73" s="9" t="s">
        <v>30</v>
      </c>
      <c r="N73" s="9"/>
      <c r="O73" s="11"/>
      <c r="P73" s="11"/>
      <c r="Q73" s="11"/>
      <c r="R73" s="11"/>
      <c r="S73" s="9" t="s">
        <v>31</v>
      </c>
      <c r="T73" s="9" t="s">
        <v>177</v>
      </c>
      <c r="V73" s="9" t="s">
        <v>185</v>
      </c>
      <c r="W73" s="9">
        <v>300</v>
      </c>
      <c r="X73" s="11" t="s">
        <v>34</v>
      </c>
      <c r="Y73" s="9" t="s">
        <v>119</v>
      </c>
      <c r="Z73" s="9" t="str">
        <f>IF(ISBLANK(Y73),  "", _xlfn.CONCAT("haas/entity/sensor/", LOWER(C73), "/", E73, "/config"))</f>
        <v>haas/entity/sensor/weewx/roof_wind_speed_10min/config</v>
      </c>
      <c r="AA73" s="9" t="str">
        <f>IF(ISBLANK(Y73),  "", _xlfn.CONCAT(LOWER(C73), "/", E73))</f>
        <v>weewx/roof_wind_speed_10min</v>
      </c>
      <c r="AB73" s="9" t="s">
        <v>399</v>
      </c>
      <c r="AC73" s="9">
        <v>1</v>
      </c>
      <c r="AD73" s="12" t="s">
        <v>194</v>
      </c>
      <c r="AE73" s="9" t="s">
        <v>582</v>
      </c>
      <c r="AF73" s="11">
        <v>3.15</v>
      </c>
      <c r="AG73" s="9" t="s">
        <v>556</v>
      </c>
      <c r="AH73" s="9" t="s">
        <v>36</v>
      </c>
      <c r="AI73" s="9" t="s">
        <v>37</v>
      </c>
      <c r="AJ73" s="9" t="s">
        <v>38</v>
      </c>
      <c r="AN73" s="9" t="str">
        <f>IF(AND(ISBLANK(AL73), ISBLANK(AM73)), "", _xlfn.CONCAT("[", IF(ISBLANK(AL73), "", _xlfn.CONCAT("[""mac"", """, AL73, """]")), IF(ISBLANK(AM73), "", _xlfn.CONCAT(", [""ip"", """, AM73, """]")), "]"))</f>
        <v/>
      </c>
    </row>
    <row r="74" spans="1:40" ht="16" customHeight="1" x14ac:dyDescent="0.2">
      <c r="A74" s="9">
        <v>1304</v>
      </c>
      <c r="B74" s="9" t="s">
        <v>26</v>
      </c>
      <c r="C74" s="9" t="s">
        <v>39</v>
      </c>
      <c r="D74" s="9" t="s">
        <v>27</v>
      </c>
      <c r="E74" s="9" t="s">
        <v>120</v>
      </c>
      <c r="F74" s="9" t="str">
        <f>IF(ISBLANK(E74), "", Table2[[#This Row],[unique_id]])</f>
        <v>roof_wind_samples</v>
      </c>
      <c r="G74" s="9" t="s">
        <v>121</v>
      </c>
      <c r="H74" s="9" t="s">
        <v>109</v>
      </c>
      <c r="I74" s="9" t="s">
        <v>30</v>
      </c>
      <c r="N74" s="9"/>
      <c r="O74" s="11"/>
      <c r="P74" s="11"/>
      <c r="Q74" s="11"/>
      <c r="R74" s="11"/>
      <c r="S74" s="9" t="s">
        <v>31</v>
      </c>
      <c r="V74" s="9" t="s">
        <v>185</v>
      </c>
      <c r="W74" s="9">
        <v>300</v>
      </c>
      <c r="X74" s="11" t="s">
        <v>34</v>
      </c>
      <c r="Y74" s="9" t="s">
        <v>122</v>
      </c>
      <c r="Z74" s="9" t="str">
        <f>IF(ISBLANK(Y74),  "", _xlfn.CONCAT("haas/entity/sensor/", LOWER(C74), "/", E74, "/config"))</f>
        <v>haas/entity/sensor/weewx/roof_wind_samples/config</v>
      </c>
      <c r="AA74" s="9" t="str">
        <f>IF(ISBLANK(Y74),  "", _xlfn.CONCAT(LOWER(C74), "/", E74))</f>
        <v>weewx/roof_wind_samples</v>
      </c>
      <c r="AB74" s="9" t="s">
        <v>401</v>
      </c>
      <c r="AC74" s="9">
        <v>1</v>
      </c>
      <c r="AD74" s="12" t="s">
        <v>194</v>
      </c>
      <c r="AE74" s="9" t="s">
        <v>582</v>
      </c>
      <c r="AF74" s="11">
        <v>3.15</v>
      </c>
      <c r="AG74" s="9" t="s">
        <v>556</v>
      </c>
      <c r="AH74" s="9" t="s">
        <v>36</v>
      </c>
      <c r="AI74" s="9" t="s">
        <v>37</v>
      </c>
      <c r="AJ74" s="9" t="s">
        <v>38</v>
      </c>
      <c r="AN74" s="9" t="str">
        <f>IF(AND(ISBLANK(AL74), ISBLANK(AM74)), "", _xlfn.CONCAT("[", IF(ISBLANK(AL74), "", _xlfn.CONCAT("[""mac"", """, AL74, """]")), IF(ISBLANK(AM74), "", _xlfn.CONCAT(", [""ip"", """, AM74, """]")), "]"))</f>
        <v/>
      </c>
    </row>
    <row r="75" spans="1:40" ht="16" customHeight="1" x14ac:dyDescent="0.2">
      <c r="A75" s="9">
        <v>1305</v>
      </c>
      <c r="B75" s="9" t="s">
        <v>26</v>
      </c>
      <c r="C75" s="9" t="s">
        <v>39</v>
      </c>
      <c r="D75" s="9" t="s">
        <v>27</v>
      </c>
      <c r="E75" s="9" t="s">
        <v>123</v>
      </c>
      <c r="F75" s="9" t="str">
        <f>IF(ISBLANK(E75), "", Table2[[#This Row],[unique_id]])</f>
        <v>roof_wind_run</v>
      </c>
      <c r="G75" s="9" t="s">
        <v>124</v>
      </c>
      <c r="H75" s="9" t="s">
        <v>109</v>
      </c>
      <c r="I75" s="9" t="s">
        <v>30</v>
      </c>
      <c r="N75" s="9"/>
      <c r="O75" s="11"/>
      <c r="P75" s="11"/>
      <c r="Q75" s="11"/>
      <c r="R75" s="11"/>
      <c r="S75" s="9" t="s">
        <v>31</v>
      </c>
      <c r="T75" s="9" t="s">
        <v>125</v>
      </c>
      <c r="V75" s="9" t="s">
        <v>185</v>
      </c>
      <c r="W75" s="9">
        <v>300</v>
      </c>
      <c r="X75" s="11" t="s">
        <v>34</v>
      </c>
      <c r="Y75" s="9" t="s">
        <v>126</v>
      </c>
      <c r="Z75" s="9" t="str">
        <f>IF(ISBLANK(Y75),  "", _xlfn.CONCAT("haas/entity/sensor/", LOWER(C75), "/", E75, "/config"))</f>
        <v>haas/entity/sensor/weewx/roof_wind_run/config</v>
      </c>
      <c r="AA75" s="9" t="str">
        <f>IF(ISBLANK(Y75),  "", _xlfn.CONCAT(LOWER(C75), "/", E75))</f>
        <v>weewx/roof_wind_run</v>
      </c>
      <c r="AB75" s="9" t="s">
        <v>399</v>
      </c>
      <c r="AC75" s="9">
        <v>1</v>
      </c>
      <c r="AD75" s="12" t="s">
        <v>194</v>
      </c>
      <c r="AE75" s="9" t="s">
        <v>582</v>
      </c>
      <c r="AF75" s="11">
        <v>3.15</v>
      </c>
      <c r="AG75" s="9" t="s">
        <v>556</v>
      </c>
      <c r="AH75" s="9" t="s">
        <v>36</v>
      </c>
      <c r="AI75" s="9" t="s">
        <v>37</v>
      </c>
      <c r="AJ75" s="9" t="s">
        <v>38</v>
      </c>
      <c r="AN75" s="9" t="str">
        <f>IF(AND(ISBLANK(AL75), ISBLANK(AM75)), "", _xlfn.CONCAT("[", IF(ISBLANK(AL75), "", _xlfn.CONCAT("[""mac"", """, AL75, """]")), IF(ISBLANK(AM75), "", _xlfn.CONCAT(", [""ip"", """, AM75, """]")), "]"))</f>
        <v/>
      </c>
    </row>
    <row r="76" spans="1:40" ht="16" customHeight="1" x14ac:dyDescent="0.2">
      <c r="A76" s="9">
        <v>1306</v>
      </c>
      <c r="B76" s="9" t="s">
        <v>26</v>
      </c>
      <c r="C76" s="9" t="s">
        <v>39</v>
      </c>
      <c r="D76" s="9" t="s">
        <v>27</v>
      </c>
      <c r="E76" s="9" t="s">
        <v>104</v>
      </c>
      <c r="F76" s="9" t="str">
        <f>IF(ISBLANK(E76), "", Table2[[#This Row],[unique_id]])</f>
        <v>roof_wind_speed</v>
      </c>
      <c r="G76" s="9" t="s">
        <v>105</v>
      </c>
      <c r="H76" s="9" t="s">
        <v>109</v>
      </c>
      <c r="I76" s="9" t="s">
        <v>30</v>
      </c>
      <c r="N76" s="9"/>
      <c r="O76" s="11"/>
      <c r="P76" s="11"/>
      <c r="Q76" s="11"/>
      <c r="R76" s="11"/>
      <c r="S76" s="9" t="s">
        <v>31</v>
      </c>
      <c r="T76" s="17" t="s">
        <v>177</v>
      </c>
      <c r="V76" s="9" t="s">
        <v>185</v>
      </c>
      <c r="W76" s="9">
        <v>300</v>
      </c>
      <c r="X76" s="11" t="s">
        <v>34</v>
      </c>
      <c r="Y76" s="9" t="s">
        <v>106</v>
      </c>
      <c r="Z76" s="9" t="str">
        <f>IF(ISBLANK(Y76),  "", _xlfn.CONCAT("haas/entity/sensor/", LOWER(C76), "/", E76, "/config"))</f>
        <v>haas/entity/sensor/weewx/roof_wind_speed/config</v>
      </c>
      <c r="AA76" s="9" t="str">
        <f>IF(ISBLANK(Y76),  "", _xlfn.CONCAT(LOWER(C76), "/", E76))</f>
        <v>weewx/roof_wind_speed</v>
      </c>
      <c r="AB76" s="9" t="s">
        <v>399</v>
      </c>
      <c r="AC76" s="9">
        <v>1</v>
      </c>
      <c r="AD76" s="12" t="s">
        <v>194</v>
      </c>
      <c r="AE76" s="9" t="s">
        <v>582</v>
      </c>
      <c r="AF76" s="11">
        <v>3.15</v>
      </c>
      <c r="AG76" s="9" t="s">
        <v>556</v>
      </c>
      <c r="AH76" s="9" t="s">
        <v>36</v>
      </c>
      <c r="AI76" s="9" t="s">
        <v>37</v>
      </c>
      <c r="AJ76" s="9" t="s">
        <v>38</v>
      </c>
      <c r="AN76" s="9" t="str">
        <f>IF(AND(ISBLANK(AL76), ISBLANK(AM76)), "", _xlfn.CONCAT("[", IF(ISBLANK(AL76), "", _xlfn.CONCAT("[""mac"", """, AL76, """]")), IF(ISBLANK(AM76), "", _xlfn.CONCAT(", [""ip"", """, AM76, """]")), "]"))</f>
        <v/>
      </c>
    </row>
    <row r="77" spans="1:40" ht="16" customHeight="1" x14ac:dyDescent="0.2">
      <c r="A77" s="9">
        <v>1350</v>
      </c>
      <c r="B77" s="9" t="s">
        <v>26</v>
      </c>
      <c r="C77" s="9" t="s">
        <v>39</v>
      </c>
      <c r="D77" s="9" t="s">
        <v>27</v>
      </c>
      <c r="E77" s="9" t="s">
        <v>71</v>
      </c>
      <c r="F77" s="9" t="str">
        <f>IF(ISBLANK(E77), "", Table2[[#This Row],[unique_id]])</f>
        <v>roof_rain_rate</v>
      </c>
      <c r="G77" s="9" t="s">
        <v>72</v>
      </c>
      <c r="H77" s="9" t="s">
        <v>59</v>
      </c>
      <c r="I77" s="9" t="s">
        <v>193</v>
      </c>
      <c r="L77" s="9" t="s">
        <v>90</v>
      </c>
      <c r="N77" s="9"/>
      <c r="O77" s="11"/>
      <c r="P77" s="11"/>
      <c r="Q77" s="11"/>
      <c r="R77" s="11"/>
      <c r="S77" s="9" t="s">
        <v>31</v>
      </c>
      <c r="T77" s="9" t="s">
        <v>232</v>
      </c>
      <c r="V77" s="9" t="s">
        <v>184</v>
      </c>
      <c r="W77" s="9">
        <v>300</v>
      </c>
      <c r="X77" s="11" t="s">
        <v>34</v>
      </c>
      <c r="Y77" s="9" t="s">
        <v>73</v>
      </c>
      <c r="Z77" s="9" t="str">
        <f>IF(ISBLANK(Y77),  "", _xlfn.CONCAT("haas/entity/sensor/", LOWER(C77), "/", E77, "/config"))</f>
        <v>haas/entity/sensor/weewx/roof_rain_rate/config</v>
      </c>
      <c r="AA77" s="9" t="str">
        <f>IF(ISBLANK(Y77),  "", _xlfn.CONCAT(LOWER(C77), "/", E77))</f>
        <v>weewx/roof_rain_rate</v>
      </c>
      <c r="AB77" s="9" t="s">
        <v>759</v>
      </c>
      <c r="AC77" s="9">
        <v>1</v>
      </c>
      <c r="AD77" s="12" t="s">
        <v>194</v>
      </c>
      <c r="AE77" s="9" t="s">
        <v>582</v>
      </c>
      <c r="AF77" s="11">
        <v>3.15</v>
      </c>
      <c r="AG77" s="9" t="s">
        <v>556</v>
      </c>
      <c r="AH77" s="9" t="s">
        <v>36</v>
      </c>
      <c r="AI77" s="9" t="s">
        <v>37</v>
      </c>
      <c r="AJ77" s="9" t="s">
        <v>38</v>
      </c>
      <c r="AN77" s="9" t="str">
        <f>IF(AND(ISBLANK(AL77), ISBLANK(AM77)), "", _xlfn.CONCAT("[", IF(ISBLANK(AL77), "", _xlfn.CONCAT("[""mac"", """, AL77, """]")), IF(ISBLANK(AM77), "", _xlfn.CONCAT(", [""ip"", """, AM77, """]")), "]"))</f>
        <v/>
      </c>
    </row>
    <row r="78" spans="1:40" ht="16" customHeight="1" x14ac:dyDescent="0.2">
      <c r="A78" s="9">
        <v>1351</v>
      </c>
      <c r="B78" s="9" t="s">
        <v>26</v>
      </c>
      <c r="C78" s="9" t="s">
        <v>39</v>
      </c>
      <c r="D78" s="9" t="s">
        <v>27</v>
      </c>
      <c r="E78" s="9" t="s">
        <v>63</v>
      </c>
      <c r="F78" s="9" t="str">
        <f>IF(ISBLANK(E78), "", Table2[[#This Row],[unique_id]])</f>
        <v>roof_hourly_rain</v>
      </c>
      <c r="G78" s="9" t="s">
        <v>64</v>
      </c>
      <c r="H78" s="9" t="s">
        <v>59</v>
      </c>
      <c r="I78" s="9" t="s">
        <v>193</v>
      </c>
      <c r="L78" s="9" t="s">
        <v>136</v>
      </c>
      <c r="N78" s="9" t="s">
        <v>764</v>
      </c>
      <c r="O78" s="11"/>
      <c r="P78" s="11"/>
      <c r="Q78" s="11"/>
      <c r="R78" s="11"/>
      <c r="S78" s="9" t="s">
        <v>60</v>
      </c>
      <c r="T78" s="9" t="s">
        <v>267</v>
      </c>
      <c r="V78" s="9" t="s">
        <v>184</v>
      </c>
      <c r="W78" s="9">
        <v>300</v>
      </c>
      <c r="X78" s="11" t="s">
        <v>34</v>
      </c>
      <c r="Y78" s="9" t="s">
        <v>65</v>
      </c>
      <c r="Z78" s="9" t="str">
        <f>IF(ISBLANK(Y78),  "", _xlfn.CONCAT("haas/entity/sensor/", LOWER(C78), "/", E78, "/config"))</f>
        <v>haas/entity/sensor/weewx/roof_hourly_rain/config</v>
      </c>
      <c r="AA78" s="9" t="str">
        <f>IF(ISBLANK(Y78),  "", _xlfn.CONCAT(LOWER(C78), "/", E78))</f>
        <v>weewx/roof_hourly_rain</v>
      </c>
      <c r="AB78" s="9" t="s">
        <v>759</v>
      </c>
      <c r="AC78" s="9">
        <v>1</v>
      </c>
      <c r="AD78" s="12" t="s">
        <v>194</v>
      </c>
      <c r="AE78" s="9" t="s">
        <v>582</v>
      </c>
      <c r="AF78" s="11">
        <v>3.15</v>
      </c>
      <c r="AG78" s="9" t="s">
        <v>556</v>
      </c>
      <c r="AH78" s="9" t="s">
        <v>36</v>
      </c>
      <c r="AI78" s="9" t="s">
        <v>37</v>
      </c>
      <c r="AJ78" s="9" t="s">
        <v>38</v>
      </c>
      <c r="AN78" s="9" t="str">
        <f>IF(AND(ISBLANK(AL78), ISBLANK(AM78)), "", _xlfn.CONCAT("[", IF(ISBLANK(AL78), "", _xlfn.CONCAT("[""mac"", """, AL78, """]")), IF(ISBLANK(AM78), "", _xlfn.CONCAT(", [""ip"", """, AM78, """]")), "]"))</f>
        <v/>
      </c>
    </row>
    <row r="79" spans="1:40" ht="16" customHeight="1" x14ac:dyDescent="0.2">
      <c r="A79" s="9">
        <v>1352</v>
      </c>
      <c r="B79" s="9" t="s">
        <v>26</v>
      </c>
      <c r="C79" s="9" t="s">
        <v>768</v>
      </c>
      <c r="D79" s="9" t="s">
        <v>507</v>
      </c>
      <c r="E79" s="9" t="s">
        <v>766</v>
      </c>
      <c r="F79" s="9" t="str">
        <f>IF(ISBLANK(E79), "", Table2[[#This Row],[unique_id]])</f>
        <v>graph_break</v>
      </c>
      <c r="G79" s="9" t="s">
        <v>767</v>
      </c>
      <c r="H79" s="9" t="s">
        <v>59</v>
      </c>
      <c r="I79" s="9" t="s">
        <v>193</v>
      </c>
      <c r="N79" s="9" t="s">
        <v>764</v>
      </c>
      <c r="O79" s="11"/>
      <c r="P79" s="11"/>
      <c r="Q79" s="11"/>
      <c r="R79" s="11"/>
      <c r="S79" s="9"/>
      <c r="X79" s="11"/>
      <c r="Z79" s="9" t="str">
        <f>IF(ISBLANK(Y79),  "", _xlfn.CONCAT("haas/entity/sensor/", LOWER(C79), "/", E79, "/config"))</f>
        <v/>
      </c>
      <c r="AA79" s="9" t="str">
        <f>IF(ISBLANK(Y79),  "", _xlfn.CONCAT(LOWER(C79), "/", E79))</f>
        <v/>
      </c>
      <c r="AD79" s="12"/>
      <c r="AN79" s="13" t="str">
        <f>IF(AND(ISBLANK(AL79), ISBLANK(AM79)), "", _xlfn.CONCAT("[", IF(ISBLANK(AL79), "", _xlfn.CONCAT("[""mac"", """, AL79, """]")), IF(ISBLANK(AM79), "", _xlfn.CONCAT(", [""ip"", """, AM79, """]")), "]"))</f>
        <v/>
      </c>
    </row>
    <row r="80" spans="1:40" ht="16" customHeight="1" x14ac:dyDescent="0.2">
      <c r="A80" s="9">
        <v>1353</v>
      </c>
      <c r="B80" s="9" t="s">
        <v>26</v>
      </c>
      <c r="C80" s="9" t="s">
        <v>39</v>
      </c>
      <c r="D80" s="9" t="s">
        <v>27</v>
      </c>
      <c r="E80" s="9" t="s">
        <v>57</v>
      </c>
      <c r="F80" s="9" t="str">
        <f>IF(ISBLANK(E80), "", Table2[[#This Row],[unique_id]])</f>
        <v>roof_daily_rain</v>
      </c>
      <c r="G80" s="9" t="s">
        <v>58</v>
      </c>
      <c r="H80" s="9" t="s">
        <v>59</v>
      </c>
      <c r="I80" s="9" t="s">
        <v>193</v>
      </c>
      <c r="L80" s="9" t="s">
        <v>136</v>
      </c>
      <c r="N80" s="9" t="s">
        <v>764</v>
      </c>
      <c r="O80" s="11"/>
      <c r="P80" s="11"/>
      <c r="Q80" s="11"/>
      <c r="R80" s="11"/>
      <c r="S80" s="9" t="s">
        <v>60</v>
      </c>
      <c r="T80" s="9" t="s">
        <v>267</v>
      </c>
      <c r="V80" s="9" t="s">
        <v>184</v>
      </c>
      <c r="W80" s="9">
        <v>300</v>
      </c>
      <c r="X80" s="11" t="s">
        <v>34</v>
      </c>
      <c r="Y80" s="9" t="s">
        <v>62</v>
      </c>
      <c r="Z80" s="9" t="str">
        <f>IF(ISBLANK(Y80),  "", _xlfn.CONCAT("haas/entity/sensor/", LOWER(C80), "/", E80, "/config"))</f>
        <v>haas/entity/sensor/weewx/roof_daily_rain/config</v>
      </c>
      <c r="AA80" s="9" t="str">
        <f>IF(ISBLANK(Y80),  "", _xlfn.CONCAT(LOWER(C80), "/", E80))</f>
        <v>weewx/roof_daily_rain</v>
      </c>
      <c r="AB80" s="9" t="s">
        <v>759</v>
      </c>
      <c r="AC80" s="9">
        <v>1</v>
      </c>
      <c r="AD80" s="12" t="s">
        <v>194</v>
      </c>
      <c r="AE80" s="9" t="s">
        <v>582</v>
      </c>
      <c r="AF80" s="11">
        <v>3.15</v>
      </c>
      <c r="AG80" s="9" t="s">
        <v>556</v>
      </c>
      <c r="AH80" s="9" t="s">
        <v>36</v>
      </c>
      <c r="AI80" s="9" t="s">
        <v>37</v>
      </c>
      <c r="AJ80" s="9" t="s">
        <v>38</v>
      </c>
      <c r="AN80" s="9" t="str">
        <f>IF(AND(ISBLANK(AL80), ISBLANK(AM80)), "", _xlfn.CONCAT("[", IF(ISBLANK(AL80), "", _xlfn.CONCAT("[""mac"", """, AL80, """]")), IF(ISBLANK(AM80), "", _xlfn.CONCAT(", [""ip"", """, AM80, """]")), "]"))</f>
        <v/>
      </c>
    </row>
    <row r="81" spans="1:40" ht="16" customHeight="1" x14ac:dyDescent="0.2">
      <c r="A81" s="9">
        <v>1354</v>
      </c>
      <c r="B81" s="9" t="s">
        <v>26</v>
      </c>
      <c r="C81" s="9" t="s">
        <v>39</v>
      </c>
      <c r="D81" s="9" t="s">
        <v>27</v>
      </c>
      <c r="E81" s="9" t="s">
        <v>181</v>
      </c>
      <c r="F81" s="9" t="str">
        <f>IF(ISBLANK(E81), "", Table2[[#This Row],[unique_id]])</f>
        <v>roof_24hour_rain</v>
      </c>
      <c r="G81" s="9" t="s">
        <v>69</v>
      </c>
      <c r="H81" s="9" t="s">
        <v>59</v>
      </c>
      <c r="I81" s="9" t="s">
        <v>193</v>
      </c>
      <c r="N81" s="9"/>
      <c r="O81" s="11"/>
      <c r="P81" s="11"/>
      <c r="Q81" s="11"/>
      <c r="R81" s="11"/>
      <c r="S81" s="9" t="s">
        <v>60</v>
      </c>
      <c r="T81" s="9" t="s">
        <v>267</v>
      </c>
      <c r="V81" s="9" t="s">
        <v>184</v>
      </c>
      <c r="W81" s="9">
        <v>300</v>
      </c>
      <c r="X81" s="11" t="s">
        <v>34</v>
      </c>
      <c r="Y81" s="9" t="s">
        <v>70</v>
      </c>
      <c r="Z81" s="9" t="str">
        <f>IF(ISBLANK(Y81),  "", _xlfn.CONCAT("haas/entity/sensor/", LOWER(C81), "/", E81, "/config"))</f>
        <v>haas/entity/sensor/weewx/roof_24hour_rain/config</v>
      </c>
      <c r="AA81" s="9" t="str">
        <f>IF(ISBLANK(Y81),  "", _xlfn.CONCAT(LOWER(C81), "/", E81))</f>
        <v>weewx/roof_24hour_rain</v>
      </c>
      <c r="AB81" s="9" t="s">
        <v>759</v>
      </c>
      <c r="AC81" s="9">
        <v>1</v>
      </c>
      <c r="AD81" s="12" t="s">
        <v>194</v>
      </c>
      <c r="AE81" s="9" t="s">
        <v>582</v>
      </c>
      <c r="AF81" s="11">
        <v>3.15</v>
      </c>
      <c r="AG81" s="9" t="s">
        <v>556</v>
      </c>
      <c r="AH81" s="9" t="s">
        <v>36</v>
      </c>
      <c r="AI81" s="9" t="s">
        <v>37</v>
      </c>
      <c r="AJ81" s="9" t="s">
        <v>38</v>
      </c>
      <c r="AN81" s="9" t="str">
        <f>IF(AND(ISBLANK(AL81), ISBLANK(AM81)), "", _xlfn.CONCAT("[", IF(ISBLANK(AL81), "", _xlfn.CONCAT("[""mac"", """, AL81, """]")), IF(ISBLANK(AM81), "", _xlfn.CONCAT(", [""ip"", """, AM81, """]")), "]"))</f>
        <v/>
      </c>
    </row>
    <row r="82" spans="1:40" ht="16" customHeight="1" x14ac:dyDescent="0.2">
      <c r="A82" s="9">
        <v>1355</v>
      </c>
      <c r="B82" s="9" t="s">
        <v>234</v>
      </c>
      <c r="C82" s="9" t="s">
        <v>153</v>
      </c>
      <c r="D82" s="9" t="s">
        <v>27</v>
      </c>
      <c r="E82" s="9" t="s">
        <v>283</v>
      </c>
      <c r="F82" s="9" t="str">
        <f>IF(ISBLANK(E82), "", Table2[[#This Row],[unique_id]])</f>
        <v>roof_weekly_rain</v>
      </c>
      <c r="G82" s="9" t="s">
        <v>284</v>
      </c>
      <c r="H82" s="9" t="s">
        <v>59</v>
      </c>
      <c r="I82" s="9" t="s">
        <v>193</v>
      </c>
      <c r="L82" s="9" t="s">
        <v>136</v>
      </c>
      <c r="N82" s="9"/>
      <c r="O82" s="11"/>
      <c r="P82" s="11"/>
      <c r="Q82" s="11"/>
      <c r="R82" s="11"/>
      <c r="S82" s="9"/>
      <c r="X82" s="11"/>
      <c r="Z82" s="9" t="str">
        <f>IF(ISBLANK(Y82),  "", _xlfn.CONCAT("haas/entity/sensor/", LOWER(C82), "/", E82, "/config"))</f>
        <v/>
      </c>
      <c r="AA82" s="9" t="str">
        <f>IF(ISBLANK(Y82),  "", _xlfn.CONCAT(LOWER(C82), "/", E82))</f>
        <v/>
      </c>
      <c r="AD82" s="12"/>
      <c r="AN82" s="9" t="str">
        <f>IF(AND(ISBLANK(AL82), ISBLANK(AM82)), "", _xlfn.CONCAT("[", IF(ISBLANK(AL82), "", _xlfn.CONCAT("[""mac"", """, AL82, """]")), IF(ISBLANK(AM82), "", _xlfn.CONCAT(", [""ip"", """, AM82, """]")), "]"))</f>
        <v/>
      </c>
    </row>
    <row r="83" spans="1:40" ht="16" customHeight="1" x14ac:dyDescent="0.2">
      <c r="A83" s="9">
        <v>1356</v>
      </c>
      <c r="B83" s="9" t="s">
        <v>26</v>
      </c>
      <c r="C83" s="9" t="s">
        <v>39</v>
      </c>
      <c r="D83" s="9" t="s">
        <v>27</v>
      </c>
      <c r="E83" s="9" t="s">
        <v>66</v>
      </c>
      <c r="F83" s="9" t="str">
        <f>IF(ISBLANK(E83), "", Table2[[#This Row],[unique_id]])</f>
        <v>roof_monthly_rain</v>
      </c>
      <c r="G83" s="9" t="s">
        <v>67</v>
      </c>
      <c r="H83" s="9" t="s">
        <v>59</v>
      </c>
      <c r="I83" s="9" t="s">
        <v>193</v>
      </c>
      <c r="L83" s="9" t="s">
        <v>136</v>
      </c>
      <c r="N83" s="9"/>
      <c r="O83" s="11"/>
      <c r="P83" s="11"/>
      <c r="Q83" s="11"/>
      <c r="R83" s="11"/>
      <c r="S83" s="9" t="s">
        <v>60</v>
      </c>
      <c r="T83" s="9" t="s">
        <v>61</v>
      </c>
      <c r="V83" s="9" t="s">
        <v>184</v>
      </c>
      <c r="W83" s="9">
        <v>300</v>
      </c>
      <c r="X83" s="11" t="s">
        <v>34</v>
      </c>
      <c r="Y83" s="9" t="s">
        <v>68</v>
      </c>
      <c r="Z83" s="9" t="str">
        <f>IF(ISBLANK(Y83),  "", _xlfn.CONCAT("haas/entity/sensor/", LOWER(C83), "/", E83, "/config"))</f>
        <v>haas/entity/sensor/weewx/roof_monthly_rain/config</v>
      </c>
      <c r="AA83" s="9" t="str">
        <f>IF(ISBLANK(Y83),  "", _xlfn.CONCAT(LOWER(C83), "/", E83))</f>
        <v>weewx/roof_monthly_rain</v>
      </c>
      <c r="AB83" s="9" t="s">
        <v>402</v>
      </c>
      <c r="AC83" s="9">
        <v>1</v>
      </c>
      <c r="AD83" s="12" t="s">
        <v>194</v>
      </c>
      <c r="AE83" s="9" t="s">
        <v>582</v>
      </c>
      <c r="AF83" s="11">
        <v>3.15</v>
      </c>
      <c r="AG83" s="9" t="s">
        <v>556</v>
      </c>
      <c r="AH83" s="9" t="s">
        <v>36</v>
      </c>
      <c r="AI83" s="9" t="s">
        <v>37</v>
      </c>
      <c r="AJ83" s="9" t="s">
        <v>38</v>
      </c>
      <c r="AN83" s="9" t="str">
        <f>IF(AND(ISBLANK(AL83), ISBLANK(AM83)), "", _xlfn.CONCAT("[", IF(ISBLANK(AL83), "", _xlfn.CONCAT("[""mac"", """, AL83, """]")), IF(ISBLANK(AM83), "", _xlfn.CONCAT(", [""ip"", """, AM83, """]")), "]"))</f>
        <v/>
      </c>
    </row>
    <row r="84" spans="1:40" ht="16" customHeight="1" x14ac:dyDescent="0.2">
      <c r="A84" s="9">
        <v>1357</v>
      </c>
      <c r="B84" s="9" t="s">
        <v>26</v>
      </c>
      <c r="C84" s="9" t="s">
        <v>768</v>
      </c>
      <c r="D84" s="9" t="s">
        <v>507</v>
      </c>
      <c r="E84" s="9" t="s">
        <v>766</v>
      </c>
      <c r="F84" s="9" t="str">
        <f>IF(ISBLANK(E84), "", Table2[[#This Row],[unique_id]])</f>
        <v>graph_break</v>
      </c>
      <c r="G84" s="9" t="s">
        <v>767</v>
      </c>
      <c r="H84" s="9" t="s">
        <v>59</v>
      </c>
      <c r="I84" s="9" t="s">
        <v>193</v>
      </c>
      <c r="N84" s="9" t="s">
        <v>764</v>
      </c>
      <c r="O84" s="11"/>
      <c r="P84" s="11"/>
      <c r="Q84" s="11"/>
      <c r="R84" s="11"/>
      <c r="S84" s="9"/>
      <c r="X84" s="11"/>
      <c r="Z84" s="9" t="str">
        <f>IF(ISBLANK(Y84),  "", _xlfn.CONCAT("haas/entity/sensor/", LOWER(C84), "/", E84, "/config"))</f>
        <v/>
      </c>
      <c r="AA84" s="9" t="str">
        <f>IF(ISBLANK(Y84),  "", _xlfn.CONCAT(LOWER(C84), "/", E84))</f>
        <v/>
      </c>
      <c r="AD84" s="12"/>
      <c r="AN84" s="13" t="str">
        <f>IF(AND(ISBLANK(AL84), ISBLANK(AM84)), "", _xlfn.CONCAT("[", IF(ISBLANK(AL84), "", _xlfn.CONCAT("[""mac"", """, AL84, """]")), IF(ISBLANK(AM84), "", _xlfn.CONCAT(", [""ip"", """, AM84, """]")), "]"))</f>
        <v/>
      </c>
    </row>
    <row r="85" spans="1:40" ht="16" customHeight="1" x14ac:dyDescent="0.2">
      <c r="A85" s="9">
        <v>1358</v>
      </c>
      <c r="B85" s="9" t="s">
        <v>26</v>
      </c>
      <c r="C85" s="9" t="s">
        <v>39</v>
      </c>
      <c r="D85" s="9" t="s">
        <v>27</v>
      </c>
      <c r="E85" s="9" t="s">
        <v>81</v>
      </c>
      <c r="F85" s="9" t="str">
        <f>IF(ISBLANK(E85), "", Table2[[#This Row],[unique_id]])</f>
        <v>roof_yearly_rain</v>
      </c>
      <c r="G85" s="9" t="s">
        <v>82</v>
      </c>
      <c r="H85" s="9" t="s">
        <v>59</v>
      </c>
      <c r="I85" s="9" t="s">
        <v>193</v>
      </c>
      <c r="L85" s="9" t="s">
        <v>136</v>
      </c>
      <c r="N85" s="9" t="s">
        <v>764</v>
      </c>
      <c r="O85" s="11"/>
      <c r="P85" s="11"/>
      <c r="Q85" s="11"/>
      <c r="R85" s="11"/>
      <c r="S85" s="9" t="s">
        <v>60</v>
      </c>
      <c r="T85" s="9" t="s">
        <v>61</v>
      </c>
      <c r="V85" s="9" t="s">
        <v>184</v>
      </c>
      <c r="W85" s="9">
        <v>300</v>
      </c>
      <c r="X85" s="11" t="s">
        <v>34</v>
      </c>
      <c r="Y85" s="9" t="s">
        <v>204</v>
      </c>
      <c r="Z85" s="9" t="str">
        <f>IF(ISBLANK(Y85),  "", _xlfn.CONCAT("haas/entity/sensor/", LOWER(C85), "/", E85, "/config"))</f>
        <v>haas/entity/sensor/weewx/roof_yearly_rain/config</v>
      </c>
      <c r="AA85" s="9" t="str">
        <f>IF(ISBLANK(Y85),  "", _xlfn.CONCAT(LOWER(C85), "/", E85))</f>
        <v>weewx/roof_yearly_rain</v>
      </c>
      <c r="AB85" s="9" t="s">
        <v>402</v>
      </c>
      <c r="AC85" s="9">
        <v>1</v>
      </c>
      <c r="AD85" s="12" t="s">
        <v>194</v>
      </c>
      <c r="AE85" s="9" t="s">
        <v>582</v>
      </c>
      <c r="AF85" s="11">
        <v>3.15</v>
      </c>
      <c r="AG85" s="9" t="s">
        <v>556</v>
      </c>
      <c r="AH85" s="9" t="s">
        <v>36</v>
      </c>
      <c r="AI85" s="9" t="s">
        <v>37</v>
      </c>
      <c r="AJ85" s="9" t="s">
        <v>38</v>
      </c>
      <c r="AN85" s="9" t="str">
        <f>IF(AND(ISBLANK(AL85), ISBLANK(AM85)), "", _xlfn.CONCAT("[", IF(ISBLANK(AL85), "", _xlfn.CONCAT("[""mac"", """, AL85, """]")), IF(ISBLANK(AM85), "", _xlfn.CONCAT(", [""ip"", """, AM85, """]")), "]"))</f>
        <v/>
      </c>
    </row>
    <row r="86" spans="1:40" ht="16" customHeight="1" x14ac:dyDescent="0.2">
      <c r="A86" s="9">
        <v>1359</v>
      </c>
      <c r="B86" s="9" t="s">
        <v>26</v>
      </c>
      <c r="C86" s="9" t="s">
        <v>39</v>
      </c>
      <c r="D86" s="9" t="s">
        <v>27</v>
      </c>
      <c r="E86" s="9" t="s">
        <v>74</v>
      </c>
      <c r="F86" s="9" t="str">
        <f>IF(ISBLANK(E86), "", Table2[[#This Row],[unique_id]])</f>
        <v>roof_rain</v>
      </c>
      <c r="G86" s="9" t="s">
        <v>75</v>
      </c>
      <c r="H86" s="9" t="s">
        <v>59</v>
      </c>
      <c r="I86" s="9" t="s">
        <v>193</v>
      </c>
      <c r="N86" s="9"/>
      <c r="O86" s="11"/>
      <c r="P86" s="11"/>
      <c r="Q86" s="11"/>
      <c r="R86" s="11"/>
      <c r="S86" s="9" t="s">
        <v>76</v>
      </c>
      <c r="T86" s="9" t="s">
        <v>61</v>
      </c>
      <c r="V86" s="9" t="s">
        <v>184</v>
      </c>
      <c r="W86" s="9">
        <v>300</v>
      </c>
      <c r="X86" s="11" t="s">
        <v>34</v>
      </c>
      <c r="Y86" s="9" t="s">
        <v>77</v>
      </c>
      <c r="Z86" s="9" t="str">
        <f>IF(ISBLANK(Y86),  "", _xlfn.CONCAT("haas/entity/sensor/", LOWER(C86), "/", E86, "/config"))</f>
        <v>haas/entity/sensor/weewx/roof_rain/config</v>
      </c>
      <c r="AA86" s="9" t="str">
        <f>IF(ISBLANK(Y86),  "", _xlfn.CONCAT(LOWER(C86), "/", E86))</f>
        <v>weewx/roof_rain</v>
      </c>
      <c r="AB86" s="9" t="s">
        <v>402</v>
      </c>
      <c r="AC86" s="9">
        <v>1</v>
      </c>
      <c r="AD86" s="12" t="s">
        <v>194</v>
      </c>
      <c r="AE86" s="9" t="s">
        <v>582</v>
      </c>
      <c r="AF86" s="11">
        <v>3.15</v>
      </c>
      <c r="AG86" s="9" t="s">
        <v>556</v>
      </c>
      <c r="AH86" s="9" t="s">
        <v>36</v>
      </c>
      <c r="AI86" s="9" t="s">
        <v>37</v>
      </c>
      <c r="AJ86" s="9" t="s">
        <v>38</v>
      </c>
      <c r="AN86" s="9" t="str">
        <f>IF(AND(ISBLANK(AL86), ISBLANK(AM86)), "", _xlfn.CONCAT("[", IF(ISBLANK(AL86), "", _xlfn.CONCAT("[""mac"", """, AL86, """]")), IF(ISBLANK(AM86), "", _xlfn.CONCAT(", [""ip"", """, AM86, """]")), "]"))</f>
        <v/>
      </c>
    </row>
    <row r="87" spans="1:40" ht="16" customHeight="1" x14ac:dyDescent="0.2">
      <c r="A87" s="9">
        <v>1360</v>
      </c>
      <c r="B87" s="9" t="s">
        <v>26</v>
      </c>
      <c r="C87" s="9" t="s">
        <v>39</v>
      </c>
      <c r="D87" s="9" t="s">
        <v>27</v>
      </c>
      <c r="E87" s="9" t="s">
        <v>78</v>
      </c>
      <c r="F87" s="9" t="str">
        <f>IF(ISBLANK(E87), "", Table2[[#This Row],[unique_id]])</f>
        <v>roof_storm_rain</v>
      </c>
      <c r="G87" s="9" t="s">
        <v>79</v>
      </c>
      <c r="H87" s="9" t="s">
        <v>59</v>
      </c>
      <c r="I87" s="9" t="s">
        <v>193</v>
      </c>
      <c r="N87" s="9"/>
      <c r="O87" s="11"/>
      <c r="P87" s="11"/>
      <c r="Q87" s="11"/>
      <c r="R87" s="11"/>
      <c r="S87" s="9" t="s">
        <v>31</v>
      </c>
      <c r="T87" s="9" t="s">
        <v>61</v>
      </c>
      <c r="V87" s="9" t="s">
        <v>184</v>
      </c>
      <c r="W87" s="9">
        <v>300</v>
      </c>
      <c r="X87" s="11" t="s">
        <v>34</v>
      </c>
      <c r="Y87" s="9" t="s">
        <v>80</v>
      </c>
      <c r="Z87" s="9" t="str">
        <f>IF(ISBLANK(Y87),  "", _xlfn.CONCAT("haas/entity/sensor/", LOWER(C87), "/", E87, "/config"))</f>
        <v>haas/entity/sensor/weewx/roof_storm_rain/config</v>
      </c>
      <c r="AA87" s="9" t="str">
        <f>IF(ISBLANK(Y87),  "", _xlfn.CONCAT(LOWER(C87), "/", E87))</f>
        <v>weewx/roof_storm_rain</v>
      </c>
      <c r="AB87" s="9" t="s">
        <v>402</v>
      </c>
      <c r="AC87" s="9">
        <v>1</v>
      </c>
      <c r="AD87" s="12" t="s">
        <v>194</v>
      </c>
      <c r="AE87" s="9" t="s">
        <v>582</v>
      </c>
      <c r="AF87" s="11">
        <v>3.15</v>
      </c>
      <c r="AG87" s="9" t="s">
        <v>556</v>
      </c>
      <c r="AH87" s="9" t="s">
        <v>36</v>
      </c>
      <c r="AI87" s="9" t="s">
        <v>37</v>
      </c>
      <c r="AJ87" s="9" t="s">
        <v>38</v>
      </c>
      <c r="AN87" s="9" t="str">
        <f>IF(AND(ISBLANK(AL87), ISBLANK(AM87)), "", _xlfn.CONCAT("[", IF(ISBLANK(AL87), "", _xlfn.CONCAT("[""mac"", """, AL87, """]")), IF(ISBLANK(AM87), "", _xlfn.CONCAT(", [""ip"", """, AM87, """]")), "]"))</f>
        <v/>
      </c>
    </row>
    <row r="88" spans="1:40" ht="16" customHeight="1" x14ac:dyDescent="0.2">
      <c r="A88" s="9">
        <v>1400</v>
      </c>
      <c r="B88" s="9" t="s">
        <v>26</v>
      </c>
      <c r="C88" s="9" t="s">
        <v>153</v>
      </c>
      <c r="D88" s="9" t="s">
        <v>428</v>
      </c>
      <c r="E88" s="9" t="s">
        <v>769</v>
      </c>
      <c r="F88" s="13" t="str">
        <f>IF(ISBLANK(E88), "", Table2[[#This Row],[unique_id]])</f>
        <v>home_movie</v>
      </c>
      <c r="G88" s="9" t="s">
        <v>783</v>
      </c>
      <c r="H88" s="9" t="s">
        <v>429</v>
      </c>
      <c r="I88" s="9" t="s">
        <v>132</v>
      </c>
      <c r="J88" s="9" t="s">
        <v>819</v>
      </c>
      <c r="L88" s="9" t="s">
        <v>326</v>
      </c>
      <c r="N88" s="9"/>
      <c r="O88" s="11"/>
      <c r="P88" s="11"/>
      <c r="Q88" s="11"/>
      <c r="R88" s="11"/>
      <c r="S88" s="9"/>
      <c r="V88" s="9" t="s">
        <v>757</v>
      </c>
      <c r="X88" s="11"/>
      <c r="Z88" s="9" t="str">
        <f>IF(ISBLANK(Y88),  "", _xlfn.CONCAT("haas/entity/sensor/", LOWER(C88), "/", E88, "/config"))</f>
        <v/>
      </c>
      <c r="AA88" s="9" t="str">
        <f>IF(ISBLANK(Y88),  "", _xlfn.CONCAT(LOWER(C88), "/", E88))</f>
        <v/>
      </c>
      <c r="AD88" s="12"/>
      <c r="AJ88" s="9" t="s">
        <v>174</v>
      </c>
      <c r="AN88" s="13" t="str">
        <f>IF(AND(ISBLANK(AL88), ISBLANK(AM88)), "", _xlfn.CONCAT("[", IF(ISBLANK(AL88), "", _xlfn.CONCAT("[""mac"", """, AL88, """]")), IF(ISBLANK(AM88), "", _xlfn.CONCAT(", [""ip"", """, AM88, """]")), "]"))</f>
        <v/>
      </c>
    </row>
    <row r="89" spans="1:40" ht="16" customHeight="1" x14ac:dyDescent="0.2">
      <c r="A89" s="9">
        <v>1401</v>
      </c>
      <c r="B89" s="9" t="s">
        <v>26</v>
      </c>
      <c r="C89" s="9" t="s">
        <v>153</v>
      </c>
      <c r="D89" s="9" t="s">
        <v>428</v>
      </c>
      <c r="E89" s="9" t="s">
        <v>427</v>
      </c>
      <c r="F89" s="9" t="str">
        <f>IF(ISBLANK(E89), "", Table2[[#This Row],[unique_id]])</f>
        <v>home_sleep</v>
      </c>
      <c r="G89" s="9" t="s">
        <v>379</v>
      </c>
      <c r="H89" s="9" t="s">
        <v>429</v>
      </c>
      <c r="I89" s="9" t="s">
        <v>132</v>
      </c>
      <c r="J89" s="9" t="s">
        <v>821</v>
      </c>
      <c r="L89" s="9" t="s">
        <v>326</v>
      </c>
      <c r="N89" s="9"/>
      <c r="O89" s="11"/>
      <c r="P89" s="11"/>
      <c r="Q89" s="11"/>
      <c r="R89" s="11"/>
      <c r="S89" s="9"/>
      <c r="V89" s="9" t="s">
        <v>430</v>
      </c>
      <c r="X89" s="11"/>
      <c r="Z89" s="9" t="str">
        <f>IF(ISBLANK(Y89),  "", _xlfn.CONCAT("haas/entity/sensor/", LOWER(C89), "/", E89, "/config"))</f>
        <v/>
      </c>
      <c r="AA89" s="9" t="str">
        <f>IF(ISBLANK(Y89),  "", _xlfn.CONCAT(LOWER(C89), "/", E89))</f>
        <v/>
      </c>
      <c r="AD89" s="12"/>
      <c r="AJ89" s="9" t="s">
        <v>174</v>
      </c>
      <c r="AN89" s="9" t="str">
        <f>IF(AND(ISBLANK(AL89), ISBLANK(AM89)), "", _xlfn.CONCAT("[", IF(ISBLANK(AL89), "", _xlfn.CONCAT("[""mac"", """, AL89, """]")), IF(ISBLANK(AM89), "", _xlfn.CONCAT(", [""ip"", """, AM89, """]")), "]"))</f>
        <v/>
      </c>
    </row>
    <row r="90" spans="1:40" ht="16" customHeight="1" x14ac:dyDescent="0.2">
      <c r="A90" s="9">
        <v>1402</v>
      </c>
      <c r="B90" s="9" t="s">
        <v>26</v>
      </c>
      <c r="C90" s="9" t="s">
        <v>153</v>
      </c>
      <c r="D90" s="9" t="s">
        <v>428</v>
      </c>
      <c r="E90" s="9" t="s">
        <v>756</v>
      </c>
      <c r="F90" s="9" t="str">
        <f>IF(ISBLANK(E90), "", Table2[[#This Row],[unique_id]])</f>
        <v>home_reset</v>
      </c>
      <c r="G90" s="9" t="s">
        <v>784</v>
      </c>
      <c r="H90" s="9" t="s">
        <v>429</v>
      </c>
      <c r="I90" s="9" t="s">
        <v>132</v>
      </c>
      <c r="J90" s="9" t="s">
        <v>820</v>
      </c>
      <c r="L90" s="9" t="s">
        <v>326</v>
      </c>
      <c r="N90" s="9"/>
      <c r="O90" s="11"/>
      <c r="P90" s="11"/>
      <c r="Q90" s="11"/>
      <c r="R90" s="11"/>
      <c r="S90" s="9"/>
      <c r="V90" s="9" t="s">
        <v>758</v>
      </c>
      <c r="X90" s="11"/>
      <c r="Z90" s="9" t="str">
        <f>IF(ISBLANK(Y90),  "", _xlfn.CONCAT("haas/entity/sensor/", LOWER(C90), "/", E90, "/config"))</f>
        <v/>
      </c>
      <c r="AA90" s="9" t="str">
        <f>IF(ISBLANK(Y90),  "", _xlfn.CONCAT(LOWER(C90), "/", E90))</f>
        <v/>
      </c>
      <c r="AD90" s="12"/>
      <c r="AJ90" s="9" t="s">
        <v>174</v>
      </c>
      <c r="AN90" s="9" t="str">
        <f>IF(AND(ISBLANK(AL90), ISBLANK(AM90)), "", _xlfn.CONCAT("[", IF(ISBLANK(AL90), "", _xlfn.CONCAT("[""mac"", """, AL90, """]")), IF(ISBLANK(AM90), "", _xlfn.CONCAT(", [""ip"", """, AM90, """]")), "]"))</f>
        <v/>
      </c>
    </row>
    <row r="91" spans="1:40" ht="16" customHeight="1" x14ac:dyDescent="0.2">
      <c r="A91" s="9">
        <v>1403</v>
      </c>
      <c r="B91" s="9" t="s">
        <v>26</v>
      </c>
      <c r="C91" s="9" t="s">
        <v>259</v>
      </c>
      <c r="D91" s="9" t="s">
        <v>134</v>
      </c>
      <c r="E91" s="9" t="s">
        <v>304</v>
      </c>
      <c r="F91" s="9" t="str">
        <f>IF(ISBLANK(E91), "", Table2[[#This Row],[unique_id]])</f>
        <v>bathroom_rails</v>
      </c>
      <c r="G91" s="9" t="s">
        <v>785</v>
      </c>
      <c r="H91" s="9" t="s">
        <v>429</v>
      </c>
      <c r="I91" s="9" t="s">
        <v>132</v>
      </c>
      <c r="J91" s="9" t="s">
        <v>785</v>
      </c>
      <c r="L91" s="9" t="s">
        <v>326</v>
      </c>
      <c r="N91" s="9"/>
      <c r="O91" s="11"/>
      <c r="P91" s="11"/>
      <c r="Q91" s="11"/>
      <c r="R91" s="11"/>
      <c r="S91" s="9"/>
      <c r="V91" s="9" t="s">
        <v>325</v>
      </c>
      <c r="X91" s="11"/>
      <c r="Z91" s="9" t="str">
        <f>IF(ISBLANK(Y91),  "", _xlfn.CONCAT("haas/entity/sensor/", LOWER(C91), "/", E91, "/config"))</f>
        <v/>
      </c>
      <c r="AA91" s="9" t="str">
        <f>IF(ISBLANK(Y91),  "", _xlfn.CONCAT(LOWER(C91), "/", E91))</f>
        <v/>
      </c>
      <c r="AE91" s="9" t="str">
        <f>IF(OR(ISBLANK(AL91), ISBLANK(AM91)), "", LOWER(_xlfn.CONCAT(Table2[[#This Row],[device_manufacturer]], "-",Table2[[#This Row],[device_suggested_area]], "-", Table2[[#This Row],[device_identifiers]])))</f>
        <v>tplink-bathroom-rails</v>
      </c>
      <c r="AF91" s="11" t="s">
        <v>553</v>
      </c>
      <c r="AG91" s="9" t="s">
        <v>561</v>
      </c>
      <c r="AH91" s="9" t="s">
        <v>550</v>
      </c>
      <c r="AI91" s="9" t="str">
        <f>IF(OR(ISBLANK(AL91), ISBLANK(AM91)), "", Table2[[#This Row],[device_via_device]])</f>
        <v>TPLink</v>
      </c>
      <c r="AJ91" s="9" t="s">
        <v>549</v>
      </c>
      <c r="AK91" s="9" t="s">
        <v>691</v>
      </c>
      <c r="AL91" s="9" t="s">
        <v>540</v>
      </c>
      <c r="AM91" s="9" t="s">
        <v>684</v>
      </c>
      <c r="AN91" s="9" t="str">
        <f>IF(AND(ISBLANK(AL91), ISBLANK(AM91)), "", _xlfn.CONCAT("[", IF(ISBLANK(AL91), "", _xlfn.CONCAT("[""mac"", """, AL91, """]")), IF(ISBLANK(AM91), "", _xlfn.CONCAT(", [""ip"", """, AM91, """]")), "]"))</f>
        <v>[["mac", "ac:84:c6:54:9d:98"], ["ip", "10.0.6.81"]]</v>
      </c>
    </row>
    <row r="92" spans="1:40" ht="16" customHeight="1" x14ac:dyDescent="0.2">
      <c r="A92" s="9">
        <v>1404</v>
      </c>
      <c r="B92" s="9" t="s">
        <v>26</v>
      </c>
      <c r="C92" s="9" t="s">
        <v>516</v>
      </c>
      <c r="D92" s="9" t="s">
        <v>134</v>
      </c>
      <c r="E92" s="9" t="s">
        <v>517</v>
      </c>
      <c r="F92" s="9" t="str">
        <f>IF(ISBLANK(E92), "", Table2[[#This Row],[unique_id]])</f>
        <v>roof_water_heater_booster</v>
      </c>
      <c r="G92" s="9" t="s">
        <v>782</v>
      </c>
      <c r="H92" s="9" t="s">
        <v>429</v>
      </c>
      <c r="I92" s="9" t="s">
        <v>132</v>
      </c>
      <c r="J92" s="9" t="str">
        <f>Table2[[#This Row],[friendly_name]]</f>
        <v>Water Booster</v>
      </c>
      <c r="L92" s="9" t="s">
        <v>326</v>
      </c>
      <c r="N92" s="9"/>
      <c r="O92" s="11"/>
      <c r="P92" s="11"/>
      <c r="Q92" s="11"/>
      <c r="R92" s="11"/>
      <c r="S92" s="9"/>
      <c r="V92" s="9" t="s">
        <v>775</v>
      </c>
      <c r="X92" s="11"/>
      <c r="Z92" s="9" t="str">
        <f>IF(ISBLANK(Y92),  "", _xlfn.CONCAT("haas/entity/sensor/", LOWER(C92), "/", E92, "/config"))</f>
        <v/>
      </c>
      <c r="AA92" s="9" t="str">
        <f>IF(ISBLANK(Y92),  "", _xlfn.CONCAT(LOWER(C92), "/", E92))</f>
        <v/>
      </c>
      <c r="AD92" s="9"/>
      <c r="AE92" s="9" t="str">
        <f>IF(OR(ISBLANK(AL92), ISBLANK(AM92)), "", LOWER(_xlfn.CONCAT(Table2[[#This Row],[device_manufacturer]], "-",Table2[[#This Row],[device_suggested_area]], "-", Table2[[#This Row],[device_identifiers]])))</f>
        <v>sonoff-roof-water-heater-booster</v>
      </c>
      <c r="AF92" s="11" t="s">
        <v>772</v>
      </c>
      <c r="AG92" s="9" t="s">
        <v>771</v>
      </c>
      <c r="AH92" s="9" t="s">
        <v>773</v>
      </c>
      <c r="AI92" s="9" t="str">
        <f>IF(OR(ISBLANK(AL92), ISBLANK(AM92)), "", Table2[[#This Row],[device_via_device]])</f>
        <v>Sonoff</v>
      </c>
      <c r="AJ92" s="9" t="s">
        <v>38</v>
      </c>
      <c r="AK92" s="9" t="s">
        <v>691</v>
      </c>
      <c r="AL92" s="9" t="s">
        <v>770</v>
      </c>
      <c r="AM92" s="18" t="s">
        <v>774</v>
      </c>
      <c r="AN92" s="9" t="str">
        <f>IF(AND(ISBLANK(AL92), ISBLANK(AM92)), "", _xlfn.CONCAT("[", IF(ISBLANK(AL92), "", _xlfn.CONCAT("[""mac"", """, AL92, """]")), IF(ISBLANK(AM92), "", _xlfn.CONCAT(", [""ip"", """, AM92, """]")), "]"))</f>
        <v>[["mac", "ec:fa:bc:50:3e:02"], ["ip", "10.0.6.99"]]</v>
      </c>
    </row>
    <row r="93" spans="1:40" ht="16" customHeight="1" x14ac:dyDescent="0.2">
      <c r="A93" s="9">
        <v>1405</v>
      </c>
      <c r="B93" s="9" t="s">
        <v>234</v>
      </c>
      <c r="C93" s="9" t="s">
        <v>516</v>
      </c>
      <c r="D93" s="9" t="s">
        <v>134</v>
      </c>
      <c r="E93" s="9" t="s">
        <v>776</v>
      </c>
      <c r="F93" s="9" t="str">
        <f>IF(ISBLANK(E93), "", Table2[[#This Row],[unique_id]])</f>
        <v>outdoor_pool_filter</v>
      </c>
      <c r="G93" s="9" t="s">
        <v>483</v>
      </c>
      <c r="H93" s="9" t="s">
        <v>429</v>
      </c>
      <c r="I93" s="9" t="s">
        <v>132</v>
      </c>
      <c r="J93" s="9" t="str">
        <f>Table2[[#This Row],[friendly_name]]</f>
        <v>Pool Filter</v>
      </c>
      <c r="L93" s="9" t="s">
        <v>326</v>
      </c>
      <c r="N93" s="9"/>
      <c r="O93" s="11"/>
      <c r="P93" s="11"/>
      <c r="Q93" s="11"/>
      <c r="R93" s="11"/>
      <c r="S93" s="9"/>
      <c r="V93" s="9" t="s">
        <v>319</v>
      </c>
      <c r="X93" s="11"/>
      <c r="Z93" s="9" t="str">
        <f>IF(ISBLANK(Y93),  "", _xlfn.CONCAT("haas/entity/sensor/", LOWER(C93), "/", E93, "/config"))</f>
        <v/>
      </c>
      <c r="AA93" s="9" t="str">
        <f>IF(ISBLANK(Y93),  "", _xlfn.CONCAT(LOWER(C93), "/", E93))</f>
        <v/>
      </c>
      <c r="AE93" s="9" t="str">
        <f>IF(OR(ISBLANK(AL93), ISBLANK(AM93)), "", LOWER(_xlfn.CONCAT(Table2[[#This Row],[device_manufacturer]], "-",Table2[[#This Row],[device_suggested_area]], "-", Table2[[#This Row],[device_identifiers]])))</f>
        <v/>
      </c>
      <c r="AF93" s="11" t="s">
        <v>772</v>
      </c>
      <c r="AG93" s="9" t="s">
        <v>771</v>
      </c>
      <c r="AH93" s="9" t="s">
        <v>773</v>
      </c>
      <c r="AI93" s="9" t="str">
        <f>IF(OR(ISBLANK(AL93), ISBLANK(AM93)), "", Table2[[#This Row],[device_via_device]])</f>
        <v/>
      </c>
      <c r="AJ93" s="9" t="s">
        <v>777</v>
      </c>
      <c r="AK93" s="9" t="s">
        <v>691</v>
      </c>
      <c r="AM93" s="18"/>
      <c r="AN93" s="9" t="str">
        <f>IF(AND(ISBLANK(AL93), ISBLANK(AM93)), "", _xlfn.CONCAT("[", IF(ISBLANK(AL93), "", _xlfn.CONCAT("[""mac"", """, AL93, """]")), IF(ISBLANK(AM93), "", _xlfn.CONCAT(", [""ip"", """, AM93, """]")), "]"))</f>
        <v/>
      </c>
    </row>
    <row r="94" spans="1:40" ht="16" customHeight="1" x14ac:dyDescent="0.2">
      <c r="A94" s="9">
        <v>1406</v>
      </c>
      <c r="B94" s="9" t="s">
        <v>26</v>
      </c>
      <c r="C94" s="9" t="s">
        <v>768</v>
      </c>
      <c r="D94" s="9" t="s">
        <v>507</v>
      </c>
      <c r="E94" s="9" t="s">
        <v>506</v>
      </c>
      <c r="F94" s="9" t="str">
        <f>IF(ISBLANK(E94), "", Table2[[#This Row],[unique_id]])</f>
        <v>column_break</v>
      </c>
      <c r="G94" s="9" t="s">
        <v>503</v>
      </c>
      <c r="H94" s="9" t="s">
        <v>429</v>
      </c>
      <c r="I94" s="9" t="s">
        <v>132</v>
      </c>
      <c r="L94" s="9" t="s">
        <v>504</v>
      </c>
      <c r="M94" s="9" t="s">
        <v>505</v>
      </c>
      <c r="N94" s="9"/>
      <c r="O94" s="11"/>
      <c r="P94" s="11"/>
      <c r="Q94" s="11"/>
      <c r="R94" s="11"/>
      <c r="S94" s="9"/>
      <c r="X94" s="11"/>
      <c r="AA94" s="9" t="str">
        <f>IF(ISBLANK(Y94),  "", _xlfn.CONCAT(LOWER(C94), "/", E94))</f>
        <v/>
      </c>
      <c r="AD94" s="12"/>
      <c r="AN94" s="9" t="str">
        <f>IF(AND(ISBLANK(AL94), ISBLANK(AM94)), "", _xlfn.CONCAT("[", IF(ISBLANK(AL94), "", _xlfn.CONCAT("[""mac"", """, AL94, """]")), IF(ISBLANK(AM94), "", _xlfn.CONCAT(", [""ip"", """, AM94, """]")), "]"))</f>
        <v/>
      </c>
    </row>
    <row r="95" spans="1:40" ht="16" customHeight="1" x14ac:dyDescent="0.2">
      <c r="A95" s="9">
        <v>1450</v>
      </c>
      <c r="B95" s="9" t="s">
        <v>26</v>
      </c>
      <c r="C95" s="9" t="s">
        <v>133</v>
      </c>
      <c r="D95" s="9" t="s">
        <v>129</v>
      </c>
      <c r="E95" s="9" t="s">
        <v>708</v>
      </c>
      <c r="F95" s="9" t="str">
        <f>IF(ISBLANK(E95), "", Table2[[#This Row],[unique_id]])</f>
        <v>ada_fan</v>
      </c>
      <c r="G95" s="9" t="s">
        <v>130</v>
      </c>
      <c r="H95" s="9" t="s">
        <v>131</v>
      </c>
      <c r="I95" s="9" t="s">
        <v>132</v>
      </c>
      <c r="J95" s="9" t="s">
        <v>840</v>
      </c>
      <c r="L95" s="9" t="s">
        <v>136</v>
      </c>
      <c r="N95" s="9"/>
      <c r="O95" s="11"/>
      <c r="P95" s="11"/>
      <c r="Q95" s="11"/>
      <c r="R95" s="11"/>
      <c r="S95" s="9"/>
      <c r="V95" s="9" t="s">
        <v>297</v>
      </c>
      <c r="X95" s="11"/>
      <c r="Z95" s="9" t="str">
        <f>IF(ISBLANK(Y95),  "", _xlfn.CONCAT("haas/entity/sensor/", LOWER(C95), "/", E95, "/config"))</f>
        <v/>
      </c>
      <c r="AA95" s="9" t="str">
        <f>IF(ISBLANK(Y95),  "", _xlfn.CONCAT(LOWER(C95), "/", E95))</f>
        <v/>
      </c>
      <c r="AE95" s="9" t="str">
        <f>IF(OR(ISBLANK(AL95), ISBLANK(AM95)), "", LOWER(_xlfn.CONCAT(Table2[[#This Row],[device_manufacturer]], "-",Table2[[#This Row],[device_suggested_area]], "-", Table2[[#This Row],[device_identifiers]])))</f>
        <v>senseme-ada-fan</v>
      </c>
      <c r="AF95" s="11" t="s">
        <v>574</v>
      </c>
      <c r="AG95" s="9" t="s">
        <v>129</v>
      </c>
      <c r="AH95" s="9" t="s">
        <v>575</v>
      </c>
      <c r="AI95" s="9" t="str">
        <f>IF(OR(ISBLANK(AL95), ISBLANK(AM95)), "", Table2[[#This Row],[device_via_device]])</f>
        <v>SenseMe</v>
      </c>
      <c r="AJ95" s="9" t="s">
        <v>130</v>
      </c>
      <c r="AK95" s="9" t="s">
        <v>691</v>
      </c>
      <c r="AL95" s="9" t="s">
        <v>576</v>
      </c>
      <c r="AM95" s="9" t="s">
        <v>694</v>
      </c>
      <c r="AN95" s="9" t="str">
        <f>IF(AND(ISBLANK(AL95), ISBLANK(AM95)), "", _xlfn.CONCAT("[", IF(ISBLANK(AL95), "", _xlfn.CONCAT("[""mac"", """, AL95, """]")), IF(ISBLANK(AM95), "", _xlfn.CONCAT(", [""ip"", """, AM95, """]")), "]"))</f>
        <v>[["mac", "20:f8:5e:d7:19:e0"], ["ip", "10.0.6.60"]]</v>
      </c>
    </row>
    <row r="96" spans="1:40" ht="16" customHeight="1" x14ac:dyDescent="0.2">
      <c r="A96" s="9">
        <v>1451</v>
      </c>
      <c r="B96" s="9" t="s">
        <v>26</v>
      </c>
      <c r="C96" s="9" t="s">
        <v>133</v>
      </c>
      <c r="D96" s="9" t="s">
        <v>129</v>
      </c>
      <c r="E96" s="9" t="s">
        <v>709</v>
      </c>
      <c r="F96" s="9" t="str">
        <f>IF(ISBLANK(E96), "", Table2[[#This Row],[unique_id]])</f>
        <v>edwin_fan</v>
      </c>
      <c r="G96" s="9" t="s">
        <v>127</v>
      </c>
      <c r="H96" s="9" t="s">
        <v>131</v>
      </c>
      <c r="I96" s="9" t="s">
        <v>132</v>
      </c>
      <c r="J96" s="9" t="s">
        <v>840</v>
      </c>
      <c r="L96" s="9" t="s">
        <v>136</v>
      </c>
      <c r="N96" s="9"/>
      <c r="O96" s="11"/>
      <c r="P96" s="11"/>
      <c r="Q96" s="11"/>
      <c r="R96" s="11"/>
      <c r="S96" s="9"/>
      <c r="V96" s="9" t="s">
        <v>297</v>
      </c>
      <c r="X96" s="11"/>
      <c r="Z96" s="9" t="str">
        <f>IF(ISBLANK(Y96),  "", _xlfn.CONCAT("haas/entity/sensor/", LOWER(C96), "/", E96, "/config"))</f>
        <v/>
      </c>
      <c r="AA96" s="9" t="str">
        <f>IF(ISBLANK(Y96),  "", _xlfn.CONCAT(LOWER(C96), "/", E96))</f>
        <v/>
      </c>
      <c r="AE96" s="9" t="str">
        <f>IF(OR(ISBLANK(AL96), ISBLANK(AM96)), "", LOWER(_xlfn.CONCAT(Table2[[#This Row],[device_manufacturer]], "-",Table2[[#This Row],[device_suggested_area]], "-", Table2[[#This Row],[device_identifiers]])))</f>
        <v>senseme-edwin-fan</v>
      </c>
      <c r="AF96" s="11" t="s">
        <v>574</v>
      </c>
      <c r="AG96" s="9" t="s">
        <v>129</v>
      </c>
      <c r="AH96" s="9" t="s">
        <v>575</v>
      </c>
      <c r="AI96" s="9" t="str">
        <f>IF(OR(ISBLANK(AL96), ISBLANK(AM96)), "", Table2[[#This Row],[device_via_device]])</f>
        <v>SenseMe</v>
      </c>
      <c r="AJ96" s="9" t="s">
        <v>127</v>
      </c>
      <c r="AK96" s="9" t="s">
        <v>691</v>
      </c>
      <c r="AL96" s="9" t="s">
        <v>577</v>
      </c>
      <c r="AM96" s="9" t="s">
        <v>695</v>
      </c>
      <c r="AN96" s="9" t="str">
        <f>IF(AND(ISBLANK(AL96), ISBLANK(AM96)), "", _xlfn.CONCAT("[", IF(ISBLANK(AL96), "", _xlfn.CONCAT("[""mac"", """, AL96, """]")), IF(ISBLANK(AM96), "", _xlfn.CONCAT(", [""ip"", """, AM96, """]")), "]"))</f>
        <v>[["mac", "20:f8:5e:d7:26:1c"], ["ip", "10.0.6.61"]]</v>
      </c>
    </row>
    <row r="97" spans="1:40" ht="16" customHeight="1" x14ac:dyDescent="0.2">
      <c r="A97" s="9">
        <v>1452</v>
      </c>
      <c r="B97" s="9" t="s">
        <v>26</v>
      </c>
      <c r="C97" s="9" t="s">
        <v>133</v>
      </c>
      <c r="D97" s="9" t="s">
        <v>129</v>
      </c>
      <c r="E97" s="9" t="s">
        <v>710</v>
      </c>
      <c r="F97" s="9" t="str">
        <f>IF(ISBLANK(E97), "", Table2[[#This Row],[unique_id]])</f>
        <v>parents_fan</v>
      </c>
      <c r="G97" s="9" t="s">
        <v>207</v>
      </c>
      <c r="H97" s="9" t="s">
        <v>131</v>
      </c>
      <c r="I97" s="9" t="s">
        <v>132</v>
      </c>
      <c r="J97" s="9" t="s">
        <v>817</v>
      </c>
      <c r="L97" s="9" t="s">
        <v>136</v>
      </c>
      <c r="N97" s="9"/>
      <c r="O97" s="11"/>
      <c r="P97" s="11"/>
      <c r="Q97" s="11"/>
      <c r="R97" s="11"/>
      <c r="S97" s="9"/>
      <c r="V97" s="9" t="s">
        <v>297</v>
      </c>
      <c r="X97" s="11"/>
      <c r="Z97" s="9" t="str">
        <f>IF(ISBLANK(Y97),  "", _xlfn.CONCAT("haas/entity/sensor/", LOWER(C97), "/", E97, "/config"))</f>
        <v/>
      </c>
      <c r="AA97" s="9" t="str">
        <f>IF(ISBLANK(Y97),  "", _xlfn.CONCAT(LOWER(C97), "/", E97))</f>
        <v/>
      </c>
      <c r="AE97" s="9" t="str">
        <f>IF(OR(ISBLANK(AL97), ISBLANK(AM97)), "", LOWER(_xlfn.CONCAT(Table2[[#This Row],[device_manufacturer]], "-",Table2[[#This Row],[device_suggested_area]], "-", Table2[[#This Row],[device_identifiers]])))</f>
        <v>senseme-parents-fan</v>
      </c>
      <c r="AF97" s="11" t="s">
        <v>574</v>
      </c>
      <c r="AG97" s="9" t="s">
        <v>129</v>
      </c>
      <c r="AH97" s="9" t="s">
        <v>575</v>
      </c>
      <c r="AI97" s="9" t="str">
        <f>IF(OR(ISBLANK(AL97), ISBLANK(AM97)), "", Table2[[#This Row],[device_via_device]])</f>
        <v>SenseMe</v>
      </c>
      <c r="AJ97" s="9" t="s">
        <v>207</v>
      </c>
      <c r="AK97" s="9" t="s">
        <v>691</v>
      </c>
      <c r="AL97" s="9" t="s">
        <v>580</v>
      </c>
      <c r="AM97" s="9" t="s">
        <v>696</v>
      </c>
      <c r="AN97" s="9" t="str">
        <f>IF(AND(ISBLANK(AL97), ISBLANK(AM97)), "", _xlfn.CONCAT("[", IF(ISBLANK(AL97), "", _xlfn.CONCAT("[""mac"", """, AL97, """]")), IF(ISBLANK(AM97), "", _xlfn.CONCAT(", [""ip"", """, AM97, """]")), "]"))</f>
        <v>[["mac", "20:f8:5e:d8:a5:6b"], ["ip", "10.0.6.62"]]</v>
      </c>
    </row>
    <row r="98" spans="1:40" ht="16" customHeight="1" x14ac:dyDescent="0.2">
      <c r="A98" s="9">
        <v>1453</v>
      </c>
      <c r="B98" s="9" t="s">
        <v>26</v>
      </c>
      <c r="C98" s="9" t="s">
        <v>259</v>
      </c>
      <c r="D98" s="9" t="s">
        <v>134</v>
      </c>
      <c r="E98" s="9" t="s">
        <v>296</v>
      </c>
      <c r="F98" s="9" t="str">
        <f>IF(ISBLANK(E98), "", Table2[[#This Row],[unique_id]])</f>
        <v>kitchen_fan</v>
      </c>
      <c r="G98" s="9" t="s">
        <v>221</v>
      </c>
      <c r="H98" s="9" t="s">
        <v>131</v>
      </c>
      <c r="I98" s="9" t="s">
        <v>132</v>
      </c>
      <c r="J98" s="9" t="s">
        <v>817</v>
      </c>
      <c r="L98" s="9" t="s">
        <v>136</v>
      </c>
      <c r="N98" s="9"/>
      <c r="O98" s="11"/>
      <c r="P98" s="11"/>
      <c r="Q98" s="11"/>
      <c r="R98" s="11"/>
      <c r="S98" s="9"/>
      <c r="V98" s="9" t="s">
        <v>297</v>
      </c>
      <c r="X98" s="11"/>
      <c r="Z98" s="9" t="str">
        <f>IF(ISBLANK(Y98),  "", _xlfn.CONCAT("haas/entity/sensor/", LOWER(C98), "/", E98, "/config"))</f>
        <v/>
      </c>
      <c r="AA98" s="9" t="str">
        <f>IF(ISBLANK(Y98),  "", _xlfn.CONCAT(LOWER(C98), "/", E98))</f>
        <v/>
      </c>
      <c r="AE98" s="9" t="str">
        <f>IF(OR(ISBLANK(AL98), ISBLANK(AM98)), "", LOWER(_xlfn.CONCAT(Table2[[#This Row],[device_manufacturer]], "-",Table2[[#This Row],[device_suggested_area]], "-", Table2[[#This Row],[device_identifiers]])))</f>
        <v>tplink-kitchen-fan</v>
      </c>
      <c r="AF98" s="11" t="s">
        <v>553</v>
      </c>
      <c r="AG98" s="9" t="s">
        <v>129</v>
      </c>
      <c r="AH98" s="9" t="s">
        <v>550</v>
      </c>
      <c r="AI98" s="9" t="str">
        <f>IF(OR(ISBLANK(AL98), ISBLANK(AM98)), "", Table2[[#This Row],[device_via_device]])</f>
        <v>TPLink</v>
      </c>
      <c r="AJ98" s="9" t="s">
        <v>221</v>
      </c>
      <c r="AK98" s="9" t="s">
        <v>691</v>
      </c>
      <c r="AL98" s="18" t="s">
        <v>554</v>
      </c>
      <c r="AM98" s="18" t="s">
        <v>690</v>
      </c>
      <c r="AN98" s="9" t="str">
        <f>IF(AND(ISBLANK(AL98), ISBLANK(AM98)), "", _xlfn.CONCAT("[", IF(ISBLANK(AL98), "", _xlfn.CONCAT("[""mac"", """, AL98, """]")), IF(ISBLANK(AM98), "", _xlfn.CONCAT(", [""ip"", """, AM98, """]")), "]"))</f>
        <v>[["mac", "ac:84:c6:0d:1b:9c"], ["ip", "10.0.6.87"]]</v>
      </c>
    </row>
    <row r="99" spans="1:40" ht="16" customHeight="1" x14ac:dyDescent="0.2">
      <c r="A99" s="9">
        <v>1454</v>
      </c>
      <c r="B99" s="9" t="s">
        <v>26</v>
      </c>
      <c r="C99" s="9" t="s">
        <v>133</v>
      </c>
      <c r="D99" s="9" t="s">
        <v>129</v>
      </c>
      <c r="E99" s="9" t="s">
        <v>711</v>
      </c>
      <c r="F99" s="9" t="str">
        <f>IF(ISBLANK(E99), "", Table2[[#This Row],[unique_id]])</f>
        <v>lounge_fan</v>
      </c>
      <c r="G99" s="9" t="s">
        <v>209</v>
      </c>
      <c r="H99" s="9" t="s">
        <v>131</v>
      </c>
      <c r="I99" s="9" t="s">
        <v>132</v>
      </c>
      <c r="J99" s="9" t="s">
        <v>817</v>
      </c>
      <c r="L99" s="9" t="s">
        <v>136</v>
      </c>
      <c r="N99" s="9"/>
      <c r="O99" s="11"/>
      <c r="P99" s="11"/>
      <c r="Q99" s="11"/>
      <c r="R99" s="11"/>
      <c r="S99" s="9"/>
      <c r="V99" s="9" t="s">
        <v>297</v>
      </c>
      <c r="X99" s="11"/>
      <c r="Z99" s="9" t="str">
        <f>IF(ISBLANK(Y99),  "", _xlfn.CONCAT("haas/entity/sensor/", LOWER(C99), "/", E99, "/config"))</f>
        <v/>
      </c>
      <c r="AA99" s="9" t="str">
        <f>IF(ISBLANK(Y99),  "", _xlfn.CONCAT(LOWER(C99), "/", E99))</f>
        <v/>
      </c>
      <c r="AE99" s="9" t="str">
        <f>IF(OR(ISBLANK(AL99), ISBLANK(AM99)), "", LOWER(_xlfn.CONCAT(Table2[[#This Row],[device_manufacturer]], "-",Table2[[#This Row],[device_suggested_area]], "-", Table2[[#This Row],[device_identifiers]])))</f>
        <v>senseme-lounge-fan</v>
      </c>
      <c r="AF99" s="11" t="s">
        <v>574</v>
      </c>
      <c r="AG99" s="9" t="s">
        <v>129</v>
      </c>
      <c r="AH99" s="9" t="s">
        <v>575</v>
      </c>
      <c r="AI99" s="9" t="str">
        <f>IF(OR(ISBLANK(AL99), ISBLANK(AM99)), "", Table2[[#This Row],[device_via_device]])</f>
        <v>SenseMe</v>
      </c>
      <c r="AJ99" s="9" t="s">
        <v>209</v>
      </c>
      <c r="AK99" s="9" t="s">
        <v>691</v>
      </c>
      <c r="AL99" s="9" t="s">
        <v>581</v>
      </c>
      <c r="AM99" s="9" t="s">
        <v>697</v>
      </c>
      <c r="AN99" s="9" t="str">
        <f>IF(AND(ISBLANK(AL99), ISBLANK(AM99)), "", _xlfn.CONCAT("[", IF(ISBLANK(AL99), "", _xlfn.CONCAT("[""mac"", """, AL99, """]")), IF(ISBLANK(AM99), "", _xlfn.CONCAT(", [""ip"", """, AM99, """]")), "]"))</f>
        <v>[["mac", "20:f8:5e:d9:11:77"], ["ip", "10.0.6.63"]]</v>
      </c>
    </row>
    <row r="100" spans="1:40" ht="16" customHeight="1" x14ac:dyDescent="0.2">
      <c r="A100" s="9">
        <v>1455</v>
      </c>
      <c r="B100" s="9" t="s">
        <v>26</v>
      </c>
      <c r="C100" s="9" t="s">
        <v>133</v>
      </c>
      <c r="D100" s="9" t="s">
        <v>129</v>
      </c>
      <c r="E100" s="9" t="s">
        <v>712</v>
      </c>
      <c r="F100" s="9" t="str">
        <f>IF(ISBLANK(E100), "", Table2[[#This Row],[unique_id]])</f>
        <v>deck_fan</v>
      </c>
      <c r="G100" s="9" t="s">
        <v>548</v>
      </c>
      <c r="H100" s="9" t="s">
        <v>131</v>
      </c>
      <c r="I100" s="9" t="s">
        <v>132</v>
      </c>
      <c r="J100" s="9" t="s">
        <v>131</v>
      </c>
      <c r="L100" s="9" t="s">
        <v>136</v>
      </c>
      <c r="N100" s="9"/>
      <c r="O100" s="11"/>
      <c r="P100" s="11"/>
      <c r="Q100" s="11"/>
      <c r="R100" s="11"/>
      <c r="S100" s="9"/>
      <c r="V100" s="9" t="s">
        <v>297</v>
      </c>
      <c r="X100" s="11"/>
      <c r="Z100" s="9" t="str">
        <f>IF(ISBLANK(Y100),  "", _xlfn.CONCAT("haas/entity/sensor/", LOWER(C100), "/", E100, "/config"))</f>
        <v/>
      </c>
      <c r="AA100" s="9" t="str">
        <f>IF(ISBLANK(Y100),  "", _xlfn.CONCAT(LOWER(C100), "/", E100))</f>
        <v/>
      </c>
      <c r="AD100" s="9"/>
      <c r="AJ100" s="9" t="s">
        <v>548</v>
      </c>
      <c r="AM100" s="15"/>
      <c r="AN100" s="9" t="str">
        <f>IF(AND(ISBLANK(AL100), ISBLANK(AM100)), "", _xlfn.CONCAT("[", IF(ISBLANK(AL100), "", _xlfn.CONCAT("[""mac"", """, AL100, """]")), IF(ISBLANK(AM100), "", _xlfn.CONCAT(", [""ip"", """, AM100, """]")), "]"))</f>
        <v/>
      </c>
    </row>
    <row r="101" spans="1:40" ht="16" customHeight="1" x14ac:dyDescent="0.2">
      <c r="A101" s="9">
        <v>1456</v>
      </c>
      <c r="B101" s="9" t="s">
        <v>26</v>
      </c>
      <c r="C101" s="9" t="s">
        <v>133</v>
      </c>
      <c r="D101" s="9" t="s">
        <v>129</v>
      </c>
      <c r="E101" s="9" t="s">
        <v>713</v>
      </c>
      <c r="F101" s="9" t="str">
        <f>IF(ISBLANK(E101), "", Table2[[#This Row],[unique_id]])</f>
        <v>deck_east_fan</v>
      </c>
      <c r="G101" s="9" t="s">
        <v>231</v>
      </c>
      <c r="H101" s="9" t="s">
        <v>131</v>
      </c>
      <c r="I101" s="9" t="s">
        <v>132</v>
      </c>
      <c r="N101" s="9"/>
      <c r="O101" s="11"/>
      <c r="P101" s="11"/>
      <c r="Q101" s="11"/>
      <c r="R101" s="11"/>
      <c r="S101" s="9"/>
      <c r="V101" s="9" t="s">
        <v>297</v>
      </c>
      <c r="X101" s="11"/>
      <c r="Z101" s="9" t="str">
        <f>IF(ISBLANK(Y101),  "", _xlfn.CONCAT("haas/entity/sensor/", LOWER(C101), "/", E101, "/config"))</f>
        <v/>
      </c>
      <c r="AA101" s="9" t="str">
        <f>IF(ISBLANK(Y101),  "", _xlfn.CONCAT(LOWER(C101), "/", E101))</f>
        <v/>
      </c>
      <c r="AD101" s="9"/>
      <c r="AE101" s="9" t="str">
        <f>IF(OR(ISBLANK(AL101), ISBLANK(AM101)), "", LOWER(_xlfn.CONCAT(Table2[[#This Row],[device_manufacturer]], "-",Table2[[#This Row],[device_suggested_area]], "-", Table2[[#This Row],[device_identifiers]])))</f>
        <v>senseme-deck-east-fan</v>
      </c>
      <c r="AF101" s="11" t="s">
        <v>574</v>
      </c>
      <c r="AG101" s="9" t="s">
        <v>583</v>
      </c>
      <c r="AH101" s="9" t="s">
        <v>575</v>
      </c>
      <c r="AI101" s="9" t="str">
        <f>IF(OR(ISBLANK(AL101), ISBLANK(AM101)), "", Table2[[#This Row],[device_via_device]])</f>
        <v>SenseMe</v>
      </c>
      <c r="AJ101" s="9" t="s">
        <v>548</v>
      </c>
      <c r="AK101" s="9" t="s">
        <v>691</v>
      </c>
      <c r="AL101" s="9" t="s">
        <v>578</v>
      </c>
      <c r="AM101" s="9" t="s">
        <v>698</v>
      </c>
      <c r="AN101" s="9" t="str">
        <f>IF(AND(ISBLANK(AL101), ISBLANK(AM101)), "", _xlfn.CONCAT("[", IF(ISBLANK(AL101), "", _xlfn.CONCAT("[""mac"", """, AL101, """]")), IF(ISBLANK(AM101), "", _xlfn.CONCAT(", [""ip"", """, AM101, """]")), "]"))</f>
        <v>[["mac", "20:f8:5e:1e:ea:a0"], ["ip", "10.0.6.64"]]</v>
      </c>
    </row>
    <row r="102" spans="1:40" ht="16" customHeight="1" x14ac:dyDescent="0.2">
      <c r="A102" s="9">
        <v>1457</v>
      </c>
      <c r="B102" s="9" t="s">
        <v>26</v>
      </c>
      <c r="C102" s="9" t="s">
        <v>133</v>
      </c>
      <c r="D102" s="9" t="s">
        <v>129</v>
      </c>
      <c r="E102" s="9" t="s">
        <v>714</v>
      </c>
      <c r="F102" s="9" t="str">
        <f>IF(ISBLANK(E102), "", Table2[[#This Row],[unique_id]])</f>
        <v>deck_west_fan</v>
      </c>
      <c r="G102" s="9" t="s">
        <v>230</v>
      </c>
      <c r="H102" s="9" t="s">
        <v>131</v>
      </c>
      <c r="I102" s="9" t="s">
        <v>132</v>
      </c>
      <c r="N102" s="9"/>
      <c r="O102" s="11"/>
      <c r="P102" s="11"/>
      <c r="Q102" s="11"/>
      <c r="R102" s="11"/>
      <c r="S102" s="9"/>
      <c r="V102" s="9" t="s">
        <v>297</v>
      </c>
      <c r="X102" s="11"/>
      <c r="Z102" s="9" t="str">
        <f>IF(ISBLANK(Y102),  "", _xlfn.CONCAT("haas/entity/sensor/", LOWER(C102), "/", E102, "/config"))</f>
        <v/>
      </c>
      <c r="AA102" s="9" t="str">
        <f>IF(ISBLANK(Y102),  "", _xlfn.CONCAT(LOWER(C102), "/", E102))</f>
        <v/>
      </c>
      <c r="AD102" s="9"/>
      <c r="AE102" s="9" t="str">
        <f>IF(OR(ISBLANK(AL102), ISBLANK(AM102)), "", LOWER(_xlfn.CONCAT(Table2[[#This Row],[device_manufacturer]], "-",Table2[[#This Row],[device_suggested_area]], "-", Table2[[#This Row],[device_identifiers]])))</f>
        <v>senseme-deck-west-fan</v>
      </c>
      <c r="AF102" s="11" t="s">
        <v>574</v>
      </c>
      <c r="AG102" s="9" t="s">
        <v>584</v>
      </c>
      <c r="AH102" s="9" t="s">
        <v>575</v>
      </c>
      <c r="AI102" s="9" t="str">
        <f>IF(OR(ISBLANK(AL102), ISBLANK(AM102)), "", Table2[[#This Row],[device_via_device]])</f>
        <v>SenseMe</v>
      </c>
      <c r="AJ102" s="9" t="s">
        <v>548</v>
      </c>
      <c r="AK102" s="9" t="s">
        <v>691</v>
      </c>
      <c r="AL102" s="9" t="s">
        <v>579</v>
      </c>
      <c r="AM102" s="17" t="s">
        <v>699</v>
      </c>
      <c r="AN102" s="9" t="str">
        <f>IF(AND(ISBLANK(AL102), ISBLANK(AM102)), "", _xlfn.CONCAT("[", IF(ISBLANK(AL102), "", _xlfn.CONCAT("[""mac"", """, AL102, """]")), IF(ISBLANK(AM102), "", _xlfn.CONCAT(", [""ip"", """, AM102, """]")), "]"))</f>
        <v>[["mac", "20:f8:5e:1e:da:35"], ["ip", "10.0.6.65"]]</v>
      </c>
    </row>
    <row r="103" spans="1:40" ht="16" customHeight="1" x14ac:dyDescent="0.2">
      <c r="A103" s="9">
        <v>1459</v>
      </c>
      <c r="B103" s="9" t="s">
        <v>26</v>
      </c>
      <c r="C103" s="9" t="s">
        <v>788</v>
      </c>
      <c r="D103" s="9" t="s">
        <v>129</v>
      </c>
      <c r="E103" s="19" t="s">
        <v>793</v>
      </c>
      <c r="F103" s="13" t="str">
        <f>IF(ISBLANK(E103), "", Table2[[#This Row],[unique_id]])</f>
        <v>lounge_air_purifier</v>
      </c>
      <c r="G103" s="9" t="s">
        <v>209</v>
      </c>
      <c r="H103" s="9" t="s">
        <v>789</v>
      </c>
      <c r="I103" s="9" t="s">
        <v>132</v>
      </c>
      <c r="J103" s="9" t="s">
        <v>816</v>
      </c>
      <c r="L103" s="9" t="s">
        <v>136</v>
      </c>
      <c r="N103" s="9"/>
      <c r="O103" s="11"/>
      <c r="P103" s="11" t="s">
        <v>858</v>
      </c>
      <c r="Q103" s="11"/>
      <c r="R103" s="22" t="s">
        <v>908</v>
      </c>
      <c r="S103" s="9"/>
      <c r="V103" s="9" t="s">
        <v>790</v>
      </c>
      <c r="X103" s="11"/>
      <c r="Z103" s="9" t="str">
        <f>IF(ISBLANK(Y103),  "", _xlfn.CONCAT("haas/entity/sensor/", LOWER(C103), "/", E103, "/config"))</f>
        <v/>
      </c>
      <c r="AA103" s="9" t="str">
        <f>IF(ISBLANK(Y103),  "", _xlfn.CONCAT(LOWER(C103), "/", E103))</f>
        <v/>
      </c>
      <c r="AD103" s="9" t="str">
        <f>LOWER(_xlfn.CONCAT("http://macmini-nel:8087/#/device/",Table2[[#This Row],[connection_mac]]))</f>
        <v>http://macmini-nel:8087/#/device/0x9035eafffe404425</v>
      </c>
      <c r="AE103" s="9" t="s">
        <v>805</v>
      </c>
      <c r="AF103" s="11" t="s">
        <v>806</v>
      </c>
      <c r="AG103" s="9" t="s">
        <v>804</v>
      </c>
      <c r="AH103" s="9" t="s">
        <v>807</v>
      </c>
      <c r="AI103" s="9" t="s">
        <v>788</v>
      </c>
      <c r="AJ103" s="9" t="s">
        <v>209</v>
      </c>
      <c r="AL103" s="9" t="s">
        <v>841</v>
      </c>
      <c r="AN103" s="13" t="str">
        <f>IF(AND(ISBLANK(AL103), ISBLANK(AM103)), "", _xlfn.CONCAT("[", IF(ISBLANK(AL103), "", _xlfn.CONCAT("[""mac"", """, AL103, """]")), IF(ISBLANK(AM103), "", _xlfn.CONCAT(", [""ip"", """, AM103, """]")), "]"))</f>
        <v>[["mac", "0x9035eafffe404425"]]</v>
      </c>
    </row>
    <row r="104" spans="1:40" ht="16" customHeight="1" x14ac:dyDescent="0.2">
      <c r="A104" s="9">
        <v>1460</v>
      </c>
      <c r="B104" s="9" t="s">
        <v>26</v>
      </c>
      <c r="C104" s="9" t="s">
        <v>788</v>
      </c>
      <c r="D104" s="9" t="s">
        <v>129</v>
      </c>
      <c r="E104" s="19" t="s">
        <v>915</v>
      </c>
      <c r="F104" s="13" t="str">
        <f>IF(ISBLANK(E104), "", Table2[[#This Row],[unique_id]])</f>
        <v>dining_air_purifier</v>
      </c>
      <c r="G104" s="9" t="s">
        <v>208</v>
      </c>
      <c r="H104" s="9" t="s">
        <v>789</v>
      </c>
      <c r="I104" s="9" t="s">
        <v>132</v>
      </c>
      <c r="J104" s="9" t="s">
        <v>816</v>
      </c>
      <c r="L104" s="9" t="s">
        <v>136</v>
      </c>
      <c r="N104" s="9"/>
      <c r="O104" s="11"/>
      <c r="P104" s="11" t="s">
        <v>858</v>
      </c>
      <c r="Q104" s="11"/>
      <c r="R104" s="22" t="s">
        <v>908</v>
      </c>
      <c r="S104" s="9"/>
      <c r="V104" s="9" t="s">
        <v>790</v>
      </c>
      <c r="X104" s="11"/>
      <c r="Z104" s="9" t="str">
        <f>IF(ISBLANK(Y104),  "", _xlfn.CONCAT("haas/entity/sensor/", LOWER(C104), "/", E104, "/config"))</f>
        <v/>
      </c>
      <c r="AA104" s="9" t="str">
        <f>IF(ISBLANK(Y104),  "", _xlfn.CONCAT(LOWER(C104), "/", E104))</f>
        <v/>
      </c>
      <c r="AD104" s="9" t="str">
        <f>LOWER(_xlfn.CONCAT("http://macmini-nel:8087/#/device/",Table2[[#This Row],[connection_mac]]))</f>
        <v>http://macmini-nel:8087/#/device/0x9035eafffe82fef8</v>
      </c>
      <c r="AE104" s="9" t="s">
        <v>917</v>
      </c>
      <c r="AF104" s="11" t="s">
        <v>806</v>
      </c>
      <c r="AG104" s="9" t="s">
        <v>804</v>
      </c>
      <c r="AH104" s="9" t="s">
        <v>807</v>
      </c>
      <c r="AI104" s="9" t="s">
        <v>788</v>
      </c>
      <c r="AJ104" s="9" t="s">
        <v>208</v>
      </c>
      <c r="AL104" s="9" t="s">
        <v>916</v>
      </c>
      <c r="AN104" s="13" t="str">
        <f>IF(AND(ISBLANK(AL104), ISBLANK(AM104)), "", _xlfn.CONCAT("[", IF(ISBLANK(AL104), "", _xlfn.CONCAT("[""mac"", """, AL104, """]")), IF(ISBLANK(AM104), "", _xlfn.CONCAT(", [""ip"", """, AM104, """]")), "]"))</f>
        <v>[["mac", "0x9035eafffe82fef8"]]</v>
      </c>
    </row>
    <row r="105" spans="1:40" ht="16" customHeight="1" x14ac:dyDescent="0.2">
      <c r="A105" s="9">
        <v>1461</v>
      </c>
      <c r="B105" s="9" t="s">
        <v>26</v>
      </c>
      <c r="C105" s="9" t="s">
        <v>768</v>
      </c>
      <c r="D105" s="9" t="s">
        <v>507</v>
      </c>
      <c r="E105" s="9" t="s">
        <v>506</v>
      </c>
      <c r="F105" s="9" t="str">
        <f>IF(ISBLANK(E105), "", Table2[[#This Row],[unique_id]])</f>
        <v>column_break</v>
      </c>
      <c r="G105" s="9" t="s">
        <v>503</v>
      </c>
      <c r="H105" s="9" t="s">
        <v>789</v>
      </c>
      <c r="I105" s="9" t="s">
        <v>132</v>
      </c>
      <c r="L105" s="9" t="s">
        <v>504</v>
      </c>
      <c r="M105" s="9" t="s">
        <v>505</v>
      </c>
      <c r="N105" s="9"/>
      <c r="O105" s="11"/>
      <c r="P105" s="11"/>
      <c r="Q105" s="11"/>
      <c r="R105" s="11"/>
      <c r="S105" s="9"/>
      <c r="X105" s="11"/>
      <c r="Z105" s="9" t="str">
        <f>IF(ISBLANK(Y105),  "", _xlfn.CONCAT("haas/entity/sensor/", LOWER(C105), "/", E105, "/config"))</f>
        <v/>
      </c>
      <c r="AA105" s="9" t="str">
        <f>IF(ISBLANK(Y105),  "", _xlfn.CONCAT(LOWER(C105), "/", E105))</f>
        <v/>
      </c>
      <c r="AD105" s="9"/>
      <c r="AN105" s="13" t="str">
        <f>IF(AND(ISBLANK(AL105), ISBLANK(AM105)), "", _xlfn.CONCAT("[", IF(ISBLANK(AL105), "", _xlfn.CONCAT("[""mac"", """, AL105, """]")), IF(ISBLANK(AM105), "", _xlfn.CONCAT(", [""ip"", """, AM105, """]")), "]"))</f>
        <v/>
      </c>
    </row>
    <row r="106" spans="1:40" ht="16" customHeight="1" x14ac:dyDescent="0.2">
      <c r="A106" s="9">
        <v>1500</v>
      </c>
      <c r="B106" s="9" t="s">
        <v>26</v>
      </c>
      <c r="C106" s="9" t="s">
        <v>133</v>
      </c>
      <c r="D106" s="9" t="s">
        <v>137</v>
      </c>
      <c r="E106" s="9" t="s">
        <v>708</v>
      </c>
      <c r="F106" s="9" t="str">
        <f>IF(ISBLANK(E106), "", Table2[[#This Row],[unique_id]])</f>
        <v>ada_fan</v>
      </c>
      <c r="G106" s="9" t="s">
        <v>140</v>
      </c>
      <c r="H106" s="9" t="s">
        <v>139</v>
      </c>
      <c r="I106" s="9" t="s">
        <v>132</v>
      </c>
      <c r="J106" s="9" t="s">
        <v>870</v>
      </c>
      <c r="L106" s="9" t="s">
        <v>136</v>
      </c>
      <c r="N106" s="9"/>
      <c r="O106" s="11"/>
      <c r="P106" s="11"/>
      <c r="Q106" s="11"/>
      <c r="R106" s="11"/>
      <c r="S106" s="9"/>
      <c r="V106" s="9" t="s">
        <v>389</v>
      </c>
      <c r="X106" s="11"/>
      <c r="Z106" s="9" t="str">
        <f>IF(ISBLANK(Y106),  "", _xlfn.CONCAT("haas/entity/sensor/", LOWER(C106), "/", E106, "/config"))</f>
        <v/>
      </c>
      <c r="AA106" s="9" t="str">
        <f>IF(ISBLANK(Y106),  "", _xlfn.CONCAT(LOWER(C106), "/", E106))</f>
        <v/>
      </c>
      <c r="AD106" s="9"/>
      <c r="AJ106" s="9" t="s">
        <v>130</v>
      </c>
      <c r="AN106" s="9" t="str">
        <f>IF(AND(ISBLANK(AL106), ISBLANK(AM106)), "", _xlfn.CONCAT("[", IF(ISBLANK(AL106), "", _xlfn.CONCAT("[""mac"", """, AL106, """]")), IF(ISBLANK(AM106), "", _xlfn.CONCAT(", [""ip"", """, AM106, """]")), "]"))</f>
        <v/>
      </c>
    </row>
    <row r="107" spans="1:40" ht="16" customHeight="1" x14ac:dyDescent="0.2">
      <c r="A107" s="9">
        <v>1501</v>
      </c>
      <c r="B107" s="9" t="s">
        <v>26</v>
      </c>
      <c r="C107" s="9" t="s">
        <v>592</v>
      </c>
      <c r="D107" s="9" t="s">
        <v>137</v>
      </c>
      <c r="E107" s="9" t="s">
        <v>418</v>
      </c>
      <c r="F107" s="9" t="str">
        <f>IF(ISBLANK(E107), "", Table2[[#This Row],[unique_id]])</f>
        <v>ada_lamp</v>
      </c>
      <c r="G107" s="9" t="s">
        <v>210</v>
      </c>
      <c r="H107" s="9" t="s">
        <v>139</v>
      </c>
      <c r="I107" s="9" t="s">
        <v>132</v>
      </c>
      <c r="J107" s="9" t="s">
        <v>909</v>
      </c>
      <c r="K107" s="9" t="s">
        <v>422</v>
      </c>
      <c r="L107" s="9" t="s">
        <v>136</v>
      </c>
      <c r="N107" s="9"/>
      <c r="O107" s="11"/>
      <c r="P107" s="11" t="s">
        <v>859</v>
      </c>
      <c r="Q107" s="24" t="s">
        <v>881</v>
      </c>
      <c r="R107" s="22" t="s">
        <v>860</v>
      </c>
      <c r="S107" s="9"/>
      <c r="V107" s="9" t="s">
        <v>389</v>
      </c>
      <c r="X107" s="11"/>
      <c r="Z107" s="9" t="str">
        <f>IF(ISBLANK(Y107),  "", _xlfn.CONCAT("haas/entity/sensor/", LOWER(C107), "/", E107, "/config"))</f>
        <v/>
      </c>
      <c r="AA107" s="9" t="str">
        <f>IF(ISBLANK(Y107),  "", _xlfn.CONCAT(LOWER(C107), "/", E107))</f>
        <v/>
      </c>
      <c r="AD107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http://macmini-nel:8087/#/group/100</v>
      </c>
      <c r="AE107" s="9" t="str">
        <f>LOWER(_xlfn.CONCAT(Table2[[#This Row],[device_suggested_area]], "-",Table2[[#This Row],[device_identifiers]]))</f>
        <v>ada-lamp</v>
      </c>
      <c r="AF107" s="11" t="s">
        <v>854</v>
      </c>
      <c r="AG107" s="9" t="s">
        <v>872</v>
      </c>
      <c r="AH107" s="9" t="s">
        <v>853</v>
      </c>
      <c r="AI107" s="9" t="s">
        <v>592</v>
      </c>
      <c r="AJ107" s="9" t="s">
        <v>130</v>
      </c>
      <c r="AN107" s="9" t="str">
        <f>IF(AND(ISBLANK(AL107), ISBLANK(AM107)), "", _xlfn.CONCAT("[", IF(ISBLANK(AL107), "", _xlfn.CONCAT("[""mac"", """, AL107, """]")), IF(ISBLANK(AM107), "", _xlfn.CONCAT(", [""ip"", """, AM107, """]")), "]"))</f>
        <v/>
      </c>
    </row>
    <row r="108" spans="1:40" ht="16" customHeight="1" x14ac:dyDescent="0.2">
      <c r="A108" s="9">
        <v>1502</v>
      </c>
      <c r="B108" s="9" t="s">
        <v>26</v>
      </c>
      <c r="C108" s="9" t="s">
        <v>592</v>
      </c>
      <c r="D108" s="9" t="s">
        <v>137</v>
      </c>
      <c r="F108" s="9" t="str">
        <f>IF(ISBLANK(E108), "", Table2[[#This Row],[unique_id]])</f>
        <v/>
      </c>
      <c r="N108" s="9"/>
      <c r="O108" s="11"/>
      <c r="P108" s="11" t="s">
        <v>858</v>
      </c>
      <c r="Q108" s="24" t="s">
        <v>881</v>
      </c>
      <c r="R108" s="22" t="s">
        <v>908</v>
      </c>
      <c r="S108" s="9"/>
      <c r="X108" s="11"/>
      <c r="Z108" s="9" t="str">
        <f>IF(ISBLANK(Y108),  "", _xlfn.CONCAT("haas/entity/sensor/", LOWER(C108), "/", E108, "/config"))</f>
        <v/>
      </c>
      <c r="AA108" s="9" t="str">
        <f>IF(ISBLANK(Y108),  "", _xlfn.CONCAT(LOWER(C108), "/", E108))</f>
        <v/>
      </c>
      <c r="AD108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http://macmini-nel:8087/#/device/0x0017880103433075</v>
      </c>
      <c r="AE108" s="9" t="str">
        <f>LOWER(_xlfn.CONCAT(Table2[[#This Row],[device_suggested_area]], "-",Table2[[#This Row],[device_identifiers]]))</f>
        <v>ada-lamp-bulb-1</v>
      </c>
      <c r="AF108" s="11" t="s">
        <v>854</v>
      </c>
      <c r="AG108" s="9" t="s">
        <v>873</v>
      </c>
      <c r="AH108" s="9" t="s">
        <v>853</v>
      </c>
      <c r="AI108" s="9" t="s">
        <v>592</v>
      </c>
      <c r="AJ108" s="9" t="s">
        <v>130</v>
      </c>
      <c r="AL108" s="9" t="s">
        <v>879</v>
      </c>
      <c r="AN108" s="9" t="str">
        <f>IF(AND(ISBLANK(AL108), ISBLANK(AM108)), "", _xlfn.CONCAT("[", IF(ISBLANK(AL108), "", _xlfn.CONCAT("[""mac"", """, AL108, """]")), IF(ISBLANK(AM108), "", _xlfn.CONCAT(", [""ip"", """, AM108, """]")), "]"))</f>
        <v>[["mac", "0x0017880103433075"]]</v>
      </c>
    </row>
    <row r="109" spans="1:40" ht="16" customHeight="1" x14ac:dyDescent="0.2">
      <c r="A109" s="9">
        <v>1503</v>
      </c>
      <c r="B109" s="9" t="s">
        <v>26</v>
      </c>
      <c r="C109" s="9" t="s">
        <v>592</v>
      </c>
      <c r="D109" s="9" t="s">
        <v>137</v>
      </c>
      <c r="E109" s="9" t="s">
        <v>419</v>
      </c>
      <c r="F109" s="9" t="str">
        <f>IF(ISBLANK(E109), "", Table2[[#This Row],[unique_id]])</f>
        <v>edwin_lamp</v>
      </c>
      <c r="G109" s="9" t="s">
        <v>220</v>
      </c>
      <c r="H109" s="9" t="s">
        <v>139</v>
      </c>
      <c r="I109" s="9" t="s">
        <v>132</v>
      </c>
      <c r="J109" s="9" t="s">
        <v>909</v>
      </c>
      <c r="K109" s="9" t="s">
        <v>421</v>
      </c>
      <c r="L109" s="9" t="s">
        <v>136</v>
      </c>
      <c r="N109" s="9"/>
      <c r="O109" s="11"/>
      <c r="P109" s="11" t="s">
        <v>859</v>
      </c>
      <c r="Q109" s="24" t="s">
        <v>882</v>
      </c>
      <c r="R109" s="22" t="s">
        <v>860</v>
      </c>
      <c r="S109" s="9"/>
      <c r="V109" s="9" t="s">
        <v>389</v>
      </c>
      <c r="X109" s="11"/>
      <c r="Z109" s="9" t="str">
        <f>IF(ISBLANK(Y109),  "", _xlfn.CONCAT("haas/entity/sensor/", LOWER(C109), "/", E109, "/config"))</f>
        <v/>
      </c>
      <c r="AA109" s="9" t="str">
        <f>IF(ISBLANK(Y109),  "", _xlfn.CONCAT(LOWER(C109), "/", E109))</f>
        <v/>
      </c>
      <c r="AD109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http://macmini-nel:8087/#/group/200</v>
      </c>
      <c r="AE109" s="9" t="str">
        <f>LOWER(_xlfn.CONCAT(Table2[[#This Row],[device_suggested_area]], "-",Table2[[#This Row],[device_identifiers]]))</f>
        <v>edwin-lamp</v>
      </c>
      <c r="AF109" s="11" t="s">
        <v>854</v>
      </c>
      <c r="AG109" s="9" t="s">
        <v>872</v>
      </c>
      <c r="AH109" s="9" t="s">
        <v>853</v>
      </c>
      <c r="AI109" s="9" t="s">
        <v>592</v>
      </c>
      <c r="AJ109" s="9" t="s">
        <v>127</v>
      </c>
      <c r="AN109" s="9" t="str">
        <f>IF(AND(ISBLANK(AL109), ISBLANK(AM109)), "", _xlfn.CONCAT("[", IF(ISBLANK(AL109), "", _xlfn.CONCAT("[""mac"", """, AL109, """]")), IF(ISBLANK(AM109), "", _xlfn.CONCAT(", [""ip"", """, AM109, """]")), "]"))</f>
        <v/>
      </c>
    </row>
    <row r="110" spans="1:40" ht="16" customHeight="1" x14ac:dyDescent="0.2">
      <c r="A110" s="9">
        <v>1504</v>
      </c>
      <c r="B110" s="9" t="s">
        <v>26</v>
      </c>
      <c r="C110" s="9" t="s">
        <v>592</v>
      </c>
      <c r="D110" s="9" t="s">
        <v>137</v>
      </c>
      <c r="F110" s="9" t="str">
        <f>IF(ISBLANK(E110), "", Table2[[#This Row],[unique_id]])</f>
        <v/>
      </c>
      <c r="N110" s="9"/>
      <c r="O110" s="11"/>
      <c r="P110" s="11" t="s">
        <v>858</v>
      </c>
      <c r="Q110" s="24" t="s">
        <v>882</v>
      </c>
      <c r="R110" s="22" t="s">
        <v>908</v>
      </c>
      <c r="S110" s="9"/>
      <c r="X110" s="11"/>
      <c r="Z110" s="9" t="str">
        <f>IF(ISBLANK(Y110),  "", _xlfn.CONCAT("haas/entity/sensor/", LOWER(C110), "/", E110, "/config"))</f>
        <v/>
      </c>
      <c r="AA110" s="9" t="str">
        <f>IF(ISBLANK(Y110),  "", _xlfn.CONCAT(LOWER(C110), "/", E110))</f>
        <v/>
      </c>
      <c r="AD110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http://macmini-nel:8087/#/device/0x0017880102b8fd87</v>
      </c>
      <c r="AE110" s="9" t="str">
        <f>LOWER(_xlfn.CONCAT(Table2[[#This Row],[device_suggested_area]], "-",Table2[[#This Row],[device_identifiers]]))</f>
        <v>edwin-lamp-bulb-1</v>
      </c>
      <c r="AF110" s="11" t="s">
        <v>854</v>
      </c>
      <c r="AG110" s="9" t="s">
        <v>873</v>
      </c>
      <c r="AH110" s="9" t="s">
        <v>853</v>
      </c>
      <c r="AI110" s="9" t="s">
        <v>592</v>
      </c>
      <c r="AJ110" s="9" t="s">
        <v>127</v>
      </c>
      <c r="AL110" s="9" t="s">
        <v>906</v>
      </c>
      <c r="AN110" s="9" t="str">
        <f>IF(AND(ISBLANK(AL110), ISBLANK(AM110)), "", _xlfn.CONCAT("[", IF(ISBLANK(AL110), "", _xlfn.CONCAT("[""mac"", """, AL110, """]")), IF(ISBLANK(AM110), "", _xlfn.CONCAT(", [""ip"", """, AM110, """]")), "]"))</f>
        <v>[["mac", "0x0017880102b8fd87"]]</v>
      </c>
    </row>
    <row r="111" spans="1:40" ht="16" customHeight="1" x14ac:dyDescent="0.2">
      <c r="A111" s="9">
        <v>1505</v>
      </c>
      <c r="B111" s="9" t="s">
        <v>26</v>
      </c>
      <c r="C111" s="9" t="s">
        <v>133</v>
      </c>
      <c r="D111" s="9" t="s">
        <v>137</v>
      </c>
      <c r="E111" s="9" t="s">
        <v>709</v>
      </c>
      <c r="F111" s="9" t="str">
        <f>IF(ISBLANK(E111), "", Table2[[#This Row],[unique_id]])</f>
        <v>edwin_fan</v>
      </c>
      <c r="G111" s="9" t="s">
        <v>205</v>
      </c>
      <c r="H111" s="9" t="s">
        <v>139</v>
      </c>
      <c r="I111" s="9" t="s">
        <v>132</v>
      </c>
      <c r="J111" s="9" t="s">
        <v>870</v>
      </c>
      <c r="L111" s="9" t="s">
        <v>136</v>
      </c>
      <c r="N111" s="9"/>
      <c r="O111" s="11"/>
      <c r="P111" s="11"/>
      <c r="Q111" s="11"/>
      <c r="R111" s="11"/>
      <c r="S111" s="9"/>
      <c r="V111" s="9" t="s">
        <v>389</v>
      </c>
      <c r="X111" s="11"/>
      <c r="Z111" s="9" t="str">
        <f>IF(ISBLANK(Y111),  "", _xlfn.CONCAT("haas/entity/sensor/", LOWER(C111), "/", E111, "/config"))</f>
        <v/>
      </c>
      <c r="AA111" s="9" t="str">
        <f>IF(ISBLANK(Y111),  "", _xlfn.CONCAT(LOWER(C111), "/", E111))</f>
        <v/>
      </c>
      <c r="AD111" s="9"/>
      <c r="AJ111" s="9" t="s">
        <v>127</v>
      </c>
      <c r="AN111" s="9" t="str">
        <f>IF(AND(ISBLANK(AL111), ISBLANK(AM111)), "", _xlfn.CONCAT("[", IF(ISBLANK(AL111), "", _xlfn.CONCAT("[""mac"", """, AL111, """]")), IF(ISBLANK(AM111), "", _xlfn.CONCAT(", [""ip"", """, AM111, """]")), "]"))</f>
        <v/>
      </c>
    </row>
    <row r="112" spans="1:40" ht="16" customHeight="1" x14ac:dyDescent="0.2">
      <c r="A112" s="9">
        <v>1506</v>
      </c>
      <c r="B112" s="9" t="s">
        <v>26</v>
      </c>
      <c r="C112" s="9" t="s">
        <v>592</v>
      </c>
      <c r="D112" s="9" t="s">
        <v>137</v>
      </c>
      <c r="E112" s="9" t="s">
        <v>693</v>
      </c>
      <c r="F112" s="9" t="str">
        <f>IF(ISBLANK(E112), "", Table2[[#This Row],[unique_id]])</f>
        <v>edwin_night_light</v>
      </c>
      <c r="G112" s="9" t="s">
        <v>692</v>
      </c>
      <c r="H112" s="9" t="s">
        <v>139</v>
      </c>
      <c r="I112" s="9" t="s">
        <v>132</v>
      </c>
      <c r="J112" s="9" t="s">
        <v>910</v>
      </c>
      <c r="K112" s="9" t="s">
        <v>422</v>
      </c>
      <c r="L112" s="9" t="s">
        <v>136</v>
      </c>
      <c r="N112" s="9"/>
      <c r="O112" s="11"/>
      <c r="P112" s="11" t="s">
        <v>859</v>
      </c>
      <c r="Q112" s="24">
        <v>300</v>
      </c>
      <c r="R112" s="22" t="s">
        <v>860</v>
      </c>
      <c r="S112" s="9"/>
      <c r="V112" s="9" t="s">
        <v>389</v>
      </c>
      <c r="X112" s="11"/>
      <c r="Z112" s="9" t="str">
        <f>IF(ISBLANK(Y112),  "", _xlfn.CONCAT("haas/entity/sensor/", LOWER(C112), "/", E112, "/config"))</f>
        <v/>
      </c>
      <c r="AA112" s="9" t="str">
        <f>IF(ISBLANK(Y112),  "", _xlfn.CONCAT(LOWER(C112), "/", E112))</f>
        <v/>
      </c>
      <c r="AD112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http://macmini-nel:8087/#/group/300</v>
      </c>
      <c r="AE112" s="9" t="str">
        <f>LOWER(_xlfn.CONCAT(Table2[[#This Row],[device_suggested_area]], "-",Table2[[#This Row],[device_identifiers]]))</f>
        <v>edwin-night-light</v>
      </c>
      <c r="AF112" s="11" t="s">
        <v>854</v>
      </c>
      <c r="AG112" s="9" t="s">
        <v>877</v>
      </c>
      <c r="AH112" s="9" t="s">
        <v>853</v>
      </c>
      <c r="AI112" s="9" t="s">
        <v>592</v>
      </c>
      <c r="AJ112" s="9" t="s">
        <v>127</v>
      </c>
      <c r="AN112" s="9" t="str">
        <f>IF(AND(ISBLANK(AL112), ISBLANK(AM112)), "", _xlfn.CONCAT("[", IF(ISBLANK(AL112), "", _xlfn.CONCAT("[""mac"", """, AL112, """]")), IF(ISBLANK(AM112), "", _xlfn.CONCAT(", [""ip"", """, AM112, """]")), "]"))</f>
        <v/>
      </c>
    </row>
    <row r="113" spans="1:40" ht="16" customHeight="1" x14ac:dyDescent="0.2">
      <c r="A113" s="9">
        <v>1507</v>
      </c>
      <c r="B113" s="9" t="s">
        <v>26</v>
      </c>
      <c r="C113" s="9" t="s">
        <v>592</v>
      </c>
      <c r="D113" s="9" t="s">
        <v>137</v>
      </c>
      <c r="F113" s="9" t="str">
        <f>IF(ISBLANK(E113), "", Table2[[#This Row],[unique_id]])</f>
        <v/>
      </c>
      <c r="N113" s="9"/>
      <c r="O113" s="11"/>
      <c r="P113" s="11" t="s">
        <v>858</v>
      </c>
      <c r="Q113" s="24">
        <v>300</v>
      </c>
      <c r="R113" s="22" t="s">
        <v>908</v>
      </c>
      <c r="S113" s="9"/>
      <c r="X113" s="11"/>
      <c r="Z113" s="9" t="str">
        <f>IF(ISBLANK(Y113),  "", _xlfn.CONCAT("haas/entity/sensor/", LOWER(C113), "/", E113, "/config"))</f>
        <v/>
      </c>
      <c r="AA113" s="9" t="str">
        <f>IF(ISBLANK(Y113),  "", _xlfn.CONCAT(LOWER(C113), "/", E113))</f>
        <v/>
      </c>
      <c r="AD113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http://macmini-nel:8087/#/device/0x001788010343c36f</v>
      </c>
      <c r="AE113" s="9" t="str">
        <f>LOWER(_xlfn.CONCAT(Table2[[#This Row],[device_suggested_area]], "-",Table2[[#This Row],[device_identifiers]]))</f>
        <v>edwin-night-light-bulb-1</v>
      </c>
      <c r="AF113" s="11" t="s">
        <v>854</v>
      </c>
      <c r="AG113" s="9" t="s">
        <v>878</v>
      </c>
      <c r="AH113" s="9" t="s">
        <v>853</v>
      </c>
      <c r="AI113" s="9" t="s">
        <v>592</v>
      </c>
      <c r="AJ113" s="9" t="s">
        <v>127</v>
      </c>
      <c r="AL113" s="9" t="s">
        <v>880</v>
      </c>
      <c r="AN113" s="9" t="str">
        <f>IF(AND(ISBLANK(AL113), ISBLANK(AM113)), "", _xlfn.CONCAT("[", IF(ISBLANK(AL113), "", _xlfn.CONCAT("[""mac"", """, AL113, """]")), IF(ISBLANK(AM113), "", _xlfn.CONCAT(", [""ip"", """, AM113, """]")), "]"))</f>
        <v>[["mac", "0x001788010343c36f"]]</v>
      </c>
    </row>
    <row r="114" spans="1:40" ht="16" customHeight="1" x14ac:dyDescent="0.2">
      <c r="A114" s="9">
        <v>1508</v>
      </c>
      <c r="B114" s="9" t="s">
        <v>26</v>
      </c>
      <c r="C114" s="9" t="s">
        <v>592</v>
      </c>
      <c r="D114" s="9" t="s">
        <v>137</v>
      </c>
      <c r="E114" s="9" t="s">
        <v>407</v>
      </c>
      <c r="F114" s="9" t="str">
        <f>IF(ISBLANK(E114), "", Table2[[#This Row],[unique_id]])</f>
        <v>hallway_main</v>
      </c>
      <c r="G114" s="9" t="s">
        <v>215</v>
      </c>
      <c r="H114" s="9" t="s">
        <v>139</v>
      </c>
      <c r="I114" s="9" t="s">
        <v>132</v>
      </c>
      <c r="J114" s="9" t="s">
        <v>869</v>
      </c>
      <c r="K114" s="9" t="s">
        <v>420</v>
      </c>
      <c r="L114" s="9" t="s">
        <v>136</v>
      </c>
      <c r="N114" s="9"/>
      <c r="O114" s="11"/>
      <c r="P114" s="11" t="s">
        <v>859</v>
      </c>
      <c r="Q114" s="24">
        <v>400</v>
      </c>
      <c r="R114" s="22" t="s">
        <v>860</v>
      </c>
      <c r="S114" s="9"/>
      <c r="V114" s="9" t="s">
        <v>389</v>
      </c>
      <c r="X114" s="11"/>
      <c r="Z114" s="9" t="str">
        <f>IF(ISBLANK(Y114),  "", _xlfn.CONCAT("haas/entity/sensor/", LOWER(C114), "/", E114, "/config"))</f>
        <v/>
      </c>
      <c r="AA114" s="9" t="str">
        <f>IF(ISBLANK(Y114),  "", _xlfn.CONCAT(LOWER(C114), "/", E114))</f>
        <v/>
      </c>
      <c r="AD114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http://macmini-nel:8087/#/group/400</v>
      </c>
      <c r="AE114" s="9" t="str">
        <f>LOWER(_xlfn.CONCAT(Table2[[#This Row],[device_suggested_area]], "-",Table2[[#This Row],[device_identifiers]]))</f>
        <v>hallway-main</v>
      </c>
      <c r="AF114" s="11" t="s">
        <v>854</v>
      </c>
      <c r="AG114" s="9" t="s">
        <v>855</v>
      </c>
      <c r="AH114" s="9" t="s">
        <v>853</v>
      </c>
      <c r="AI114" s="9" t="s">
        <v>592</v>
      </c>
      <c r="AJ114" s="9" t="s">
        <v>655</v>
      </c>
      <c r="AN114" s="9" t="str">
        <f>IF(AND(ISBLANK(AL114), ISBLANK(AM114)), "", _xlfn.CONCAT("[", IF(ISBLANK(AL114), "", _xlfn.CONCAT("[""mac"", """, AL114, """]")), IF(ISBLANK(AM114), "", _xlfn.CONCAT(", [""ip"", """, AM114, """]")), "]"))</f>
        <v/>
      </c>
    </row>
    <row r="115" spans="1:40" ht="16" customHeight="1" x14ac:dyDescent="0.2">
      <c r="A115" s="9">
        <v>1509</v>
      </c>
      <c r="B115" s="9" t="s">
        <v>26</v>
      </c>
      <c r="C115" s="9" t="s">
        <v>592</v>
      </c>
      <c r="D115" s="9" t="s">
        <v>137</v>
      </c>
      <c r="F115" s="9" t="str">
        <f>IF(ISBLANK(E115), "", Table2[[#This Row],[unique_id]])</f>
        <v/>
      </c>
      <c r="N115" s="9"/>
      <c r="O115" s="11"/>
      <c r="P115" s="11" t="s">
        <v>858</v>
      </c>
      <c r="Q115" s="24">
        <v>400</v>
      </c>
      <c r="R115" s="22" t="s">
        <v>908</v>
      </c>
      <c r="S115" s="9"/>
      <c r="X115" s="11"/>
      <c r="Z115" s="9" t="str">
        <f>IF(ISBLANK(Y115),  "", _xlfn.CONCAT("haas/entity/sensor/", LOWER(C115), "/", E115, "/config"))</f>
        <v/>
      </c>
      <c r="AA115" s="9" t="str">
        <f>IF(ISBLANK(Y115),  "", _xlfn.CONCAT(LOWER(C115), "/", E115))</f>
        <v/>
      </c>
      <c r="AD115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http://macmini-nel:8087/#/device/0x00178801043283b0</v>
      </c>
      <c r="AE115" s="9" t="str">
        <f>LOWER(_xlfn.CONCAT(Table2[[#This Row],[device_suggested_area]], "-",Table2[[#This Row],[device_identifiers]]))</f>
        <v>hallway-main-bulb-1</v>
      </c>
      <c r="AF115" s="11" t="s">
        <v>854</v>
      </c>
      <c r="AG115" s="9" t="s">
        <v>856</v>
      </c>
      <c r="AH115" s="9" t="s">
        <v>853</v>
      </c>
      <c r="AI115" s="9" t="s">
        <v>592</v>
      </c>
      <c r="AJ115" s="9" t="s">
        <v>655</v>
      </c>
      <c r="AL115" s="9" t="s">
        <v>883</v>
      </c>
      <c r="AN115" s="9" t="str">
        <f>IF(AND(ISBLANK(AL115), ISBLANK(AM115)), "", _xlfn.CONCAT("[", IF(ISBLANK(AL115), "", _xlfn.CONCAT("[""mac"", """, AL115, """]")), IF(ISBLANK(AM115), "", _xlfn.CONCAT(", [""ip"", """, AM115, """]")), "]"))</f>
        <v>[["mac", "0x00178801043283b0"]]</v>
      </c>
    </row>
    <row r="116" spans="1:40" ht="16" customHeight="1" x14ac:dyDescent="0.2">
      <c r="A116" s="9">
        <v>1510</v>
      </c>
      <c r="B116" s="9" t="s">
        <v>26</v>
      </c>
      <c r="C116" s="9" t="s">
        <v>592</v>
      </c>
      <c r="D116" s="9" t="s">
        <v>137</v>
      </c>
      <c r="F116" s="9" t="str">
        <f>IF(ISBLANK(E116), "", Table2[[#This Row],[unique_id]])</f>
        <v/>
      </c>
      <c r="N116" s="9"/>
      <c r="O116" s="11"/>
      <c r="P116" s="11" t="s">
        <v>858</v>
      </c>
      <c r="Q116" s="24">
        <v>400</v>
      </c>
      <c r="R116" s="22" t="s">
        <v>908</v>
      </c>
      <c r="S116" s="9"/>
      <c r="X116" s="11"/>
      <c r="Z116" s="9" t="str">
        <f>IF(ISBLANK(Y116),  "", _xlfn.CONCAT("haas/entity/sensor/", LOWER(C116), "/", E116, "/config"))</f>
        <v/>
      </c>
      <c r="AA116" s="9" t="str">
        <f>IF(ISBLANK(Y116),  "", _xlfn.CONCAT(LOWER(C116), "/", E116))</f>
        <v/>
      </c>
      <c r="AD116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http://macmini-nel:8087/#/device/0x0017880104329975</v>
      </c>
      <c r="AE116" s="9" t="str">
        <f>LOWER(_xlfn.CONCAT(Table2[[#This Row],[device_suggested_area]], "-",Table2[[#This Row],[device_identifiers]]))</f>
        <v>hallway-main-bulb-2</v>
      </c>
      <c r="AF116" s="11" t="s">
        <v>854</v>
      </c>
      <c r="AG116" s="9" t="s">
        <v>866</v>
      </c>
      <c r="AH116" s="9" t="s">
        <v>853</v>
      </c>
      <c r="AI116" s="9" t="s">
        <v>592</v>
      </c>
      <c r="AJ116" s="9" t="s">
        <v>655</v>
      </c>
      <c r="AL116" s="9" t="s">
        <v>884</v>
      </c>
      <c r="AN116" s="9" t="str">
        <f>IF(AND(ISBLANK(AL116), ISBLANK(AM116)), "", _xlfn.CONCAT("[", IF(ISBLANK(AL116), "", _xlfn.CONCAT("[""mac"", """, AL116, """]")), IF(ISBLANK(AM116), "", _xlfn.CONCAT(", [""ip"", """, AM116, """]")), "]"))</f>
        <v>[["mac", "0x0017880104329975"]]</v>
      </c>
    </row>
    <row r="117" spans="1:40" ht="16" customHeight="1" x14ac:dyDescent="0.2">
      <c r="A117" s="9">
        <v>1511</v>
      </c>
      <c r="B117" s="9" t="s">
        <v>26</v>
      </c>
      <c r="C117" s="9" t="s">
        <v>592</v>
      </c>
      <c r="D117" s="9" t="s">
        <v>137</v>
      </c>
      <c r="F117" s="9" t="str">
        <f>IF(ISBLANK(E117), "", Table2[[#This Row],[unique_id]])</f>
        <v/>
      </c>
      <c r="N117" s="9"/>
      <c r="O117" s="11"/>
      <c r="P117" s="11" t="s">
        <v>858</v>
      </c>
      <c r="Q117" s="24">
        <v>400</v>
      </c>
      <c r="R117" s="22" t="s">
        <v>908</v>
      </c>
      <c r="S117" s="9"/>
      <c r="X117" s="11"/>
      <c r="Z117" s="9" t="str">
        <f>IF(ISBLANK(Y117),  "", _xlfn.CONCAT("haas/entity/sensor/", LOWER(C117), "/", E117, "/config"))</f>
        <v/>
      </c>
      <c r="AA117" s="9" t="str">
        <f>IF(ISBLANK(Y117),  "", _xlfn.CONCAT(LOWER(C117), "/", E117))</f>
        <v/>
      </c>
      <c r="AD117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http://macmini-nel:8087/#/device/0x001788010432996f</v>
      </c>
      <c r="AE117" s="9" t="str">
        <f>LOWER(_xlfn.CONCAT(Table2[[#This Row],[device_suggested_area]], "-",Table2[[#This Row],[device_identifiers]]))</f>
        <v>hallway-main-bulb-3</v>
      </c>
      <c r="AF117" s="11" t="s">
        <v>854</v>
      </c>
      <c r="AG117" s="9" t="s">
        <v>867</v>
      </c>
      <c r="AH117" s="9" t="s">
        <v>853</v>
      </c>
      <c r="AI117" s="9" t="s">
        <v>592</v>
      </c>
      <c r="AJ117" s="9" t="s">
        <v>655</v>
      </c>
      <c r="AL117" s="9" t="s">
        <v>885</v>
      </c>
      <c r="AN117" s="9" t="str">
        <f>IF(AND(ISBLANK(AL117), ISBLANK(AM117)), "", _xlfn.CONCAT("[", IF(ISBLANK(AL117), "", _xlfn.CONCAT("[""mac"", """, AL117, """]")), IF(ISBLANK(AM117), "", _xlfn.CONCAT(", [""ip"", """, AM117, """]")), "]"))</f>
        <v>[["mac", "0x001788010432996f"]]</v>
      </c>
    </row>
    <row r="118" spans="1:40" ht="16" customHeight="1" x14ac:dyDescent="0.2">
      <c r="A118" s="9">
        <v>1512</v>
      </c>
      <c r="B118" s="9" t="s">
        <v>26</v>
      </c>
      <c r="C118" s="9" t="s">
        <v>592</v>
      </c>
      <c r="D118" s="9" t="s">
        <v>137</v>
      </c>
      <c r="F118" s="9" t="str">
        <f>IF(ISBLANK(E118), "", Table2[[#This Row],[unique_id]])</f>
        <v/>
      </c>
      <c r="N118" s="9"/>
      <c r="O118" s="11"/>
      <c r="P118" s="11" t="s">
        <v>858</v>
      </c>
      <c r="Q118" s="24">
        <v>400</v>
      </c>
      <c r="R118" s="22" t="s">
        <v>908</v>
      </c>
      <c r="S118" s="9"/>
      <c r="X118" s="11"/>
      <c r="Z118" s="9" t="str">
        <f>IF(ISBLANK(Y118),  "", _xlfn.CONCAT("haas/entity/sensor/", LOWER(C118), "/", E118, "/config"))</f>
        <v/>
      </c>
      <c r="AA118" s="9" t="str">
        <f>IF(ISBLANK(Y118),  "", _xlfn.CONCAT(LOWER(C118), "/", E118))</f>
        <v/>
      </c>
      <c r="AD118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http://macmini-nel:8087/#/device/0x001788010444db4e</v>
      </c>
      <c r="AE118" s="9" t="str">
        <f>LOWER(_xlfn.CONCAT(Table2[[#This Row],[device_suggested_area]], "-",Table2[[#This Row],[device_identifiers]]))</f>
        <v>hallway-main-bulb-4</v>
      </c>
      <c r="AF118" s="11" t="s">
        <v>854</v>
      </c>
      <c r="AG118" s="9" t="s">
        <v>874</v>
      </c>
      <c r="AH118" s="9" t="s">
        <v>853</v>
      </c>
      <c r="AI118" s="9" t="s">
        <v>592</v>
      </c>
      <c r="AJ118" s="9" t="s">
        <v>655</v>
      </c>
      <c r="AL118" s="9" t="s">
        <v>886</v>
      </c>
      <c r="AN118" s="9" t="str">
        <f>IF(AND(ISBLANK(AL118), ISBLANK(AM118)), "", _xlfn.CONCAT("[", IF(ISBLANK(AL118), "", _xlfn.CONCAT("[""mac"", """, AL118, """]")), IF(ISBLANK(AM118), "", _xlfn.CONCAT(", [""ip"", """, AM118, """]")), "]"))</f>
        <v>[["mac", "0x001788010444db4e"]]</v>
      </c>
    </row>
    <row r="119" spans="1:40" ht="16" customHeight="1" x14ac:dyDescent="0.2">
      <c r="A119" s="9">
        <v>1513</v>
      </c>
      <c r="B119" s="9" t="s">
        <v>26</v>
      </c>
      <c r="C119" s="9" t="s">
        <v>592</v>
      </c>
      <c r="D119" s="9" t="s">
        <v>137</v>
      </c>
      <c r="E119" s="9" t="s">
        <v>408</v>
      </c>
      <c r="F119" s="9" t="str">
        <f>IF(ISBLANK(E119), "", Table2[[#This Row],[unique_id]])</f>
        <v>dining_main</v>
      </c>
      <c r="G119" s="9" t="s">
        <v>138</v>
      </c>
      <c r="H119" s="9" t="s">
        <v>139</v>
      </c>
      <c r="I119" s="9" t="s">
        <v>132</v>
      </c>
      <c r="J119" s="9" t="s">
        <v>869</v>
      </c>
      <c r="K119" s="9" t="s">
        <v>421</v>
      </c>
      <c r="L119" s="9" t="s">
        <v>136</v>
      </c>
      <c r="N119" s="9"/>
      <c r="O119" s="11"/>
      <c r="P119" s="11" t="s">
        <v>859</v>
      </c>
      <c r="Q119" s="24">
        <v>500</v>
      </c>
      <c r="R119" s="22" t="s">
        <v>860</v>
      </c>
      <c r="S119" s="9"/>
      <c r="V119" s="9" t="s">
        <v>389</v>
      </c>
      <c r="X119" s="11"/>
      <c r="Z119" s="9" t="str">
        <f>IF(ISBLANK(Y119),  "", _xlfn.CONCAT("haas/entity/sensor/", LOWER(C119), "/", E119, "/config"))</f>
        <v/>
      </c>
      <c r="AA119" s="9" t="str">
        <f>IF(ISBLANK(Y119),  "", _xlfn.CONCAT(LOWER(C119), "/", E119))</f>
        <v/>
      </c>
      <c r="AD119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http://macmini-nel:8087/#/group/500</v>
      </c>
      <c r="AE119" s="9" t="str">
        <f>LOWER(_xlfn.CONCAT(Table2[[#This Row],[device_suggested_area]], "-",Table2[[#This Row],[device_identifiers]]))</f>
        <v>dining-main</v>
      </c>
      <c r="AF119" s="11" t="s">
        <v>854</v>
      </c>
      <c r="AG119" s="9" t="s">
        <v>855</v>
      </c>
      <c r="AH119" s="9" t="s">
        <v>853</v>
      </c>
      <c r="AI119" s="9" t="s">
        <v>592</v>
      </c>
      <c r="AJ119" s="9" t="s">
        <v>208</v>
      </c>
      <c r="AN119" s="9" t="str">
        <f>IF(AND(ISBLANK(AL119), ISBLANK(AM119)), "", _xlfn.CONCAT("[", IF(ISBLANK(AL119), "", _xlfn.CONCAT("[""mac"", """, AL119, """]")), IF(ISBLANK(AM119), "", _xlfn.CONCAT(", [""ip"", """, AM119, """]")), "]"))</f>
        <v/>
      </c>
    </row>
    <row r="120" spans="1:40" ht="16" customHeight="1" x14ac:dyDescent="0.2">
      <c r="A120" s="9">
        <v>1514</v>
      </c>
      <c r="B120" s="9" t="s">
        <v>26</v>
      </c>
      <c r="C120" s="9" t="s">
        <v>592</v>
      </c>
      <c r="D120" s="9" t="s">
        <v>137</v>
      </c>
      <c r="F120" s="9" t="str">
        <f>IF(ISBLANK(E120), "", Table2[[#This Row],[unique_id]])</f>
        <v/>
      </c>
      <c r="N120" s="9"/>
      <c r="O120" s="11"/>
      <c r="P120" s="11" t="s">
        <v>858</v>
      </c>
      <c r="Q120" s="24">
        <v>500</v>
      </c>
      <c r="R120" s="22" t="s">
        <v>908</v>
      </c>
      <c r="S120" s="9"/>
      <c r="X120" s="11"/>
      <c r="Z120" s="9" t="str">
        <f>IF(ISBLANK(Y120),  "", _xlfn.CONCAT("haas/entity/sensor/", LOWER(C120), "/", E120, "/config"))</f>
        <v/>
      </c>
      <c r="AA120" s="9" t="str">
        <f>IF(ISBLANK(Y120),  "", _xlfn.CONCAT(LOWER(C120), "/", E120))</f>
        <v/>
      </c>
      <c r="AD120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http://macmini-nel:8087/#/device/0x00178801039f69d5</v>
      </c>
      <c r="AE120" s="9" t="str">
        <f>LOWER(_xlfn.CONCAT(Table2[[#This Row],[device_suggested_area]], "-",Table2[[#This Row],[device_identifiers]]))</f>
        <v>dining-main-bulb-1</v>
      </c>
      <c r="AF120" s="11" t="s">
        <v>854</v>
      </c>
      <c r="AG120" s="9" t="s">
        <v>856</v>
      </c>
      <c r="AH120" s="9" t="s">
        <v>853</v>
      </c>
      <c r="AI120" s="9" t="s">
        <v>592</v>
      </c>
      <c r="AJ120" s="9" t="s">
        <v>208</v>
      </c>
      <c r="AL120" s="9" t="s">
        <v>887</v>
      </c>
      <c r="AN120" s="9" t="str">
        <f>IF(AND(ISBLANK(AL120), ISBLANK(AM120)), "", _xlfn.CONCAT("[", IF(ISBLANK(AL120), "", _xlfn.CONCAT("[""mac"", """, AL120, """]")), IF(ISBLANK(AM120), "", _xlfn.CONCAT(", [""ip"", """, AM120, """]")), "]"))</f>
        <v>[["mac", "0x00178801039f69d5"]]</v>
      </c>
    </row>
    <row r="121" spans="1:40" ht="16" customHeight="1" x14ac:dyDescent="0.2">
      <c r="A121" s="9">
        <v>1515</v>
      </c>
      <c r="B121" s="9" t="s">
        <v>26</v>
      </c>
      <c r="C121" s="9" t="s">
        <v>592</v>
      </c>
      <c r="D121" s="9" t="s">
        <v>137</v>
      </c>
      <c r="F121" s="9" t="str">
        <f>IF(ISBLANK(E121), "", Table2[[#This Row],[unique_id]])</f>
        <v/>
      </c>
      <c r="N121" s="9"/>
      <c r="O121" s="11"/>
      <c r="P121" s="11" t="s">
        <v>858</v>
      </c>
      <c r="Q121" s="24">
        <v>500</v>
      </c>
      <c r="R121" s="22" t="s">
        <v>908</v>
      </c>
      <c r="S121" s="9"/>
      <c r="X121" s="11"/>
      <c r="Z121" s="9" t="str">
        <f>IF(ISBLANK(Y121),  "", _xlfn.CONCAT("haas/entity/sensor/", LOWER(C121), "/", E121, "/config"))</f>
        <v/>
      </c>
      <c r="AA121" s="9" t="str">
        <f>IF(ISBLANK(Y121),  "", _xlfn.CONCAT(LOWER(C121), "/", E121))</f>
        <v/>
      </c>
      <c r="AD121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http://macmini-nel:8087/#/device/0x00178801039f56c4</v>
      </c>
      <c r="AE121" s="9" t="str">
        <f>LOWER(_xlfn.CONCAT(Table2[[#This Row],[device_suggested_area]], "-",Table2[[#This Row],[device_identifiers]]))</f>
        <v>dining-main-bulb-2</v>
      </c>
      <c r="AF121" s="11" t="s">
        <v>854</v>
      </c>
      <c r="AG121" s="9" t="s">
        <v>866</v>
      </c>
      <c r="AH121" s="9" t="s">
        <v>853</v>
      </c>
      <c r="AI121" s="9" t="s">
        <v>592</v>
      </c>
      <c r="AJ121" s="9" t="s">
        <v>208</v>
      </c>
      <c r="AL121" s="9" t="s">
        <v>888</v>
      </c>
      <c r="AN121" s="9" t="str">
        <f>IF(AND(ISBLANK(AL121), ISBLANK(AM121)), "", _xlfn.CONCAT("[", IF(ISBLANK(AL121), "", _xlfn.CONCAT("[""mac"", """, AL121, """]")), IF(ISBLANK(AM121), "", _xlfn.CONCAT(", [""ip"", """, AM121, """]")), "]"))</f>
        <v>[["mac", "0x00178801039f56c4"]]</v>
      </c>
    </row>
    <row r="122" spans="1:40" ht="16" customHeight="1" x14ac:dyDescent="0.2">
      <c r="A122" s="9">
        <v>1516</v>
      </c>
      <c r="B122" s="9" t="s">
        <v>26</v>
      </c>
      <c r="C122" s="9" t="s">
        <v>592</v>
      </c>
      <c r="D122" s="9" t="s">
        <v>137</v>
      </c>
      <c r="F122" s="9" t="str">
        <f>IF(ISBLANK(E122), "", Table2[[#This Row],[unique_id]])</f>
        <v/>
      </c>
      <c r="N122" s="9"/>
      <c r="O122" s="11"/>
      <c r="P122" s="11" t="s">
        <v>858</v>
      </c>
      <c r="Q122" s="24">
        <v>500</v>
      </c>
      <c r="R122" s="22" t="s">
        <v>908</v>
      </c>
      <c r="S122" s="9"/>
      <c r="X122" s="11"/>
      <c r="Z122" s="9" t="str">
        <f>IF(ISBLANK(Y122),  "", _xlfn.CONCAT("haas/entity/sensor/", LOWER(C122), "/", E122, "/config"))</f>
        <v/>
      </c>
      <c r="AA122" s="9" t="str">
        <f>IF(ISBLANK(Y122),  "", _xlfn.CONCAT(LOWER(C122), "/", E122))</f>
        <v/>
      </c>
      <c r="AD122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http://macmini-nel:8087/#/device/0x00178801039f584a</v>
      </c>
      <c r="AE122" s="9" t="str">
        <f>LOWER(_xlfn.CONCAT(Table2[[#This Row],[device_suggested_area]], "-",Table2[[#This Row],[device_identifiers]]))</f>
        <v>dining-main-bulb-3</v>
      </c>
      <c r="AF122" s="11" t="s">
        <v>854</v>
      </c>
      <c r="AG122" s="9" t="s">
        <v>867</v>
      </c>
      <c r="AH122" s="9" t="s">
        <v>853</v>
      </c>
      <c r="AI122" s="9" t="s">
        <v>592</v>
      </c>
      <c r="AJ122" s="9" t="s">
        <v>208</v>
      </c>
      <c r="AL122" s="9" t="s">
        <v>889</v>
      </c>
      <c r="AN122" s="9" t="str">
        <f>IF(AND(ISBLANK(AL122), ISBLANK(AM122)), "", _xlfn.CONCAT("[", IF(ISBLANK(AL122), "", _xlfn.CONCAT("[""mac"", """, AL122, """]")), IF(ISBLANK(AM122), "", _xlfn.CONCAT(", [""ip"", """, AM122, """]")), "]"))</f>
        <v>[["mac", "0x00178801039f584a"]]</v>
      </c>
    </row>
    <row r="123" spans="1:40" ht="16" customHeight="1" x14ac:dyDescent="0.2">
      <c r="A123" s="9">
        <v>1517</v>
      </c>
      <c r="B123" s="9" t="s">
        <v>26</v>
      </c>
      <c r="C123" s="9" t="s">
        <v>592</v>
      </c>
      <c r="D123" s="9" t="s">
        <v>137</v>
      </c>
      <c r="F123" s="9" t="str">
        <f>IF(ISBLANK(E123), "", Table2[[#This Row],[unique_id]])</f>
        <v/>
      </c>
      <c r="N123" s="9"/>
      <c r="O123" s="11"/>
      <c r="P123" s="11" t="s">
        <v>858</v>
      </c>
      <c r="Q123" s="24">
        <v>500</v>
      </c>
      <c r="R123" s="22" t="s">
        <v>908</v>
      </c>
      <c r="S123" s="9"/>
      <c r="X123" s="11"/>
      <c r="Z123" s="9" t="str">
        <f>IF(ISBLANK(Y123),  "", _xlfn.CONCAT("haas/entity/sensor/", LOWER(C123), "/", E123, "/config"))</f>
        <v/>
      </c>
      <c r="AA123" s="9" t="str">
        <f>IF(ISBLANK(Y123),  "", _xlfn.CONCAT(LOWER(C123), "/", E123))</f>
        <v/>
      </c>
      <c r="AD123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http://macmini-nel:8087/#/device/0x00178801039f69d4</v>
      </c>
      <c r="AE123" s="9" t="str">
        <f>LOWER(_xlfn.CONCAT(Table2[[#This Row],[device_suggested_area]], "-",Table2[[#This Row],[device_identifiers]]))</f>
        <v>dining-main-bulb-4</v>
      </c>
      <c r="AF123" s="11" t="s">
        <v>854</v>
      </c>
      <c r="AG123" s="9" t="s">
        <v>874</v>
      </c>
      <c r="AH123" s="9" t="s">
        <v>853</v>
      </c>
      <c r="AI123" s="9" t="s">
        <v>592</v>
      </c>
      <c r="AJ123" s="9" t="s">
        <v>208</v>
      </c>
      <c r="AL123" s="9" t="s">
        <v>890</v>
      </c>
      <c r="AN123" s="9" t="str">
        <f>IF(AND(ISBLANK(AL123), ISBLANK(AM123)), "", _xlfn.CONCAT("[", IF(ISBLANK(AL123), "", _xlfn.CONCAT("[""mac"", """, AL123, """]")), IF(ISBLANK(AM123), "", _xlfn.CONCAT(", [""ip"", """, AM123, """]")), "]"))</f>
        <v>[["mac", "0x00178801039f69d4"]]</v>
      </c>
    </row>
    <row r="124" spans="1:40" ht="16" customHeight="1" x14ac:dyDescent="0.2">
      <c r="A124" s="9">
        <v>1518</v>
      </c>
      <c r="B124" s="9" t="s">
        <v>26</v>
      </c>
      <c r="C124" s="9" t="s">
        <v>592</v>
      </c>
      <c r="D124" s="9" t="s">
        <v>137</v>
      </c>
      <c r="F124" s="9" t="str">
        <f>IF(ISBLANK(E124), "", Table2[[#This Row],[unique_id]])</f>
        <v/>
      </c>
      <c r="N124" s="9"/>
      <c r="O124" s="11"/>
      <c r="P124" s="11" t="s">
        <v>858</v>
      </c>
      <c r="Q124" s="24">
        <v>500</v>
      </c>
      <c r="R124" s="22" t="s">
        <v>908</v>
      </c>
      <c r="S124" s="9"/>
      <c r="X124" s="11"/>
      <c r="Z124" s="9" t="str">
        <f>IF(ISBLANK(Y124),  "", _xlfn.CONCAT("haas/entity/sensor/", LOWER(C124), "/", E124, "/config"))</f>
        <v/>
      </c>
      <c r="AA124" s="9" t="str">
        <f>IF(ISBLANK(Y124),  "", _xlfn.CONCAT(LOWER(C124), "/", E124))</f>
        <v/>
      </c>
      <c r="AD124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http://macmini-nel:8087/#/device/0x00178801039f574e</v>
      </c>
      <c r="AE124" s="9" t="str">
        <f>LOWER(_xlfn.CONCAT(Table2[[#This Row],[device_suggested_area]], "-",Table2[[#This Row],[device_identifiers]]))</f>
        <v>dining-main-bulb-5</v>
      </c>
      <c r="AF124" s="11" t="s">
        <v>854</v>
      </c>
      <c r="AG124" s="9" t="s">
        <v>875</v>
      </c>
      <c r="AH124" s="9" t="s">
        <v>853</v>
      </c>
      <c r="AI124" s="9" t="s">
        <v>592</v>
      </c>
      <c r="AJ124" s="9" t="s">
        <v>208</v>
      </c>
      <c r="AL124" s="9" t="s">
        <v>891</v>
      </c>
      <c r="AN124" s="9" t="str">
        <f>IF(AND(ISBLANK(AL124), ISBLANK(AM124)), "", _xlfn.CONCAT("[", IF(ISBLANK(AL124), "", _xlfn.CONCAT("[""mac"", """, AL124, """]")), IF(ISBLANK(AM124), "", _xlfn.CONCAT(", [""ip"", """, AM124, """]")), "]"))</f>
        <v>[["mac", "0x00178801039f574e"]]</v>
      </c>
    </row>
    <row r="125" spans="1:40" ht="16" customHeight="1" x14ac:dyDescent="0.2">
      <c r="A125" s="9">
        <v>1519</v>
      </c>
      <c r="B125" s="9" t="s">
        <v>26</v>
      </c>
      <c r="C125" s="9" t="s">
        <v>592</v>
      </c>
      <c r="D125" s="9" t="s">
        <v>137</v>
      </c>
      <c r="F125" s="9" t="str">
        <f>IF(ISBLANK(E125), "", Table2[[#This Row],[unique_id]])</f>
        <v/>
      </c>
      <c r="N125" s="9"/>
      <c r="O125" s="11"/>
      <c r="P125" s="11" t="s">
        <v>858</v>
      </c>
      <c r="Q125" s="24">
        <v>500</v>
      </c>
      <c r="R125" s="22" t="s">
        <v>908</v>
      </c>
      <c r="S125" s="9"/>
      <c r="X125" s="11"/>
      <c r="Z125" s="9" t="str">
        <f>IF(ISBLANK(Y125),  "", _xlfn.CONCAT("haas/entity/sensor/", LOWER(C125), "/", E125, "/config"))</f>
        <v/>
      </c>
      <c r="AA125" s="9" t="str">
        <f>IF(ISBLANK(Y125),  "", _xlfn.CONCAT(LOWER(C125), "/", E125))</f>
        <v/>
      </c>
      <c r="AD125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http://macmini-nel:8087/#/device/0x00178801039f4eed</v>
      </c>
      <c r="AE125" s="9" t="str">
        <f>LOWER(_xlfn.CONCAT(Table2[[#This Row],[device_suggested_area]], "-",Table2[[#This Row],[device_identifiers]]))</f>
        <v>dining-main-bulb-6</v>
      </c>
      <c r="AF125" s="11" t="s">
        <v>854</v>
      </c>
      <c r="AG125" s="9" t="s">
        <v>876</v>
      </c>
      <c r="AH125" s="9" t="s">
        <v>853</v>
      </c>
      <c r="AI125" s="9" t="s">
        <v>592</v>
      </c>
      <c r="AJ125" s="9" t="s">
        <v>208</v>
      </c>
      <c r="AL125" s="9" t="s">
        <v>892</v>
      </c>
      <c r="AN125" s="9" t="str">
        <f>IF(AND(ISBLANK(AL125), ISBLANK(AM125)), "", _xlfn.CONCAT("[", IF(ISBLANK(AL125), "", _xlfn.CONCAT("[""mac"", """, AL125, """]")), IF(ISBLANK(AM125), "", _xlfn.CONCAT(", [""ip"", """, AM125, """]")), "]"))</f>
        <v>[["mac", "0x00178801039f4eed"]]</v>
      </c>
    </row>
    <row r="126" spans="1:40" ht="16" customHeight="1" x14ac:dyDescent="0.2">
      <c r="A126" s="9">
        <v>1520</v>
      </c>
      <c r="B126" s="9" t="s">
        <v>26</v>
      </c>
      <c r="C126" s="9" t="s">
        <v>592</v>
      </c>
      <c r="D126" s="9" t="s">
        <v>137</v>
      </c>
      <c r="E126" s="9" t="s">
        <v>409</v>
      </c>
      <c r="F126" s="9" t="str">
        <f>IF(ISBLANK(E126), "", Table2[[#This Row],[unique_id]])</f>
        <v>lounge_main</v>
      </c>
      <c r="G126" s="9" t="s">
        <v>222</v>
      </c>
      <c r="H126" s="9" t="s">
        <v>139</v>
      </c>
      <c r="I126" s="9" t="s">
        <v>132</v>
      </c>
      <c r="J126" s="9" t="s">
        <v>869</v>
      </c>
      <c r="K126" s="9" t="s">
        <v>760</v>
      </c>
      <c r="L126" s="9" t="s">
        <v>136</v>
      </c>
      <c r="N126" s="9"/>
      <c r="O126" s="11"/>
      <c r="P126" s="11" t="s">
        <v>859</v>
      </c>
      <c r="Q126" s="24">
        <v>600</v>
      </c>
      <c r="R126" s="22" t="s">
        <v>860</v>
      </c>
      <c r="S126" s="9"/>
      <c r="V126" s="9" t="s">
        <v>389</v>
      </c>
      <c r="X126" s="11"/>
      <c r="Z126" s="9" t="str">
        <f>IF(ISBLANK(Y126),  "", _xlfn.CONCAT("haas/entity/sensor/", LOWER(C126), "/", E126, "/config"))</f>
        <v/>
      </c>
      <c r="AA126" s="9" t="str">
        <f>IF(ISBLANK(Y126),  "", _xlfn.CONCAT(LOWER(C126), "/", E126))</f>
        <v/>
      </c>
      <c r="AD126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http://macmini-nel:8087/#/group/600</v>
      </c>
      <c r="AE126" s="9" t="str">
        <f>LOWER(_xlfn.CONCAT(Table2[[#This Row],[device_suggested_area]], "-",Table2[[#This Row],[device_identifiers]]))</f>
        <v>lounge-main</v>
      </c>
      <c r="AF126" s="11" t="s">
        <v>854</v>
      </c>
      <c r="AG126" s="9" t="s">
        <v>855</v>
      </c>
      <c r="AH126" s="9" t="s">
        <v>853</v>
      </c>
      <c r="AI126" s="9" t="s">
        <v>592</v>
      </c>
      <c r="AJ126" s="9" t="s">
        <v>209</v>
      </c>
      <c r="AN126" s="9" t="str">
        <f>IF(AND(ISBLANK(AL126), ISBLANK(AM126)), "", _xlfn.CONCAT("[", IF(ISBLANK(AL126), "", _xlfn.CONCAT("[""mac"", """, AL126, """]")), IF(ISBLANK(AM126), "", _xlfn.CONCAT(", [""ip"", """, AM126, """]")), "]"))</f>
        <v/>
      </c>
    </row>
    <row r="127" spans="1:40" ht="16" customHeight="1" x14ac:dyDescent="0.2">
      <c r="A127" s="9">
        <v>1521</v>
      </c>
      <c r="B127" s="9" t="s">
        <v>26</v>
      </c>
      <c r="C127" s="9" t="s">
        <v>592</v>
      </c>
      <c r="D127" s="9" t="s">
        <v>137</v>
      </c>
      <c r="F127" s="9" t="str">
        <f>IF(ISBLANK(E127), "", Table2[[#This Row],[unique_id]])</f>
        <v/>
      </c>
      <c r="N127" s="9"/>
      <c r="O127" s="11"/>
      <c r="P127" s="11" t="s">
        <v>858</v>
      </c>
      <c r="Q127" s="24">
        <v>600</v>
      </c>
      <c r="R127" s="22" t="s">
        <v>908</v>
      </c>
      <c r="S127" s="9"/>
      <c r="X127" s="11"/>
      <c r="Z127" s="9" t="str">
        <f>IF(ISBLANK(Y127),  "", _xlfn.CONCAT("haas/entity/sensor/", LOWER(C127), "/", E127, "/config"))</f>
        <v/>
      </c>
      <c r="AA127" s="9" t="str">
        <f>IF(ISBLANK(Y127),  "", _xlfn.CONCAT(LOWER(C127), "/", E127))</f>
        <v/>
      </c>
      <c r="AD127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http://macmini-nel:8087/#/device/0x00178801039f6b78</v>
      </c>
      <c r="AE127" s="9" t="str">
        <f>LOWER(_xlfn.CONCAT(Table2[[#This Row],[device_suggested_area]], "-",Table2[[#This Row],[device_identifiers]]))</f>
        <v>lounge-main-bulb-1</v>
      </c>
      <c r="AF127" s="11" t="s">
        <v>854</v>
      </c>
      <c r="AG127" s="9" t="s">
        <v>856</v>
      </c>
      <c r="AH127" s="9" t="s">
        <v>853</v>
      </c>
      <c r="AI127" s="9" t="s">
        <v>592</v>
      </c>
      <c r="AJ127" s="9" t="s">
        <v>209</v>
      </c>
      <c r="AL127" s="9" t="s">
        <v>893</v>
      </c>
      <c r="AN127" s="9" t="str">
        <f>IF(AND(ISBLANK(AL127), ISBLANK(AM127)), "", _xlfn.CONCAT("[", IF(ISBLANK(AL127), "", _xlfn.CONCAT("[""mac"", """, AL127, """]")), IF(ISBLANK(AM127), "", _xlfn.CONCAT(", [""ip"", """, AM127, """]")), "]"))</f>
        <v>[["mac", "0x00178801039f6b78"]]</v>
      </c>
    </row>
    <row r="128" spans="1:40" ht="16" customHeight="1" x14ac:dyDescent="0.2">
      <c r="A128" s="9">
        <v>1522</v>
      </c>
      <c r="B128" s="9" t="s">
        <v>26</v>
      </c>
      <c r="C128" s="9" t="s">
        <v>592</v>
      </c>
      <c r="D128" s="9" t="s">
        <v>137</v>
      </c>
      <c r="F128" s="9" t="str">
        <f>IF(ISBLANK(E128), "", Table2[[#This Row],[unique_id]])</f>
        <v/>
      </c>
      <c r="N128" s="9"/>
      <c r="O128" s="11"/>
      <c r="P128" s="11" t="s">
        <v>858</v>
      </c>
      <c r="Q128" s="24">
        <v>600</v>
      </c>
      <c r="R128" s="22" t="s">
        <v>908</v>
      </c>
      <c r="S128" s="9"/>
      <c r="X128" s="11"/>
      <c r="Z128" s="9" t="str">
        <f>IF(ISBLANK(Y128),  "", _xlfn.CONCAT("haas/entity/sensor/", LOWER(C128), "/", E128, "/config"))</f>
        <v/>
      </c>
      <c r="AA128" s="9" t="str">
        <f>IF(ISBLANK(Y128),  "", _xlfn.CONCAT(LOWER(C128), "/", E128))</f>
        <v/>
      </c>
      <c r="AD128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http://macmini-nel:8087/#/device/0x001788010444ef85</v>
      </c>
      <c r="AE128" s="9" t="str">
        <f>LOWER(_xlfn.CONCAT(Table2[[#This Row],[device_suggested_area]], "-",Table2[[#This Row],[device_identifiers]]))</f>
        <v>lounge-main-bulb-2</v>
      </c>
      <c r="AF128" s="11" t="s">
        <v>854</v>
      </c>
      <c r="AG128" s="9" t="s">
        <v>866</v>
      </c>
      <c r="AH128" s="9" t="s">
        <v>853</v>
      </c>
      <c r="AI128" s="9" t="s">
        <v>592</v>
      </c>
      <c r="AJ128" s="9" t="s">
        <v>209</v>
      </c>
      <c r="AL128" s="9" t="s">
        <v>894</v>
      </c>
      <c r="AN128" s="9" t="str">
        <f>IF(AND(ISBLANK(AL128), ISBLANK(AM128)), "", _xlfn.CONCAT("[", IF(ISBLANK(AL128), "", _xlfn.CONCAT("[""mac"", """, AL128, """]")), IF(ISBLANK(AM128), "", _xlfn.CONCAT(", [""ip"", """, AM128, """]")), "]"))</f>
        <v>[["mac", "0x001788010444ef85"]]</v>
      </c>
    </row>
    <row r="129" spans="1:40" ht="16" customHeight="1" x14ac:dyDescent="0.2">
      <c r="A129" s="9">
        <v>1523</v>
      </c>
      <c r="B129" s="9" t="s">
        <v>26</v>
      </c>
      <c r="C129" s="9" t="s">
        <v>592</v>
      </c>
      <c r="D129" s="9" t="s">
        <v>137</v>
      </c>
      <c r="F129" s="9" t="str">
        <f>IF(ISBLANK(E129), "", Table2[[#This Row],[unique_id]])</f>
        <v/>
      </c>
      <c r="N129" s="9"/>
      <c r="O129" s="11"/>
      <c r="P129" s="11" t="s">
        <v>858</v>
      </c>
      <c r="Q129" s="24">
        <v>600</v>
      </c>
      <c r="R129" s="22" t="s">
        <v>908</v>
      </c>
      <c r="S129" s="9"/>
      <c r="X129" s="11"/>
      <c r="Z129" s="9" t="str">
        <f>IF(ISBLANK(Y129),  "", _xlfn.CONCAT("haas/entity/sensor/", LOWER(C129), "/", E129, "/config"))</f>
        <v/>
      </c>
      <c r="AA129" s="9" t="str">
        <f>IF(ISBLANK(Y129),  "", _xlfn.CONCAT(LOWER(C129), "/", E129))</f>
        <v/>
      </c>
      <c r="AD129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http://macmini-nel:8087/#/device/0x00178801039f6b4a</v>
      </c>
      <c r="AE129" s="9" t="str">
        <f>LOWER(_xlfn.CONCAT(Table2[[#This Row],[device_suggested_area]], "-",Table2[[#This Row],[device_identifiers]]))</f>
        <v>lounge-main-bulb-3</v>
      </c>
      <c r="AF129" s="11" t="s">
        <v>854</v>
      </c>
      <c r="AG129" s="9" t="s">
        <v>867</v>
      </c>
      <c r="AH129" s="9" t="s">
        <v>853</v>
      </c>
      <c r="AI129" s="9" t="s">
        <v>592</v>
      </c>
      <c r="AJ129" s="9" t="s">
        <v>209</v>
      </c>
      <c r="AL129" s="9" t="s">
        <v>895</v>
      </c>
      <c r="AN129" s="9" t="str">
        <f>IF(AND(ISBLANK(AL129), ISBLANK(AM129)), "", _xlfn.CONCAT("[", IF(ISBLANK(AL129), "", _xlfn.CONCAT("[""mac"", """, AL129, """]")), IF(ISBLANK(AM129), "", _xlfn.CONCAT(", [""ip"", """, AM129, """]")), "]"))</f>
        <v>[["mac", "0x00178801039f6b4a"]]</v>
      </c>
    </row>
    <row r="130" spans="1:40" ht="16" customHeight="1" x14ac:dyDescent="0.2">
      <c r="A130" s="9">
        <v>1524</v>
      </c>
      <c r="B130" s="9" t="s">
        <v>26</v>
      </c>
      <c r="C130" s="9" t="s">
        <v>133</v>
      </c>
      <c r="D130" s="9" t="s">
        <v>137</v>
      </c>
      <c r="E130" s="9" t="s">
        <v>711</v>
      </c>
      <c r="F130" s="9" t="str">
        <f>IF(ISBLANK(E130), "", Table2[[#This Row],[unique_id]])</f>
        <v>lounge_fan</v>
      </c>
      <c r="G130" s="9" t="s">
        <v>206</v>
      </c>
      <c r="H130" s="9" t="s">
        <v>139</v>
      </c>
      <c r="I130" s="9" t="s">
        <v>132</v>
      </c>
      <c r="J130" s="9" t="s">
        <v>868</v>
      </c>
      <c r="L130" s="9" t="s">
        <v>136</v>
      </c>
      <c r="N130" s="9"/>
      <c r="O130" s="11"/>
      <c r="P130" s="11"/>
      <c r="Q130" s="11"/>
      <c r="R130" s="11"/>
      <c r="S130" s="9"/>
      <c r="V130" s="9" t="s">
        <v>389</v>
      </c>
      <c r="X130" s="11"/>
      <c r="Z130" s="9" t="str">
        <f>IF(ISBLANK(Y130),  "", _xlfn.CONCAT("haas/entity/sensor/", LOWER(C130), "/", E130, "/config"))</f>
        <v/>
      </c>
      <c r="AA130" s="9" t="str">
        <f>IF(ISBLANK(Y130),  "", _xlfn.CONCAT(LOWER(C130), "/", E130))</f>
        <v/>
      </c>
      <c r="AD130" s="9"/>
      <c r="AJ130" s="9" t="s">
        <v>174</v>
      </c>
      <c r="AN130" s="9" t="str">
        <f>IF(AND(ISBLANK(AL130), ISBLANK(AM130)), "", _xlfn.CONCAT("[", IF(ISBLANK(AL130), "", _xlfn.CONCAT("[""mac"", """, AL130, """]")), IF(ISBLANK(AM130), "", _xlfn.CONCAT(", [""ip"", """, AM130, """]")), "]"))</f>
        <v/>
      </c>
    </row>
    <row r="131" spans="1:40" ht="16" customHeight="1" x14ac:dyDescent="0.2">
      <c r="A131" s="9">
        <v>1525</v>
      </c>
      <c r="B131" s="9" t="s">
        <v>26</v>
      </c>
      <c r="C131" s="9" t="s">
        <v>592</v>
      </c>
      <c r="D131" s="9" t="s">
        <v>137</v>
      </c>
      <c r="E131" s="9" t="s">
        <v>410</v>
      </c>
      <c r="F131" s="9" t="str">
        <f>IF(ISBLANK(E131), "", Table2[[#This Row],[unique_id]])</f>
        <v>parents_main</v>
      </c>
      <c r="G131" s="9" t="s">
        <v>211</v>
      </c>
      <c r="H131" s="9" t="s">
        <v>139</v>
      </c>
      <c r="I131" s="9" t="s">
        <v>132</v>
      </c>
      <c r="J131" s="9" t="s">
        <v>869</v>
      </c>
      <c r="K131" s="9" t="s">
        <v>420</v>
      </c>
      <c r="L131" s="9" t="s">
        <v>136</v>
      </c>
      <c r="N131" s="9"/>
      <c r="O131" s="11"/>
      <c r="P131" s="11" t="s">
        <v>859</v>
      </c>
      <c r="Q131" s="11">
        <v>700</v>
      </c>
      <c r="R131" s="22" t="s">
        <v>860</v>
      </c>
      <c r="S131" s="9"/>
      <c r="V131" s="9" t="s">
        <v>389</v>
      </c>
      <c r="X131" s="11"/>
      <c r="Z131" s="9" t="str">
        <f>IF(ISBLANK(Y131),  "", _xlfn.CONCAT("haas/entity/sensor/", LOWER(C131), "/", E131, "/config"))</f>
        <v/>
      </c>
      <c r="AA131" s="9" t="str">
        <f>IF(ISBLANK(Y131),  "", _xlfn.CONCAT(LOWER(C131), "/", E131))</f>
        <v/>
      </c>
      <c r="AD131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http://macmini-nel:8087/#/group/700</v>
      </c>
      <c r="AE131" s="9" t="str">
        <f>LOWER(_xlfn.CONCAT(Table2[[#This Row],[device_suggested_area]], "-",Table2[[#This Row],[device_identifiers]]))</f>
        <v>parents-main</v>
      </c>
      <c r="AF131" s="11" t="s">
        <v>854</v>
      </c>
      <c r="AG131" s="9" t="s">
        <v>855</v>
      </c>
      <c r="AH131" s="9" t="s">
        <v>853</v>
      </c>
      <c r="AI131" s="9" t="s">
        <v>592</v>
      </c>
      <c r="AJ131" s="9" t="s">
        <v>207</v>
      </c>
      <c r="AN131" s="9" t="str">
        <f>IF(AND(ISBLANK(AL131), ISBLANK(AM131)), "", _xlfn.CONCAT("[", IF(ISBLANK(AL131), "", _xlfn.CONCAT("[""mac"", """, AL131, """]")), IF(ISBLANK(AM131), "", _xlfn.CONCAT(", [""ip"", """, AM131, """]")), "]"))</f>
        <v/>
      </c>
    </row>
    <row r="132" spans="1:40" ht="16" customHeight="1" x14ac:dyDescent="0.2">
      <c r="A132" s="9">
        <v>1526</v>
      </c>
      <c r="B132" s="9" t="s">
        <v>26</v>
      </c>
      <c r="C132" s="9" t="s">
        <v>592</v>
      </c>
      <c r="D132" s="9" t="s">
        <v>137</v>
      </c>
      <c r="F132" s="9" t="str">
        <f>IF(ISBLANK(E132), "", Table2[[#This Row],[unique_id]])</f>
        <v/>
      </c>
      <c r="N132" s="9"/>
      <c r="O132" s="11"/>
      <c r="P132" s="11" t="s">
        <v>858</v>
      </c>
      <c r="Q132" s="11">
        <v>700</v>
      </c>
      <c r="R132" s="22" t="s">
        <v>908</v>
      </c>
      <c r="S132" s="9"/>
      <c r="X132" s="11"/>
      <c r="Z132" s="9" t="str">
        <f>IF(ISBLANK(Y132),  "", _xlfn.CONCAT("haas/entity/sensor/", LOWER(C132), "/", E132, "/config"))</f>
        <v/>
      </c>
      <c r="AA132" s="9" t="str">
        <f>IF(ISBLANK(Y132),  "", _xlfn.CONCAT(LOWER(C132), "/", E132))</f>
        <v/>
      </c>
      <c r="AD132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http://macmini-nel:8087/#/device/0x00178801039f585a</v>
      </c>
      <c r="AE132" s="9" t="str">
        <f>LOWER(_xlfn.CONCAT(Table2[[#This Row],[device_suggested_area]], "-",Table2[[#This Row],[device_identifiers]]))</f>
        <v>parents-main-bulb-1</v>
      </c>
      <c r="AF132" s="11" t="s">
        <v>854</v>
      </c>
      <c r="AG132" s="9" t="s">
        <v>856</v>
      </c>
      <c r="AH132" s="9" t="s">
        <v>853</v>
      </c>
      <c r="AI132" s="9" t="s">
        <v>592</v>
      </c>
      <c r="AJ132" s="9" t="s">
        <v>207</v>
      </c>
      <c r="AL132" s="9" t="s">
        <v>852</v>
      </c>
      <c r="AN132" s="9" t="str">
        <f>IF(AND(ISBLANK(AL132), ISBLANK(AM132)), "", _xlfn.CONCAT("[", IF(ISBLANK(AL132), "", _xlfn.CONCAT("[""mac"", """, AL132, """]")), IF(ISBLANK(AM132), "", _xlfn.CONCAT(", [""ip"", """, AM132, """]")), "]"))</f>
        <v>[["mac", "0x00178801039f585a"]]</v>
      </c>
    </row>
    <row r="133" spans="1:40" ht="16" customHeight="1" x14ac:dyDescent="0.2">
      <c r="A133" s="9">
        <v>1527</v>
      </c>
      <c r="B133" s="9" t="s">
        <v>26</v>
      </c>
      <c r="C133" s="9" t="s">
        <v>592</v>
      </c>
      <c r="D133" s="9" t="s">
        <v>137</v>
      </c>
      <c r="F133" s="9" t="str">
        <f>IF(ISBLANK(E133), "", Table2[[#This Row],[unique_id]])</f>
        <v/>
      </c>
      <c r="N133" s="9"/>
      <c r="O133" s="11"/>
      <c r="P133" s="11" t="s">
        <v>858</v>
      </c>
      <c r="Q133" s="11">
        <v>700</v>
      </c>
      <c r="R133" s="22" t="s">
        <v>908</v>
      </c>
      <c r="S133" s="9"/>
      <c r="X133" s="11"/>
      <c r="Z133" s="9" t="str">
        <f>IF(ISBLANK(Y133),  "", _xlfn.CONCAT("haas/entity/sensor/", LOWER(C133), "/", E133, "/config"))</f>
        <v/>
      </c>
      <c r="AA133" s="9" t="str">
        <f>IF(ISBLANK(Y133),  "", _xlfn.CONCAT(LOWER(C133), "/", E133))</f>
        <v/>
      </c>
      <c r="AD133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http://macmini-nel:8087/#/device/0x00178801039f69d1</v>
      </c>
      <c r="AE133" s="9" t="str">
        <f>LOWER(_xlfn.CONCAT(Table2[[#This Row],[device_suggested_area]], "-",Table2[[#This Row],[device_identifiers]]))</f>
        <v>parents-main-bulb-2</v>
      </c>
      <c r="AF133" s="11" t="s">
        <v>854</v>
      </c>
      <c r="AG133" s="9" t="s">
        <v>866</v>
      </c>
      <c r="AH133" s="9" t="s">
        <v>853</v>
      </c>
      <c r="AI133" s="9" t="s">
        <v>592</v>
      </c>
      <c r="AJ133" s="9" t="s">
        <v>207</v>
      </c>
      <c r="AL133" s="9" t="s">
        <v>864</v>
      </c>
      <c r="AN133" s="9" t="str">
        <f>IF(AND(ISBLANK(AL133), ISBLANK(AM133)), "", _xlfn.CONCAT("[", IF(ISBLANK(AL133), "", _xlfn.CONCAT("[""mac"", """, AL133, """]")), IF(ISBLANK(AM133), "", _xlfn.CONCAT(", [""ip"", """, AM133, """]")), "]"))</f>
        <v>[["mac", "0x00178801039f69d1"]]</v>
      </c>
    </row>
    <row r="134" spans="1:40" ht="16" customHeight="1" x14ac:dyDescent="0.2">
      <c r="A134" s="9">
        <v>1528</v>
      </c>
      <c r="B134" s="9" t="s">
        <v>26</v>
      </c>
      <c r="C134" s="9" t="s">
        <v>592</v>
      </c>
      <c r="D134" s="9" t="s">
        <v>137</v>
      </c>
      <c r="F134" s="9" t="str">
        <f>IF(ISBLANK(E134), "", Table2[[#This Row],[unique_id]])</f>
        <v/>
      </c>
      <c r="N134" s="9"/>
      <c r="O134" s="11"/>
      <c r="P134" s="11" t="s">
        <v>858</v>
      </c>
      <c r="Q134" s="11">
        <v>700</v>
      </c>
      <c r="R134" s="22" t="s">
        <v>908</v>
      </c>
      <c r="S134" s="9"/>
      <c r="T134" s="15"/>
      <c r="X134" s="11"/>
      <c r="Z134" s="9" t="str">
        <f>IF(ISBLANK(Y134),  "", _xlfn.CONCAT("haas/entity/sensor/", LOWER(C134), "/", E134, "/config"))</f>
        <v/>
      </c>
      <c r="AA134" s="9" t="str">
        <f>IF(ISBLANK(Y134),  "", _xlfn.CONCAT(LOWER(C134), "/", E134))</f>
        <v/>
      </c>
      <c r="AD134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http://macmini-nel:8087/#/device/0x001788010432a064</v>
      </c>
      <c r="AE134" s="9" t="str">
        <f>LOWER(_xlfn.CONCAT(Table2[[#This Row],[device_suggested_area]], "-",Table2[[#This Row],[device_identifiers]]))</f>
        <v>parents-main-bulb-3</v>
      </c>
      <c r="AF134" s="11" t="s">
        <v>854</v>
      </c>
      <c r="AG134" s="9" t="s">
        <v>867</v>
      </c>
      <c r="AH134" s="9" t="s">
        <v>853</v>
      </c>
      <c r="AI134" s="9" t="s">
        <v>592</v>
      </c>
      <c r="AJ134" s="9" t="s">
        <v>207</v>
      </c>
      <c r="AL134" s="9" t="s">
        <v>865</v>
      </c>
      <c r="AN134" s="9" t="str">
        <f>IF(AND(ISBLANK(AL134), ISBLANK(AM134)), "", _xlfn.CONCAT("[", IF(ISBLANK(AL134), "", _xlfn.CONCAT("[""mac"", """, AL134, """]")), IF(ISBLANK(AM134), "", _xlfn.CONCAT(", [""ip"", """, AM134, """]")), "]"))</f>
        <v>[["mac", "0x001788010432a064"]]</v>
      </c>
    </row>
    <row r="135" spans="1:40" ht="16" customHeight="1" x14ac:dyDescent="0.2">
      <c r="A135" s="9">
        <v>1529</v>
      </c>
      <c r="B135" s="9" t="s">
        <v>26</v>
      </c>
      <c r="C135" s="9" t="s">
        <v>592</v>
      </c>
      <c r="D135" s="9" t="s">
        <v>137</v>
      </c>
      <c r="E135" s="9" t="s">
        <v>411</v>
      </c>
      <c r="F135" s="9" t="str">
        <f>IF(ISBLANK(E135), "", Table2[[#This Row],[unique_id]])</f>
        <v>kitchen_main</v>
      </c>
      <c r="G135" s="9" t="s">
        <v>217</v>
      </c>
      <c r="H135" s="9" t="s">
        <v>139</v>
      </c>
      <c r="I135" s="9" t="s">
        <v>132</v>
      </c>
      <c r="J135" s="9" t="s">
        <v>869</v>
      </c>
      <c r="K135" s="9" t="s">
        <v>421</v>
      </c>
      <c r="L135" s="9" t="s">
        <v>136</v>
      </c>
      <c r="N135" s="9"/>
      <c r="O135" s="11"/>
      <c r="P135" s="11" t="s">
        <v>859</v>
      </c>
      <c r="Q135" s="11">
        <v>800</v>
      </c>
      <c r="R135" s="22" t="s">
        <v>860</v>
      </c>
      <c r="S135" s="9"/>
      <c r="V135" s="9" t="s">
        <v>389</v>
      </c>
      <c r="X135" s="11"/>
      <c r="Z135" s="9" t="str">
        <f>IF(ISBLANK(Y135),  "", _xlfn.CONCAT("haas/entity/sensor/", LOWER(C135), "/", E135, "/config"))</f>
        <v/>
      </c>
      <c r="AA135" s="9" t="str">
        <f>IF(ISBLANK(Y135),  "", _xlfn.CONCAT(LOWER(C135), "/", E135))</f>
        <v/>
      </c>
      <c r="AD135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http://macmini-nel:8087/#/group/800</v>
      </c>
      <c r="AE135" s="9" t="str">
        <f>LOWER(_xlfn.CONCAT(Table2[[#This Row],[device_suggested_area]], "-",Table2[[#This Row],[device_identifiers]]))</f>
        <v>kitchen-main</v>
      </c>
      <c r="AF135" s="11" t="s">
        <v>854</v>
      </c>
      <c r="AG135" s="9" t="s">
        <v>855</v>
      </c>
      <c r="AH135" s="9" t="s">
        <v>853</v>
      </c>
      <c r="AI135" s="9" t="s">
        <v>592</v>
      </c>
      <c r="AJ135" s="9" t="s">
        <v>221</v>
      </c>
      <c r="AN135" s="9" t="str">
        <f>IF(AND(ISBLANK(AL135), ISBLANK(AM135)), "", _xlfn.CONCAT("[", IF(ISBLANK(AL135), "", _xlfn.CONCAT("[""mac"", """, AL135, """]")), IF(ISBLANK(AM135), "", _xlfn.CONCAT(", [""ip"", """, AM135, """]")), "]"))</f>
        <v/>
      </c>
    </row>
    <row r="136" spans="1:40" ht="16" customHeight="1" x14ac:dyDescent="0.2">
      <c r="A136" s="9">
        <v>1530</v>
      </c>
      <c r="B136" s="9" t="s">
        <v>26</v>
      </c>
      <c r="C136" s="9" t="s">
        <v>592</v>
      </c>
      <c r="D136" s="9" t="s">
        <v>137</v>
      </c>
      <c r="F136" s="9" t="str">
        <f>IF(ISBLANK(E136), "", Table2[[#This Row],[unique_id]])</f>
        <v/>
      </c>
      <c r="N136" s="9"/>
      <c r="O136" s="11"/>
      <c r="P136" s="11" t="s">
        <v>858</v>
      </c>
      <c r="Q136" s="11">
        <v>800</v>
      </c>
      <c r="R136" s="22" t="s">
        <v>908</v>
      </c>
      <c r="S136" s="9"/>
      <c r="X136" s="11"/>
      <c r="Z136" s="9" t="str">
        <f>IF(ISBLANK(Y136),  "", _xlfn.CONCAT("haas/entity/sensor/", LOWER(C136), "/", E136, "/config"))</f>
        <v/>
      </c>
      <c r="AA136" s="9" t="str">
        <f>IF(ISBLANK(Y136),  "", _xlfn.CONCAT(LOWER(C136), "/", E136))</f>
        <v/>
      </c>
      <c r="AD136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http://macmini-nel:8087/#/device/0x00178801040f8db2</v>
      </c>
      <c r="AE136" s="9" t="str">
        <f>LOWER(_xlfn.CONCAT(Table2[[#This Row],[device_suggested_area]], "-",Table2[[#This Row],[device_identifiers]]))</f>
        <v>kitchen-main-bulb-1</v>
      </c>
      <c r="AF136" s="11" t="s">
        <v>854</v>
      </c>
      <c r="AG136" s="9" t="s">
        <v>856</v>
      </c>
      <c r="AH136" s="9" t="s">
        <v>853</v>
      </c>
      <c r="AI136" s="9" t="s">
        <v>592</v>
      </c>
      <c r="AJ136" s="9" t="s">
        <v>221</v>
      </c>
      <c r="AL136" s="9" t="s">
        <v>896</v>
      </c>
      <c r="AN136" s="9" t="str">
        <f>IF(AND(ISBLANK(AL136), ISBLANK(AM136)), "", _xlfn.CONCAT("[", IF(ISBLANK(AL136), "", _xlfn.CONCAT("[""mac"", """, AL136, """]")), IF(ISBLANK(AM136), "", _xlfn.CONCAT(", [""ip"", """, AM136, """]")), "]"))</f>
        <v>[["mac", "0x00178801040f8db2"]]</v>
      </c>
    </row>
    <row r="137" spans="1:40" ht="16" customHeight="1" x14ac:dyDescent="0.2">
      <c r="A137" s="9">
        <v>1531</v>
      </c>
      <c r="B137" s="9" t="s">
        <v>26</v>
      </c>
      <c r="C137" s="9" t="s">
        <v>592</v>
      </c>
      <c r="D137" s="9" t="s">
        <v>137</v>
      </c>
      <c r="F137" s="9" t="str">
        <f>IF(ISBLANK(E137), "", Table2[[#This Row],[unique_id]])</f>
        <v/>
      </c>
      <c r="N137" s="9"/>
      <c r="O137" s="11"/>
      <c r="P137" s="11" t="s">
        <v>858</v>
      </c>
      <c r="Q137" s="11">
        <v>800</v>
      </c>
      <c r="R137" s="22" t="s">
        <v>908</v>
      </c>
      <c r="S137" s="9"/>
      <c r="X137" s="11"/>
      <c r="Z137" s="9" t="str">
        <f>IF(ISBLANK(Y137),  "", _xlfn.CONCAT("haas/entity/sensor/", LOWER(C137), "/", E137, "/config"))</f>
        <v/>
      </c>
      <c r="AA137" s="9" t="str">
        <f>IF(ISBLANK(Y137),  "", _xlfn.CONCAT(LOWER(C137), "/", E137))</f>
        <v/>
      </c>
      <c r="AD137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http://macmini-nel:8087/#/device/0x001788010343c34f</v>
      </c>
      <c r="AE137" s="9" t="str">
        <f>LOWER(_xlfn.CONCAT(Table2[[#This Row],[device_suggested_area]], "-",Table2[[#This Row],[device_identifiers]]))</f>
        <v>kitchen-main-bulb-2</v>
      </c>
      <c r="AF137" s="11" t="s">
        <v>854</v>
      </c>
      <c r="AG137" s="9" t="s">
        <v>866</v>
      </c>
      <c r="AH137" s="9" t="s">
        <v>853</v>
      </c>
      <c r="AI137" s="9" t="s">
        <v>592</v>
      </c>
      <c r="AJ137" s="9" t="s">
        <v>221</v>
      </c>
      <c r="AL137" s="9" t="s">
        <v>897</v>
      </c>
      <c r="AN137" s="9" t="str">
        <f>IF(AND(ISBLANK(AL137), ISBLANK(AM137)), "", _xlfn.CONCAT("[", IF(ISBLANK(AL137), "", _xlfn.CONCAT("[""mac"", """, AL137, """]")), IF(ISBLANK(AM137), "", _xlfn.CONCAT(", [""ip"", """, AM137, """]")), "]"))</f>
        <v>[["mac", "0x001788010343c34f"]]</v>
      </c>
    </row>
    <row r="138" spans="1:40" ht="16" customHeight="1" x14ac:dyDescent="0.2">
      <c r="A138" s="9">
        <v>1532</v>
      </c>
      <c r="B138" s="9" t="s">
        <v>26</v>
      </c>
      <c r="C138" s="9" t="s">
        <v>592</v>
      </c>
      <c r="D138" s="9" t="s">
        <v>137</v>
      </c>
      <c r="F138" s="9" t="str">
        <f>IF(ISBLANK(E138), "", Table2[[#This Row],[unique_id]])</f>
        <v/>
      </c>
      <c r="N138" s="9"/>
      <c r="O138" s="11"/>
      <c r="P138" s="11" t="s">
        <v>858</v>
      </c>
      <c r="Q138" s="11">
        <v>800</v>
      </c>
      <c r="R138" s="22" t="s">
        <v>908</v>
      </c>
      <c r="S138" s="9"/>
      <c r="X138" s="11"/>
      <c r="Z138" s="9" t="str">
        <f>IF(ISBLANK(Y138),  "", _xlfn.CONCAT("haas/entity/sensor/", LOWER(C138), "/", E138, "/config"))</f>
        <v/>
      </c>
      <c r="AA138" s="9" t="str">
        <f>IF(ISBLANK(Y138),  "", _xlfn.CONCAT(LOWER(C138), "/", E138))</f>
        <v/>
      </c>
      <c r="AD138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http://macmini-nel:8087/#/device/0x001788010343c147</v>
      </c>
      <c r="AE138" s="9" t="str">
        <f>LOWER(_xlfn.CONCAT(Table2[[#This Row],[device_suggested_area]], "-",Table2[[#This Row],[device_identifiers]]))</f>
        <v>kitchen-main-bulb-3</v>
      </c>
      <c r="AF138" s="11" t="s">
        <v>854</v>
      </c>
      <c r="AG138" s="9" t="s">
        <v>867</v>
      </c>
      <c r="AH138" s="9" t="s">
        <v>853</v>
      </c>
      <c r="AI138" s="9" t="s">
        <v>592</v>
      </c>
      <c r="AJ138" s="9" t="s">
        <v>221</v>
      </c>
      <c r="AL138" s="9" t="s">
        <v>898</v>
      </c>
      <c r="AN138" s="9" t="str">
        <f>IF(AND(ISBLANK(AL138), ISBLANK(AM138)), "", _xlfn.CONCAT("[", IF(ISBLANK(AL138), "", _xlfn.CONCAT("[""mac"", """, AL138, """]")), IF(ISBLANK(AM138), "", _xlfn.CONCAT(", [""ip"", """, AM138, """]")), "]"))</f>
        <v>[["mac", "0x001788010343c147"]]</v>
      </c>
    </row>
    <row r="139" spans="1:40" ht="16" customHeight="1" x14ac:dyDescent="0.2">
      <c r="A139" s="9">
        <v>1533</v>
      </c>
      <c r="B139" s="9" t="s">
        <v>26</v>
      </c>
      <c r="C139" s="9" t="s">
        <v>592</v>
      </c>
      <c r="D139" s="9" t="s">
        <v>137</v>
      </c>
      <c r="F139" s="9" t="str">
        <f>IF(ISBLANK(E139), "", Table2[[#This Row],[unique_id]])</f>
        <v/>
      </c>
      <c r="N139" s="9"/>
      <c r="O139" s="11"/>
      <c r="P139" s="11" t="s">
        <v>858</v>
      </c>
      <c r="Q139" s="11">
        <v>800</v>
      </c>
      <c r="R139" s="22" t="s">
        <v>908</v>
      </c>
      <c r="S139" s="9"/>
      <c r="X139" s="11"/>
      <c r="Z139" s="9" t="str">
        <f>IF(ISBLANK(Y139),  "", _xlfn.CONCAT("haas/entity/sensor/", LOWER(C139), "/", E139, "/config"))</f>
        <v/>
      </c>
      <c r="AA139" s="9" t="str">
        <f>IF(ISBLANK(Y139),  "", _xlfn.CONCAT(LOWER(C139), "/", E139))</f>
        <v/>
      </c>
      <c r="AD139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http://macmini-nel:8087/#/device/0x001788010343b9d8</v>
      </c>
      <c r="AE139" s="9" t="str">
        <f>LOWER(_xlfn.CONCAT(Table2[[#This Row],[device_suggested_area]], "-",Table2[[#This Row],[device_identifiers]]))</f>
        <v>kitchen-main-bulb-4</v>
      </c>
      <c r="AF139" s="11" t="s">
        <v>854</v>
      </c>
      <c r="AG139" s="9" t="s">
        <v>874</v>
      </c>
      <c r="AH139" s="9" t="s">
        <v>853</v>
      </c>
      <c r="AI139" s="9" t="s">
        <v>592</v>
      </c>
      <c r="AJ139" s="9" t="s">
        <v>221</v>
      </c>
      <c r="AL139" s="9" t="s">
        <v>899</v>
      </c>
      <c r="AN139" s="9" t="str">
        <f>IF(AND(ISBLANK(AL139), ISBLANK(AM139)), "", _xlfn.CONCAT("[", IF(ISBLANK(AL139), "", _xlfn.CONCAT("[""mac"", """, AL139, """]")), IF(ISBLANK(AM139), "", _xlfn.CONCAT(", [""ip"", """, AM139, """]")), "]"))</f>
        <v>[["mac", "0x001788010343b9d8"]]</v>
      </c>
    </row>
    <row r="140" spans="1:40" ht="16" customHeight="1" x14ac:dyDescent="0.2">
      <c r="A140" s="9">
        <v>1534</v>
      </c>
      <c r="B140" s="9" t="s">
        <v>26</v>
      </c>
      <c r="C140" s="9" t="s">
        <v>592</v>
      </c>
      <c r="D140" s="9" t="s">
        <v>137</v>
      </c>
      <c r="E140" s="9" t="s">
        <v>412</v>
      </c>
      <c r="F140" s="9" t="str">
        <f>IF(ISBLANK(E140), "", Table2[[#This Row],[unique_id]])</f>
        <v>laundry_main</v>
      </c>
      <c r="G140" s="9" t="s">
        <v>219</v>
      </c>
      <c r="H140" s="9" t="s">
        <v>139</v>
      </c>
      <c r="I140" s="9" t="s">
        <v>132</v>
      </c>
      <c r="J140" s="9" t="s">
        <v>869</v>
      </c>
      <c r="K140" s="9" t="s">
        <v>421</v>
      </c>
      <c r="L140" s="9" t="s">
        <v>136</v>
      </c>
      <c r="N140" s="9"/>
      <c r="O140" s="11"/>
      <c r="P140" s="11" t="s">
        <v>859</v>
      </c>
      <c r="Q140" s="11">
        <v>900</v>
      </c>
      <c r="R140" s="22" t="s">
        <v>860</v>
      </c>
      <c r="S140" s="9"/>
      <c r="V140" s="9" t="s">
        <v>389</v>
      </c>
      <c r="X140" s="11"/>
      <c r="Z140" s="9" t="str">
        <f>IF(ISBLANK(Y140),  "", _xlfn.CONCAT("haas/entity/sensor/", LOWER(C140), "/", E140, "/config"))</f>
        <v/>
      </c>
      <c r="AA140" s="9" t="str">
        <f>IF(ISBLANK(Y140),  "", _xlfn.CONCAT(LOWER(C140), "/", E140))</f>
        <v/>
      </c>
      <c r="AD140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http://macmini-nel:8087/#/group/900</v>
      </c>
      <c r="AE140" s="9" t="str">
        <f>LOWER(_xlfn.CONCAT(Table2[[#This Row],[device_suggested_area]], "-",Table2[[#This Row],[device_identifiers]]))</f>
        <v>laundry-main</v>
      </c>
      <c r="AF140" s="11" t="s">
        <v>854</v>
      </c>
      <c r="AG140" s="9" t="s">
        <v>855</v>
      </c>
      <c r="AH140" s="9" t="s">
        <v>853</v>
      </c>
      <c r="AI140" s="9" t="s">
        <v>592</v>
      </c>
      <c r="AJ140" s="9" t="s">
        <v>229</v>
      </c>
      <c r="AN140" s="9" t="str">
        <f>IF(AND(ISBLANK(AL140), ISBLANK(AM140)), "", _xlfn.CONCAT("[", IF(ISBLANK(AL140), "", _xlfn.CONCAT("[""mac"", """, AL140, """]")), IF(ISBLANK(AM140), "", _xlfn.CONCAT(", [""ip"", """, AM140, """]")), "]"))</f>
        <v/>
      </c>
    </row>
    <row r="141" spans="1:40" ht="16" customHeight="1" x14ac:dyDescent="0.2">
      <c r="A141" s="9">
        <v>1535</v>
      </c>
      <c r="B141" s="9" t="s">
        <v>26</v>
      </c>
      <c r="C141" s="9" t="s">
        <v>592</v>
      </c>
      <c r="D141" s="9" t="s">
        <v>137</v>
      </c>
      <c r="F141" s="9" t="str">
        <f>IF(ISBLANK(E141), "", Table2[[#This Row],[unique_id]])</f>
        <v/>
      </c>
      <c r="N141" s="9"/>
      <c r="O141" s="11"/>
      <c r="P141" s="11" t="s">
        <v>858</v>
      </c>
      <c r="Q141" s="11">
        <v>900</v>
      </c>
      <c r="R141" s="22" t="s">
        <v>908</v>
      </c>
      <c r="S141" s="9"/>
      <c r="X141" s="11"/>
      <c r="Z141" s="9" t="str">
        <f>IF(ISBLANK(Y141),  "", _xlfn.CONCAT("haas/entity/sensor/", LOWER(C141), "/", E141, "/config"))</f>
        <v/>
      </c>
      <c r="AA141" s="9" t="str">
        <f>IF(ISBLANK(Y141),  "", _xlfn.CONCAT(LOWER(C141), "/", E141))</f>
        <v/>
      </c>
      <c r="AD141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http://macmini-nel:8087/#/device/0x0017880104eaa288</v>
      </c>
      <c r="AE141" s="9" t="str">
        <f>LOWER(_xlfn.CONCAT(Table2[[#This Row],[device_suggested_area]], "-",Table2[[#This Row],[device_identifiers]]))</f>
        <v>laundry-main-bulb-1</v>
      </c>
      <c r="AF141" s="11" t="s">
        <v>854</v>
      </c>
      <c r="AG141" s="9" t="s">
        <v>856</v>
      </c>
      <c r="AH141" s="9" t="s">
        <v>853</v>
      </c>
      <c r="AI141" s="9" t="s">
        <v>592</v>
      </c>
      <c r="AJ141" s="9" t="s">
        <v>229</v>
      </c>
      <c r="AL141" s="9" t="s">
        <v>900</v>
      </c>
      <c r="AN141" s="9" t="str">
        <f>IF(AND(ISBLANK(AL141), ISBLANK(AM141)), "", _xlfn.CONCAT("[", IF(ISBLANK(AL141), "", _xlfn.CONCAT("[""mac"", """, AL141, """]")), IF(ISBLANK(AM141), "", _xlfn.CONCAT(", [""ip"", """, AM141, """]")), "]"))</f>
        <v>[["mac", "0x0017880104eaa288"]]</v>
      </c>
    </row>
    <row r="142" spans="1:40" ht="16" customHeight="1" x14ac:dyDescent="0.2">
      <c r="A142" s="9">
        <v>1536</v>
      </c>
      <c r="B142" s="9" t="s">
        <v>26</v>
      </c>
      <c r="C142" s="9" t="s">
        <v>592</v>
      </c>
      <c r="D142" s="9" t="s">
        <v>137</v>
      </c>
      <c r="E142" s="9" t="s">
        <v>413</v>
      </c>
      <c r="F142" s="9" t="str">
        <f>IF(ISBLANK(E142), "", Table2[[#This Row],[unique_id]])</f>
        <v>pantry_main</v>
      </c>
      <c r="G142" s="9" t="s">
        <v>218</v>
      </c>
      <c r="H142" s="9" t="s">
        <v>139</v>
      </c>
      <c r="I142" s="9" t="s">
        <v>132</v>
      </c>
      <c r="J142" s="9" t="s">
        <v>869</v>
      </c>
      <c r="K142" s="9" t="s">
        <v>421</v>
      </c>
      <c r="L142" s="9" t="s">
        <v>136</v>
      </c>
      <c r="N142" s="9"/>
      <c r="O142" s="11"/>
      <c r="P142" s="11" t="s">
        <v>859</v>
      </c>
      <c r="Q142" s="11">
        <v>1000</v>
      </c>
      <c r="R142" s="22" t="s">
        <v>860</v>
      </c>
      <c r="S142" s="9"/>
      <c r="V142" s="9" t="s">
        <v>389</v>
      </c>
      <c r="X142" s="11"/>
      <c r="Z142" s="9" t="str">
        <f>IF(ISBLANK(Y142),  "", _xlfn.CONCAT("haas/entity/sensor/", LOWER(C142), "/", E142, "/config"))</f>
        <v/>
      </c>
      <c r="AA142" s="9" t="str">
        <f>IF(ISBLANK(Y142),  "", _xlfn.CONCAT(LOWER(C142), "/", E142))</f>
        <v/>
      </c>
      <c r="AD142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http://macmini-nel:8087/#/group/1000</v>
      </c>
      <c r="AE142" s="9" t="str">
        <f>LOWER(_xlfn.CONCAT(Table2[[#This Row],[device_suggested_area]], "-",Table2[[#This Row],[device_identifiers]]))</f>
        <v>pantry-main</v>
      </c>
      <c r="AF142" s="11" t="s">
        <v>854</v>
      </c>
      <c r="AG142" s="9" t="s">
        <v>855</v>
      </c>
      <c r="AH142" s="9" t="s">
        <v>853</v>
      </c>
      <c r="AI142" s="9" t="s">
        <v>592</v>
      </c>
      <c r="AJ142" s="9" t="s">
        <v>227</v>
      </c>
      <c r="AN142" s="9" t="str">
        <f>IF(AND(ISBLANK(AL142), ISBLANK(AM142)), "", _xlfn.CONCAT("[", IF(ISBLANK(AL142), "", _xlfn.CONCAT("[""mac"", """, AL142, """]")), IF(ISBLANK(AM142), "", _xlfn.CONCAT(", [""ip"", """, AM142, """]")), "]"))</f>
        <v/>
      </c>
    </row>
    <row r="143" spans="1:40" ht="16" customHeight="1" x14ac:dyDescent="0.2">
      <c r="A143" s="9">
        <v>1537</v>
      </c>
      <c r="B143" s="9" t="s">
        <v>26</v>
      </c>
      <c r="C143" s="9" t="s">
        <v>592</v>
      </c>
      <c r="D143" s="9" t="s">
        <v>137</v>
      </c>
      <c r="F143" s="9" t="str">
        <f>IF(ISBLANK(E143), "", Table2[[#This Row],[unique_id]])</f>
        <v/>
      </c>
      <c r="N143" s="9"/>
      <c r="O143" s="11"/>
      <c r="P143" s="11" t="s">
        <v>858</v>
      </c>
      <c r="Q143" s="11">
        <v>1000</v>
      </c>
      <c r="R143" s="22" t="s">
        <v>908</v>
      </c>
      <c r="S143" s="9"/>
      <c r="X143" s="11"/>
      <c r="Z143" s="9" t="str">
        <f>IF(ISBLANK(Y143),  "", _xlfn.CONCAT("haas/entity/sensor/", LOWER(C143), "/", E143, "/config"))</f>
        <v/>
      </c>
      <c r="AA143" s="9" t="str">
        <f>IF(ISBLANK(Y143),  "", _xlfn.CONCAT(LOWER(C143), "/", E143))</f>
        <v/>
      </c>
      <c r="AD143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http://macmini-nel:8087/#/device/0x0017880104eaa272</v>
      </c>
      <c r="AE143" s="9" t="str">
        <f>LOWER(_xlfn.CONCAT(Table2[[#This Row],[device_suggested_area]], "-",Table2[[#This Row],[device_identifiers]]))</f>
        <v>pantry-main-bulb-1</v>
      </c>
      <c r="AF143" s="11" t="s">
        <v>854</v>
      </c>
      <c r="AG143" s="9" t="s">
        <v>856</v>
      </c>
      <c r="AH143" s="9" t="s">
        <v>853</v>
      </c>
      <c r="AI143" s="9" t="s">
        <v>592</v>
      </c>
      <c r="AJ143" s="9" t="s">
        <v>227</v>
      </c>
      <c r="AL143" s="9" t="s">
        <v>901</v>
      </c>
      <c r="AN143" s="9" t="str">
        <f>IF(AND(ISBLANK(AL143), ISBLANK(AM143)), "", _xlfn.CONCAT("[", IF(ISBLANK(AL143), "", _xlfn.CONCAT("[""mac"", """, AL143, """]")), IF(ISBLANK(AM143), "", _xlfn.CONCAT(", [""ip"", """, AM143, """]")), "]"))</f>
        <v>[["mac", "0x0017880104eaa272"]]</v>
      </c>
    </row>
    <row r="144" spans="1:40" ht="16" customHeight="1" x14ac:dyDescent="0.2">
      <c r="A144" s="9">
        <v>1538</v>
      </c>
      <c r="B144" s="9" t="s">
        <v>26</v>
      </c>
      <c r="C144" s="9" t="s">
        <v>592</v>
      </c>
      <c r="D144" s="9" t="s">
        <v>137</v>
      </c>
      <c r="E144" s="9" t="s">
        <v>414</v>
      </c>
      <c r="F144" s="9" t="str">
        <f>IF(ISBLANK(E144), "", Table2[[#This Row],[unique_id]])</f>
        <v>office_main</v>
      </c>
      <c r="G144" s="9" t="s">
        <v>214</v>
      </c>
      <c r="H144" s="9" t="s">
        <v>139</v>
      </c>
      <c r="I144" s="9" t="s">
        <v>132</v>
      </c>
      <c r="J144" s="9" t="s">
        <v>869</v>
      </c>
      <c r="L144" s="9" t="s">
        <v>136</v>
      </c>
      <c r="N144" s="9"/>
      <c r="O144" s="11"/>
      <c r="P144" s="11" t="s">
        <v>859</v>
      </c>
      <c r="Q144" s="11">
        <v>1100</v>
      </c>
      <c r="R144" s="22" t="s">
        <v>860</v>
      </c>
      <c r="S144" s="9"/>
      <c r="V144" s="9" t="s">
        <v>389</v>
      </c>
      <c r="X144" s="11"/>
      <c r="Z144" s="9" t="str">
        <f>IF(ISBLANK(Y144),  "", _xlfn.CONCAT("haas/entity/sensor/", LOWER(C144), "/", E144, "/config"))</f>
        <v/>
      </c>
      <c r="AA144" s="9" t="str">
        <f>IF(ISBLANK(Y144),  "", _xlfn.CONCAT(LOWER(C144), "/", E144))</f>
        <v/>
      </c>
      <c r="AD144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http://macmini-nel:8087/#/group/1100</v>
      </c>
      <c r="AE144" s="9" t="str">
        <f>LOWER(_xlfn.CONCAT(Table2[[#This Row],[device_suggested_area]], "-",Table2[[#This Row],[device_identifiers]]))</f>
        <v>office-main</v>
      </c>
      <c r="AF144" s="11" t="s">
        <v>854</v>
      </c>
      <c r="AG144" s="9" t="s">
        <v>855</v>
      </c>
      <c r="AH144" s="9" t="s">
        <v>853</v>
      </c>
      <c r="AI144" s="9" t="s">
        <v>592</v>
      </c>
      <c r="AJ144" s="9" t="s">
        <v>228</v>
      </c>
      <c r="AN144" s="9" t="str">
        <f>IF(AND(ISBLANK(AL144), ISBLANK(AM144)), "", _xlfn.CONCAT("[", IF(ISBLANK(AL144), "", _xlfn.CONCAT("[""mac"", """, AL144, """]")), IF(ISBLANK(AM144), "", _xlfn.CONCAT(", [""ip"", """, AM144, """]")), "]"))</f>
        <v/>
      </c>
    </row>
    <row r="145" spans="1:40" ht="16" customHeight="1" x14ac:dyDescent="0.2">
      <c r="A145" s="9">
        <v>1539</v>
      </c>
      <c r="B145" s="9" t="s">
        <v>26</v>
      </c>
      <c r="C145" s="9" t="s">
        <v>592</v>
      </c>
      <c r="D145" s="9" t="s">
        <v>137</v>
      </c>
      <c r="F145" s="9" t="str">
        <f>IF(ISBLANK(E145), "", Table2[[#This Row],[unique_id]])</f>
        <v/>
      </c>
      <c r="N145" s="9"/>
      <c r="O145" s="11"/>
      <c r="P145" s="11" t="s">
        <v>858</v>
      </c>
      <c r="Q145" s="11">
        <v>1100</v>
      </c>
      <c r="R145" s="22" t="s">
        <v>908</v>
      </c>
      <c r="S145" s="9"/>
      <c r="X145" s="11"/>
      <c r="Z145" s="9" t="str">
        <f>IF(ISBLANK(Y145),  "", _xlfn.CONCAT("haas/entity/sensor/", LOWER(C145), "/", E145, "/config"))</f>
        <v/>
      </c>
      <c r="AA145" s="9" t="str">
        <f>IF(ISBLANK(Y145),  "", _xlfn.CONCAT(LOWER(C145), "/", E145))</f>
        <v/>
      </c>
      <c r="AD145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http://macmini-nel:8087/#/device/0x00178801040edfae</v>
      </c>
      <c r="AE145" s="9" t="str">
        <f>LOWER(_xlfn.CONCAT(Table2[[#This Row],[device_suggested_area]], "-",Table2[[#This Row],[device_identifiers]]))</f>
        <v>office-main-bulb-1</v>
      </c>
      <c r="AF145" s="11" t="s">
        <v>854</v>
      </c>
      <c r="AG145" s="9" t="s">
        <v>856</v>
      </c>
      <c r="AH145" s="9" t="s">
        <v>853</v>
      </c>
      <c r="AI145" s="9" t="s">
        <v>592</v>
      </c>
      <c r="AJ145" s="9" t="s">
        <v>228</v>
      </c>
      <c r="AL145" s="9" t="s">
        <v>902</v>
      </c>
      <c r="AN145" s="9" t="str">
        <f>IF(AND(ISBLANK(AL145), ISBLANK(AM145)), "", _xlfn.CONCAT("[", IF(ISBLANK(AL145), "", _xlfn.CONCAT("[""mac"", """, AL145, """]")), IF(ISBLANK(AM145), "", _xlfn.CONCAT(", [""ip"", """, AM145, """]")), "]"))</f>
        <v>[["mac", "0x00178801040edfae"]]</v>
      </c>
    </row>
    <row r="146" spans="1:40" ht="16" customHeight="1" x14ac:dyDescent="0.2">
      <c r="A146" s="9">
        <v>1540</v>
      </c>
      <c r="B146" s="9" t="s">
        <v>26</v>
      </c>
      <c r="C146" s="9" t="s">
        <v>592</v>
      </c>
      <c r="D146" s="9" t="s">
        <v>137</v>
      </c>
      <c r="E146" s="9" t="s">
        <v>415</v>
      </c>
      <c r="F146" s="9" t="str">
        <f>IF(ISBLANK(E146), "", Table2[[#This Row],[unique_id]])</f>
        <v>bathroom_main</v>
      </c>
      <c r="G146" s="9" t="s">
        <v>213</v>
      </c>
      <c r="H146" s="9" t="s">
        <v>139</v>
      </c>
      <c r="I146" s="9" t="s">
        <v>132</v>
      </c>
      <c r="J146" s="9" t="s">
        <v>869</v>
      </c>
      <c r="K146" s="9" t="s">
        <v>420</v>
      </c>
      <c r="L146" s="9" t="s">
        <v>136</v>
      </c>
      <c r="N146" s="9"/>
      <c r="O146" s="11"/>
      <c r="P146" s="11" t="s">
        <v>859</v>
      </c>
      <c r="Q146" s="11">
        <v>1200</v>
      </c>
      <c r="R146" s="22" t="s">
        <v>860</v>
      </c>
      <c r="S146" s="9"/>
      <c r="V146" s="9" t="s">
        <v>389</v>
      </c>
      <c r="X146" s="11"/>
      <c r="Z146" s="9" t="str">
        <f>IF(ISBLANK(Y146),  "", _xlfn.CONCAT("haas/entity/sensor/", LOWER(C146), "/", E146, "/config"))</f>
        <v/>
      </c>
      <c r="AA146" s="9" t="str">
        <f>IF(ISBLANK(Y146),  "", _xlfn.CONCAT(LOWER(C146), "/", E146))</f>
        <v/>
      </c>
      <c r="AD146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http://macmini-nel:8087/#/group/1200</v>
      </c>
      <c r="AE146" s="9" t="str">
        <f>LOWER(_xlfn.CONCAT(Table2[[#This Row],[device_suggested_area]], "-",Table2[[#This Row],[device_identifiers]]))</f>
        <v>bathroom-main</v>
      </c>
      <c r="AF146" s="11" t="s">
        <v>854</v>
      </c>
      <c r="AG146" s="9" t="s">
        <v>855</v>
      </c>
      <c r="AH146" s="9" t="s">
        <v>853</v>
      </c>
      <c r="AI146" s="9" t="s">
        <v>592</v>
      </c>
      <c r="AJ146" s="9" t="s">
        <v>549</v>
      </c>
      <c r="AN146" s="9" t="str">
        <f>IF(AND(ISBLANK(AL146), ISBLANK(AM146)), "", _xlfn.CONCAT("[", IF(ISBLANK(AL146), "", _xlfn.CONCAT("[""mac"", """, AL146, """]")), IF(ISBLANK(AM146), "", _xlfn.CONCAT(", [""ip"", """, AM146, """]")), "]"))</f>
        <v/>
      </c>
    </row>
    <row r="147" spans="1:40" ht="16" customHeight="1" x14ac:dyDescent="0.2">
      <c r="A147" s="9">
        <v>1541</v>
      </c>
      <c r="B147" s="9" t="s">
        <v>26</v>
      </c>
      <c r="C147" s="9" t="s">
        <v>592</v>
      </c>
      <c r="D147" s="9" t="s">
        <v>137</v>
      </c>
      <c r="F147" s="9" t="str">
        <f>IF(ISBLANK(E147), "", Table2[[#This Row],[unique_id]])</f>
        <v/>
      </c>
      <c r="N147" s="9"/>
      <c r="O147" s="11"/>
      <c r="P147" s="11" t="s">
        <v>858</v>
      </c>
      <c r="Q147" s="11">
        <v>1200</v>
      </c>
      <c r="R147" s="22" t="s">
        <v>908</v>
      </c>
      <c r="S147" s="9"/>
      <c r="X147" s="11"/>
      <c r="Z147" s="9" t="str">
        <f>IF(ISBLANK(Y147),  "", _xlfn.CONCAT("haas/entity/sensor/", LOWER(C147), "/", E147, "/config"))</f>
        <v/>
      </c>
      <c r="AA147" s="9" t="str">
        <f>IF(ISBLANK(Y147),  "", _xlfn.CONCAT(LOWER(C147), "/", E147))</f>
        <v/>
      </c>
      <c r="AD147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http://macmini-nel:8087/#/device/0x00178801040edcad</v>
      </c>
      <c r="AE147" s="9" t="str">
        <f>LOWER(_xlfn.CONCAT(Table2[[#This Row],[device_suggested_area]], "-",Table2[[#This Row],[device_identifiers]]))</f>
        <v>bathroom-main-bulb-1</v>
      </c>
      <c r="AF147" s="11" t="s">
        <v>854</v>
      </c>
      <c r="AG147" s="9" t="s">
        <v>856</v>
      </c>
      <c r="AH147" s="9" t="s">
        <v>853</v>
      </c>
      <c r="AI147" s="9" t="s">
        <v>592</v>
      </c>
      <c r="AJ147" s="9" t="s">
        <v>549</v>
      </c>
      <c r="AL147" s="9" t="s">
        <v>903</v>
      </c>
      <c r="AN147" s="9" t="str">
        <f>IF(AND(ISBLANK(AL147), ISBLANK(AM147)), "", _xlfn.CONCAT("[", IF(ISBLANK(AL147), "", _xlfn.CONCAT("[""mac"", """, AL147, """]")), IF(ISBLANK(AM147), "", _xlfn.CONCAT(", [""ip"", """, AM147, """]")), "]"))</f>
        <v>[["mac", "0x00178801040edcad"]]</v>
      </c>
    </row>
    <row r="148" spans="1:40" ht="16" customHeight="1" x14ac:dyDescent="0.2">
      <c r="A148" s="9">
        <v>1542</v>
      </c>
      <c r="B148" s="9" t="s">
        <v>26</v>
      </c>
      <c r="C148" s="9" t="s">
        <v>592</v>
      </c>
      <c r="D148" s="9" t="s">
        <v>137</v>
      </c>
      <c r="E148" s="9" t="s">
        <v>416</v>
      </c>
      <c r="F148" s="9" t="str">
        <f>IF(ISBLANK(E148), "", Table2[[#This Row],[unique_id]])</f>
        <v>ensuite_main</v>
      </c>
      <c r="G148" s="9" t="s">
        <v>212</v>
      </c>
      <c r="H148" s="9" t="s">
        <v>139</v>
      </c>
      <c r="I148" s="9" t="s">
        <v>132</v>
      </c>
      <c r="J148" s="9" t="s">
        <v>869</v>
      </c>
      <c r="K148" s="9" t="s">
        <v>420</v>
      </c>
      <c r="L148" s="9" t="s">
        <v>136</v>
      </c>
      <c r="N148" s="9"/>
      <c r="O148" s="11"/>
      <c r="P148" s="11" t="s">
        <v>859</v>
      </c>
      <c r="Q148" s="11">
        <v>1300</v>
      </c>
      <c r="R148" s="22" t="s">
        <v>860</v>
      </c>
      <c r="S148" s="9"/>
      <c r="V148" s="9" t="s">
        <v>389</v>
      </c>
      <c r="X148" s="11"/>
      <c r="Z148" s="9" t="str">
        <f>IF(ISBLANK(Y148),  "", _xlfn.CONCAT("haas/entity/sensor/", LOWER(C148), "/", E148, "/config"))</f>
        <v/>
      </c>
      <c r="AA148" s="9" t="str">
        <f>IF(ISBLANK(Y148),  "", _xlfn.CONCAT(LOWER(C148), "/", E148))</f>
        <v/>
      </c>
      <c r="AD148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http://macmini-nel:8087/#/group/1300</v>
      </c>
      <c r="AE148" s="9" t="str">
        <f>LOWER(_xlfn.CONCAT(Table2[[#This Row],[device_suggested_area]], "-",Table2[[#This Row],[device_identifiers]]))</f>
        <v>ensuite-main</v>
      </c>
      <c r="AF148" s="11" t="s">
        <v>854</v>
      </c>
      <c r="AG148" s="9" t="s">
        <v>855</v>
      </c>
      <c r="AH148" s="9" t="s">
        <v>853</v>
      </c>
      <c r="AI148" s="9" t="s">
        <v>592</v>
      </c>
      <c r="AJ148" s="9" t="s">
        <v>629</v>
      </c>
      <c r="AN148" s="9" t="str">
        <f>IF(AND(ISBLANK(AL148), ISBLANK(AM148)), "", _xlfn.CONCAT("[", IF(ISBLANK(AL148), "", _xlfn.CONCAT("[""mac"", """, AL148, """]")), IF(ISBLANK(AM148), "", _xlfn.CONCAT(", [""ip"", """, AM148, """]")), "]"))</f>
        <v/>
      </c>
    </row>
    <row r="149" spans="1:40" ht="16" customHeight="1" x14ac:dyDescent="0.2">
      <c r="A149" s="9">
        <v>1543</v>
      </c>
      <c r="B149" s="9" t="s">
        <v>26</v>
      </c>
      <c r="C149" s="9" t="s">
        <v>592</v>
      </c>
      <c r="D149" s="9" t="s">
        <v>137</v>
      </c>
      <c r="F149" s="9" t="str">
        <f>IF(ISBLANK(E149), "", Table2[[#This Row],[unique_id]])</f>
        <v/>
      </c>
      <c r="N149" s="9"/>
      <c r="O149" s="11"/>
      <c r="P149" s="11" t="s">
        <v>858</v>
      </c>
      <c r="Q149" s="11">
        <v>1300</v>
      </c>
      <c r="R149" s="22" t="s">
        <v>908</v>
      </c>
      <c r="S149" s="9"/>
      <c r="X149" s="11"/>
      <c r="Z149" s="9" t="str">
        <f>IF(ISBLANK(Y149),  "", _xlfn.CONCAT("haas/entity/sensor/", LOWER(C149), "/", E149, "/config"))</f>
        <v/>
      </c>
      <c r="AA149" s="9" t="str">
        <f>IF(ISBLANK(Y149),  "", _xlfn.CONCAT(LOWER(C149), "/", E149))</f>
        <v/>
      </c>
      <c r="AD149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http://macmini-nel:8087/#/device/0x00178801040eddb2</v>
      </c>
      <c r="AE149" s="9" t="str">
        <f>LOWER(_xlfn.CONCAT(Table2[[#This Row],[device_suggested_area]], "-",Table2[[#This Row],[device_identifiers]]))</f>
        <v>ensuite-main-bulb-1</v>
      </c>
      <c r="AF149" s="11" t="s">
        <v>854</v>
      </c>
      <c r="AG149" s="9" t="s">
        <v>856</v>
      </c>
      <c r="AH149" s="9" t="s">
        <v>853</v>
      </c>
      <c r="AI149" s="9" t="s">
        <v>592</v>
      </c>
      <c r="AJ149" s="9" t="s">
        <v>629</v>
      </c>
      <c r="AL149" s="9" t="s">
        <v>904</v>
      </c>
      <c r="AN149" s="9" t="str">
        <f>IF(AND(ISBLANK(AL149), ISBLANK(AM149)), "", _xlfn.CONCAT("[", IF(ISBLANK(AL149), "", _xlfn.CONCAT("[""mac"", """, AL149, """]")), IF(ISBLANK(AM149), "", _xlfn.CONCAT(", [""ip"", """, AM149, """]")), "]"))</f>
        <v>[["mac", "0x00178801040eddb2"]]</v>
      </c>
    </row>
    <row r="150" spans="1:40" ht="16" customHeight="1" x14ac:dyDescent="0.2">
      <c r="A150" s="9">
        <v>1544</v>
      </c>
      <c r="B150" s="9" t="s">
        <v>26</v>
      </c>
      <c r="C150" s="9" t="s">
        <v>592</v>
      </c>
      <c r="D150" s="9" t="s">
        <v>137</v>
      </c>
      <c r="E150" s="9" t="s">
        <v>417</v>
      </c>
      <c r="F150" s="9" t="str">
        <f>IF(ISBLANK(E150), "", Table2[[#This Row],[unique_id]])</f>
        <v>wardrobe_main</v>
      </c>
      <c r="G150" s="9" t="s">
        <v>216</v>
      </c>
      <c r="H150" s="9" t="s">
        <v>139</v>
      </c>
      <c r="I150" s="9" t="s">
        <v>132</v>
      </c>
      <c r="J150" s="9" t="s">
        <v>869</v>
      </c>
      <c r="K150" s="9" t="s">
        <v>420</v>
      </c>
      <c r="L150" s="9" t="s">
        <v>136</v>
      </c>
      <c r="N150" s="9"/>
      <c r="O150" s="11"/>
      <c r="P150" s="11" t="s">
        <v>859</v>
      </c>
      <c r="Q150" s="11">
        <v>1400</v>
      </c>
      <c r="R150" s="22" t="s">
        <v>860</v>
      </c>
      <c r="S150" s="9"/>
      <c r="V150" s="9" t="s">
        <v>389</v>
      </c>
      <c r="X150" s="11"/>
      <c r="Z150" s="9" t="str">
        <f>IF(ISBLANK(Y150),  "", _xlfn.CONCAT("haas/entity/sensor/", LOWER(C150), "/", E150, "/config"))</f>
        <v/>
      </c>
      <c r="AA150" s="9" t="str">
        <f>IF(ISBLANK(Y150),  "", _xlfn.CONCAT(LOWER(C150), "/", E150))</f>
        <v/>
      </c>
      <c r="AD150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http://macmini-nel:8087/#/group/1400</v>
      </c>
      <c r="AE150" s="9" t="str">
        <f>LOWER(_xlfn.CONCAT(Table2[[#This Row],[device_suggested_area]], "-",Table2[[#This Row],[device_identifiers]]))</f>
        <v>wardrobe-main</v>
      </c>
      <c r="AF150" s="11" t="s">
        <v>854</v>
      </c>
      <c r="AG150" s="9" t="s">
        <v>855</v>
      </c>
      <c r="AH150" s="9" t="s">
        <v>853</v>
      </c>
      <c r="AI150" s="9" t="s">
        <v>592</v>
      </c>
      <c r="AJ150" s="9" t="s">
        <v>871</v>
      </c>
      <c r="AN150" s="9" t="str">
        <f>IF(AND(ISBLANK(AL150), ISBLANK(AM150)), "", _xlfn.CONCAT("[", IF(ISBLANK(AL150), "", _xlfn.CONCAT("[""mac"", """, AL150, """]")), IF(ISBLANK(AM150), "", _xlfn.CONCAT(", [""ip"", """, AM150, """]")), "]"))</f>
        <v/>
      </c>
    </row>
    <row r="151" spans="1:40" ht="16" customHeight="1" x14ac:dyDescent="0.2">
      <c r="A151" s="9">
        <v>1545</v>
      </c>
      <c r="B151" s="9" t="s">
        <v>26</v>
      </c>
      <c r="C151" s="9" t="s">
        <v>592</v>
      </c>
      <c r="D151" s="9" t="s">
        <v>137</v>
      </c>
      <c r="F151" s="9" t="str">
        <f>IF(ISBLANK(E151), "", Table2[[#This Row],[unique_id]])</f>
        <v/>
      </c>
      <c r="N151" s="9"/>
      <c r="O151" s="11"/>
      <c r="P151" s="11" t="s">
        <v>858</v>
      </c>
      <c r="Q151" s="11">
        <v>1400</v>
      </c>
      <c r="R151" s="22" t="s">
        <v>908</v>
      </c>
      <c r="S151" s="9"/>
      <c r="X151" s="11"/>
      <c r="Z151" s="9" t="str">
        <f>IF(ISBLANK(Y151),  "", _xlfn.CONCAT("haas/entity/sensor/", LOWER(C151), "/", E151, "/config"))</f>
        <v/>
      </c>
      <c r="AA151" s="9" t="str">
        <f>IF(ISBLANK(Y151),  "", _xlfn.CONCAT(LOWER(C151), "/", E151))</f>
        <v/>
      </c>
      <c r="AD151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http://macmini-nel:8087/#/device/0x00178801040ede93</v>
      </c>
      <c r="AE151" s="9" t="str">
        <f>LOWER(_xlfn.CONCAT(Table2[[#This Row],[device_suggested_area]], "-",Table2[[#This Row],[device_identifiers]]))</f>
        <v>wardrobe-main-bulb-1</v>
      </c>
      <c r="AF151" s="11" t="s">
        <v>854</v>
      </c>
      <c r="AG151" s="9" t="s">
        <v>856</v>
      </c>
      <c r="AH151" s="9" t="s">
        <v>853</v>
      </c>
      <c r="AI151" s="9" t="s">
        <v>592</v>
      </c>
      <c r="AJ151" s="9" t="s">
        <v>871</v>
      </c>
      <c r="AL151" s="9" t="s">
        <v>905</v>
      </c>
      <c r="AN151" s="9" t="str">
        <f>IF(AND(ISBLANK(AL151), ISBLANK(AM151)), "", _xlfn.CONCAT("[", IF(ISBLANK(AL151), "", _xlfn.CONCAT("[""mac"", """, AL151, """]")), IF(ISBLANK(AM151), "", _xlfn.CONCAT(", [""ip"", """, AM151, """]")), "]"))</f>
        <v>[["mac", "0x00178801040ede93"]]</v>
      </c>
    </row>
    <row r="152" spans="1:40" ht="16" customHeight="1" x14ac:dyDescent="0.2">
      <c r="A152" s="9">
        <v>1546</v>
      </c>
      <c r="B152" s="9" t="s">
        <v>26</v>
      </c>
      <c r="C152" s="9" t="s">
        <v>259</v>
      </c>
      <c r="D152" s="9" t="s">
        <v>134</v>
      </c>
      <c r="E152" s="9" t="s">
        <v>700</v>
      </c>
      <c r="F152" s="9" t="str">
        <f>IF(ISBLANK(E152), "", Table2[[#This Row],[unique_id]])</f>
        <v>deck_festoons</v>
      </c>
      <c r="G152" s="9" t="s">
        <v>403</v>
      </c>
      <c r="H152" s="9" t="s">
        <v>139</v>
      </c>
      <c r="I152" s="9" t="s">
        <v>132</v>
      </c>
      <c r="L152" s="9" t="s">
        <v>136</v>
      </c>
      <c r="N152" s="9"/>
      <c r="O152" s="11"/>
      <c r="P152" s="11"/>
      <c r="Q152" s="11"/>
      <c r="R152" s="11"/>
      <c r="S152" s="9"/>
      <c r="V152" s="9" t="s">
        <v>389</v>
      </c>
      <c r="X152" s="11"/>
      <c r="Z152" s="9" t="str">
        <f>IF(ISBLANK(Y152),  "", _xlfn.CONCAT("haas/entity/sensor/", LOWER(C152), "/", E152, "/config"))</f>
        <v/>
      </c>
      <c r="AA152" s="9" t="str">
        <f>IF(ISBLANK(Y152),  "", _xlfn.CONCAT(LOWER(C152), "/", E152))</f>
        <v/>
      </c>
      <c r="AD152" s="9"/>
      <c r="AE152" s="9" t="str">
        <f>IF(OR(ISBLANK(AL152), ISBLANK(AM152)), "", LOWER(_xlfn.CONCAT(Table2[[#This Row],[device_manufacturer]], "-",Table2[[#This Row],[device_suggested_area]], "-", Table2[[#This Row],[device_identifiers]])))</f>
        <v>tplink-deck-festoons</v>
      </c>
      <c r="AF152" s="11" t="s">
        <v>553</v>
      </c>
      <c r="AG152" s="9" t="s">
        <v>559</v>
      </c>
      <c r="AH152" s="9" t="s">
        <v>550</v>
      </c>
      <c r="AI152" s="9" t="str">
        <f>IF(OR(ISBLANK(AL152), ISBLANK(AM152)), "", Table2[[#This Row],[device_via_device]])</f>
        <v>TPLink</v>
      </c>
      <c r="AJ152" s="9" t="s">
        <v>548</v>
      </c>
      <c r="AK152" s="9" t="s">
        <v>691</v>
      </c>
      <c r="AL152" s="9" t="s">
        <v>538</v>
      </c>
      <c r="AM152" s="9" t="s">
        <v>682</v>
      </c>
      <c r="AN152" s="9" t="str">
        <f>IF(AND(ISBLANK(AL152), ISBLANK(AM152)), "", _xlfn.CONCAT("[", IF(ISBLANK(AL152), "", _xlfn.CONCAT("[""mac"", """, AL152, """]")), IF(ISBLANK(AM152), "", _xlfn.CONCAT(", [""ip"", """, AM152, """]")), "]"))</f>
        <v>[["mac", "ac:84:c6:54:a3:96"], ["ip", "10.0.6.79"]]</v>
      </c>
    </row>
    <row r="153" spans="1:40" ht="16" customHeight="1" x14ac:dyDescent="0.2">
      <c r="A153" s="9">
        <v>1547</v>
      </c>
      <c r="B153" s="9" t="s">
        <v>26</v>
      </c>
      <c r="C153" s="9" t="s">
        <v>768</v>
      </c>
      <c r="D153" s="9" t="s">
        <v>507</v>
      </c>
      <c r="E153" s="9" t="s">
        <v>506</v>
      </c>
      <c r="F153" s="9" t="str">
        <f>IF(ISBLANK(E153), "", Table2[[#This Row],[unique_id]])</f>
        <v>column_break</v>
      </c>
      <c r="G153" s="9" t="s">
        <v>503</v>
      </c>
      <c r="H153" s="9" t="s">
        <v>139</v>
      </c>
      <c r="I153" s="9" t="s">
        <v>132</v>
      </c>
      <c r="L153" s="9" t="s">
        <v>504</v>
      </c>
      <c r="M153" s="9" t="s">
        <v>505</v>
      </c>
      <c r="N153" s="9"/>
      <c r="O153" s="11"/>
      <c r="P153" s="11"/>
      <c r="Q153" s="11"/>
      <c r="R153" s="11"/>
      <c r="S153" s="9"/>
      <c r="X153" s="11"/>
      <c r="AA153" s="9" t="str">
        <f>IF(ISBLANK(Y153),  "", _xlfn.CONCAT(LOWER(C153), "/", E153))</f>
        <v/>
      </c>
      <c r="AD153" s="9"/>
      <c r="AN153" s="9" t="str">
        <f>IF(AND(ISBLANK(AL153), ISBLANK(AM153)), "", _xlfn.CONCAT("[", IF(ISBLANK(AL153), "", _xlfn.CONCAT("[""mac"", """, AL153, """]")), IF(ISBLANK(AM153), "", _xlfn.CONCAT(", [""ip"", """, AM153, """]")), "]"))</f>
        <v/>
      </c>
    </row>
    <row r="154" spans="1:40" ht="16" customHeight="1" x14ac:dyDescent="0.2">
      <c r="A154" s="9">
        <v>1600</v>
      </c>
      <c r="B154" s="9" t="s">
        <v>26</v>
      </c>
      <c r="C154" s="9" t="s">
        <v>376</v>
      </c>
      <c r="D154" s="9" t="s">
        <v>134</v>
      </c>
      <c r="E154" s="9" t="s">
        <v>374</v>
      </c>
      <c r="F154" s="9" t="str">
        <f>IF(ISBLANK(E154), "", Table2[[#This Row],[unique_id]])</f>
        <v>adaptive_lighting_default</v>
      </c>
      <c r="G154" s="9" t="s">
        <v>382</v>
      </c>
      <c r="H154" s="9" t="s">
        <v>391</v>
      </c>
      <c r="I154" s="9" t="s">
        <v>132</v>
      </c>
      <c r="L154" s="9" t="s">
        <v>326</v>
      </c>
      <c r="N154" s="9"/>
      <c r="O154" s="11"/>
      <c r="P154" s="11"/>
      <c r="Q154" s="11"/>
      <c r="R154" s="11"/>
      <c r="S154" s="9"/>
      <c r="X154" s="11"/>
      <c r="Z154" s="9" t="str">
        <f>IF(ISBLANK(Y154),  "", _xlfn.CONCAT("haas/entity/sensor/", LOWER(C154), "/", E154, "/config"))</f>
        <v/>
      </c>
      <c r="AA154" s="9" t="str">
        <f>IF(ISBLANK(Y154),  "", _xlfn.CONCAT(LOWER(C154), "/", E154))</f>
        <v/>
      </c>
      <c r="AD154" s="9"/>
      <c r="AN154" s="9" t="str">
        <f>IF(AND(ISBLANK(AL154), ISBLANK(AM154)), "", _xlfn.CONCAT("[", IF(ISBLANK(AL154), "", _xlfn.CONCAT("[""mac"", """, AL154, """]")), IF(ISBLANK(AM154), "", _xlfn.CONCAT(", [""ip"", """, AM154, """]")), "]"))</f>
        <v/>
      </c>
    </row>
    <row r="155" spans="1:40" ht="16" customHeight="1" x14ac:dyDescent="0.2">
      <c r="A155" s="9">
        <v>1601</v>
      </c>
      <c r="B155" s="9" t="s">
        <v>26</v>
      </c>
      <c r="C155" s="9" t="s">
        <v>376</v>
      </c>
      <c r="D155" s="9" t="s">
        <v>134</v>
      </c>
      <c r="E155" s="9" t="s">
        <v>375</v>
      </c>
      <c r="F155" s="9" t="str">
        <f>IF(ISBLANK(E155), "", Table2[[#This Row],[unique_id]])</f>
        <v>adaptive_lighting_sleep_mode_default</v>
      </c>
      <c r="G155" s="9" t="s">
        <v>379</v>
      </c>
      <c r="H155" s="9" t="s">
        <v>391</v>
      </c>
      <c r="I155" s="9" t="s">
        <v>132</v>
      </c>
      <c r="L155" s="9" t="s">
        <v>326</v>
      </c>
      <c r="N155" s="9"/>
      <c r="O155" s="11"/>
      <c r="P155" s="11"/>
      <c r="Q155" s="11"/>
      <c r="R155" s="11"/>
      <c r="S155" s="9"/>
      <c r="X155" s="11"/>
      <c r="Z155" s="9" t="str">
        <f>IF(ISBLANK(Y155),  "", _xlfn.CONCAT("haas/entity/sensor/", LOWER(C155), "/", E155, "/config"))</f>
        <v/>
      </c>
      <c r="AA155" s="9" t="str">
        <f>IF(ISBLANK(Y155),  "", _xlfn.CONCAT(LOWER(C155), "/", E155))</f>
        <v/>
      </c>
      <c r="AD155" s="9"/>
      <c r="AN155" s="9" t="str">
        <f>IF(AND(ISBLANK(AL155), ISBLANK(AM155)), "", _xlfn.CONCAT("[", IF(ISBLANK(AL155), "", _xlfn.CONCAT("[""mac"", """, AL155, """]")), IF(ISBLANK(AM155), "", _xlfn.CONCAT(", [""ip"", """, AM155, """]")), "]"))</f>
        <v/>
      </c>
    </row>
    <row r="156" spans="1:40" ht="16" customHeight="1" x14ac:dyDescent="0.2">
      <c r="A156" s="9">
        <v>1602</v>
      </c>
      <c r="B156" s="9" t="s">
        <v>26</v>
      </c>
      <c r="C156" s="9" t="s">
        <v>376</v>
      </c>
      <c r="D156" s="9" t="s">
        <v>134</v>
      </c>
      <c r="E156" s="9" t="s">
        <v>377</v>
      </c>
      <c r="F156" s="9" t="str">
        <f>IF(ISBLANK(E156), "", Table2[[#This Row],[unique_id]])</f>
        <v>adaptive_lighting_adapt_color_default</v>
      </c>
      <c r="G156" s="9" t="s">
        <v>380</v>
      </c>
      <c r="H156" s="9" t="s">
        <v>391</v>
      </c>
      <c r="I156" s="9" t="s">
        <v>132</v>
      </c>
      <c r="N156" s="9"/>
      <c r="O156" s="11"/>
      <c r="P156" s="11"/>
      <c r="Q156" s="11"/>
      <c r="R156" s="11"/>
      <c r="S156" s="9"/>
      <c r="X156" s="11"/>
      <c r="Z156" s="9" t="str">
        <f>IF(ISBLANK(Y156),  "", _xlfn.CONCAT("haas/entity/sensor/", LOWER(C156), "/", E156, "/config"))</f>
        <v/>
      </c>
      <c r="AA156" s="9" t="str">
        <f>IF(ISBLANK(Y156),  "", _xlfn.CONCAT(LOWER(C156), "/", E156))</f>
        <v/>
      </c>
      <c r="AD156" s="9"/>
      <c r="AN156" s="9" t="str">
        <f>IF(AND(ISBLANK(AL156), ISBLANK(AM156)), "", _xlfn.CONCAT("[", IF(ISBLANK(AL156), "", _xlfn.CONCAT("[""mac"", """, AL156, """]")), IF(ISBLANK(AM156), "", _xlfn.CONCAT(", [""ip"", """, AM156, """]")), "]"))</f>
        <v/>
      </c>
    </row>
    <row r="157" spans="1:40" ht="16" customHeight="1" x14ac:dyDescent="0.2">
      <c r="A157" s="9">
        <v>1603</v>
      </c>
      <c r="B157" s="9" t="s">
        <v>26</v>
      </c>
      <c r="C157" s="9" t="s">
        <v>376</v>
      </c>
      <c r="D157" s="9" t="s">
        <v>134</v>
      </c>
      <c r="E157" s="9" t="s">
        <v>378</v>
      </c>
      <c r="F157" s="9" t="str">
        <f>IF(ISBLANK(E157), "", Table2[[#This Row],[unique_id]])</f>
        <v>adaptive_lighting_adapt_brightness_default</v>
      </c>
      <c r="G157" s="9" t="s">
        <v>381</v>
      </c>
      <c r="H157" s="9" t="s">
        <v>391</v>
      </c>
      <c r="I157" s="9" t="s">
        <v>132</v>
      </c>
      <c r="N157" s="9"/>
      <c r="O157" s="11"/>
      <c r="P157" s="11"/>
      <c r="Q157" s="11"/>
      <c r="R157" s="11"/>
      <c r="S157" s="9"/>
      <c r="X157" s="11"/>
      <c r="Z157" s="9" t="str">
        <f>IF(ISBLANK(Y157),  "", _xlfn.CONCAT("haas/entity/sensor/", LOWER(C157), "/", E157, "/config"))</f>
        <v/>
      </c>
      <c r="AA157" s="9" t="str">
        <f>IF(ISBLANK(Y157),  "", _xlfn.CONCAT(LOWER(C157), "/", E157))</f>
        <v/>
      </c>
      <c r="AD157" s="9"/>
      <c r="AN157" s="9" t="str">
        <f>IF(AND(ISBLANK(AL157), ISBLANK(AM157)), "", _xlfn.CONCAT("[", IF(ISBLANK(AL157), "", _xlfn.CONCAT("[""mac"", """, AL157, """]")), IF(ISBLANK(AM157), "", _xlfn.CONCAT(", [""ip"", """, AM157, """]")), "]"))</f>
        <v/>
      </c>
    </row>
    <row r="158" spans="1:40" ht="16" customHeight="1" x14ac:dyDescent="0.2">
      <c r="A158" s="9">
        <v>1604</v>
      </c>
      <c r="B158" s="9" t="s">
        <v>26</v>
      </c>
      <c r="C158" s="9" t="s">
        <v>376</v>
      </c>
      <c r="D158" s="9" t="s">
        <v>134</v>
      </c>
      <c r="E158" s="9" t="s">
        <v>392</v>
      </c>
      <c r="F158" s="9" t="str">
        <f>IF(ISBLANK(E158), "", Table2[[#This Row],[unique_id]])</f>
        <v>adaptive_lighting_bedroom</v>
      </c>
      <c r="G158" s="9" t="s">
        <v>382</v>
      </c>
      <c r="H158" s="9" t="s">
        <v>390</v>
      </c>
      <c r="I158" s="9" t="s">
        <v>132</v>
      </c>
      <c r="L158" s="9" t="s">
        <v>326</v>
      </c>
      <c r="N158" s="9"/>
      <c r="O158" s="11"/>
      <c r="P158" s="11"/>
      <c r="Q158" s="11"/>
      <c r="R158" s="11"/>
      <c r="S158" s="9"/>
      <c r="X158" s="11"/>
      <c r="Z158" s="9" t="str">
        <f>IF(ISBLANK(Y158),  "", _xlfn.CONCAT("haas/entity/sensor/", LOWER(C158), "/", E158, "/config"))</f>
        <v/>
      </c>
      <c r="AA158" s="9" t="str">
        <f>IF(ISBLANK(Y158),  "", _xlfn.CONCAT(LOWER(C158), "/", E158))</f>
        <v/>
      </c>
      <c r="AD158" s="9"/>
      <c r="AN158" s="9" t="str">
        <f>IF(AND(ISBLANK(AL158), ISBLANK(AM158)), "", _xlfn.CONCAT("[", IF(ISBLANK(AL158), "", _xlfn.CONCAT("[""mac"", """, AL158, """]")), IF(ISBLANK(AM158), "", _xlfn.CONCAT(", [""ip"", """, AM158, """]")), "]"))</f>
        <v/>
      </c>
    </row>
    <row r="159" spans="1:40" ht="16" customHeight="1" x14ac:dyDescent="0.2">
      <c r="A159" s="9">
        <v>1605</v>
      </c>
      <c r="B159" s="9" t="s">
        <v>26</v>
      </c>
      <c r="C159" s="9" t="s">
        <v>376</v>
      </c>
      <c r="D159" s="9" t="s">
        <v>134</v>
      </c>
      <c r="E159" s="9" t="s">
        <v>393</v>
      </c>
      <c r="F159" s="9" t="str">
        <f>IF(ISBLANK(E159), "", Table2[[#This Row],[unique_id]])</f>
        <v>adaptive_lighting_sleep_mode_bedroom</v>
      </c>
      <c r="G159" s="9" t="s">
        <v>379</v>
      </c>
      <c r="H159" s="9" t="s">
        <v>390</v>
      </c>
      <c r="I159" s="9" t="s">
        <v>132</v>
      </c>
      <c r="L159" s="9" t="s">
        <v>326</v>
      </c>
      <c r="N159" s="9"/>
      <c r="O159" s="11"/>
      <c r="P159" s="11"/>
      <c r="Q159" s="11"/>
      <c r="R159" s="11"/>
      <c r="S159" s="9"/>
      <c r="X159" s="11"/>
      <c r="Z159" s="9" t="str">
        <f>IF(ISBLANK(Y159),  "", _xlfn.CONCAT("haas/entity/sensor/", LOWER(C159), "/", E159, "/config"))</f>
        <v/>
      </c>
      <c r="AA159" s="9" t="str">
        <f>IF(ISBLANK(Y159),  "", _xlfn.CONCAT(LOWER(C159), "/", E159))</f>
        <v/>
      </c>
      <c r="AD159" s="9"/>
      <c r="AN159" s="9" t="str">
        <f>IF(AND(ISBLANK(AL159), ISBLANK(AM159)), "", _xlfn.CONCAT("[", IF(ISBLANK(AL159), "", _xlfn.CONCAT("[""mac"", """, AL159, """]")), IF(ISBLANK(AM159), "", _xlfn.CONCAT(", [""ip"", """, AM159, """]")), "]"))</f>
        <v/>
      </c>
    </row>
    <row r="160" spans="1:40" ht="16" customHeight="1" x14ac:dyDescent="0.2">
      <c r="A160" s="9">
        <v>1606</v>
      </c>
      <c r="B160" s="9" t="s">
        <v>26</v>
      </c>
      <c r="C160" s="9" t="s">
        <v>376</v>
      </c>
      <c r="D160" s="9" t="s">
        <v>134</v>
      </c>
      <c r="E160" s="9" t="s">
        <v>394</v>
      </c>
      <c r="F160" s="9" t="str">
        <f>IF(ISBLANK(E160), "", Table2[[#This Row],[unique_id]])</f>
        <v>adaptive_lighting_adapt_color_bedroom</v>
      </c>
      <c r="G160" s="9" t="s">
        <v>380</v>
      </c>
      <c r="H160" s="9" t="s">
        <v>390</v>
      </c>
      <c r="I160" s="9" t="s">
        <v>132</v>
      </c>
      <c r="N160" s="9"/>
      <c r="O160" s="11"/>
      <c r="P160" s="11"/>
      <c r="Q160" s="11"/>
      <c r="R160" s="11"/>
      <c r="S160" s="9"/>
      <c r="X160" s="11"/>
      <c r="Z160" s="9" t="str">
        <f>IF(ISBLANK(Y160),  "", _xlfn.CONCAT("haas/entity/sensor/", LOWER(C160), "/", E160, "/config"))</f>
        <v/>
      </c>
      <c r="AA160" s="9" t="str">
        <f>IF(ISBLANK(Y160),  "", _xlfn.CONCAT(LOWER(C160), "/", E160))</f>
        <v/>
      </c>
      <c r="AD160" s="9"/>
      <c r="AN160" s="9" t="str">
        <f>IF(AND(ISBLANK(AL160), ISBLANK(AM160)), "", _xlfn.CONCAT("[", IF(ISBLANK(AL160), "", _xlfn.CONCAT("[""mac"", """, AL160, """]")), IF(ISBLANK(AM160), "", _xlfn.CONCAT(", [""ip"", """, AM160, """]")), "]"))</f>
        <v/>
      </c>
    </row>
    <row r="161" spans="1:40" ht="16" customHeight="1" x14ac:dyDescent="0.2">
      <c r="A161" s="9">
        <v>1607</v>
      </c>
      <c r="B161" s="15" t="s">
        <v>26</v>
      </c>
      <c r="C161" s="15" t="s">
        <v>376</v>
      </c>
      <c r="D161" s="15" t="s">
        <v>134</v>
      </c>
      <c r="E161" s="15" t="s">
        <v>395</v>
      </c>
      <c r="F161" s="9" t="str">
        <f>IF(ISBLANK(E161), "", Table2[[#This Row],[unique_id]])</f>
        <v>adaptive_lighting_adapt_brightness_bedroom</v>
      </c>
      <c r="G161" s="15" t="s">
        <v>381</v>
      </c>
      <c r="H161" s="15" t="s">
        <v>390</v>
      </c>
      <c r="I161" s="15" t="s">
        <v>132</v>
      </c>
      <c r="K161" s="15"/>
      <c r="L161" s="15"/>
      <c r="N161" s="9"/>
      <c r="O161" s="11"/>
      <c r="P161" s="11"/>
      <c r="Q161" s="11"/>
      <c r="R161" s="11"/>
      <c r="S161" s="9"/>
      <c r="X161" s="11"/>
      <c r="Z161" s="9" t="str">
        <f>IF(ISBLANK(Y161),  "", _xlfn.CONCAT("haas/entity/sensor/", LOWER(C161), "/", E161, "/config"))</f>
        <v/>
      </c>
      <c r="AA161" s="9" t="str">
        <f>IF(ISBLANK(Y161),  "", _xlfn.CONCAT(LOWER(C161), "/", E161))</f>
        <v/>
      </c>
      <c r="AD161" s="9"/>
      <c r="AN161" s="9" t="str">
        <f>IF(AND(ISBLANK(AL161), ISBLANK(AM161)), "", _xlfn.CONCAT("[", IF(ISBLANK(AL161), "", _xlfn.CONCAT("[""mac"", """, AL161, """]")), IF(ISBLANK(AM161), "", _xlfn.CONCAT(", [""ip"", """, AM161, """]")), "]"))</f>
        <v/>
      </c>
    </row>
    <row r="162" spans="1:40" ht="16" customHeight="1" x14ac:dyDescent="0.2">
      <c r="A162" s="9">
        <v>1608</v>
      </c>
      <c r="B162" s="16" t="s">
        <v>26</v>
      </c>
      <c r="C162" s="16" t="s">
        <v>376</v>
      </c>
      <c r="D162" s="16" t="s">
        <v>134</v>
      </c>
      <c r="E162" s="16" t="s">
        <v>423</v>
      </c>
      <c r="F162" s="9" t="str">
        <f>IF(ISBLANK(E162), "", Table2[[#This Row],[unique_id]])</f>
        <v>adaptive_lighting_night_light</v>
      </c>
      <c r="G162" s="16" t="s">
        <v>382</v>
      </c>
      <c r="H162" s="16" t="s">
        <v>406</v>
      </c>
      <c r="I162" s="16" t="s">
        <v>132</v>
      </c>
      <c r="K162" s="16"/>
      <c r="L162" s="16"/>
      <c r="N162" s="9"/>
      <c r="O162" s="11"/>
      <c r="P162" s="11"/>
      <c r="Q162" s="11"/>
      <c r="R162" s="11"/>
      <c r="S162" s="9"/>
      <c r="X162" s="11"/>
      <c r="Z162" s="9" t="str">
        <f>IF(ISBLANK(Y162),  "", _xlfn.CONCAT("haas/entity/sensor/", LOWER(C162), "/", E162, "/config"))</f>
        <v/>
      </c>
      <c r="AA162" s="9" t="str">
        <f>IF(ISBLANK(Y162),  "", _xlfn.CONCAT(LOWER(C162), "/", E162))</f>
        <v/>
      </c>
      <c r="AD162" s="9"/>
      <c r="AN162" s="9" t="str">
        <f>IF(AND(ISBLANK(AL162), ISBLANK(AM162)), "", _xlfn.CONCAT("[", IF(ISBLANK(AL162), "", _xlfn.CONCAT("[""mac"", """, AL162, """]")), IF(ISBLANK(AM162), "", _xlfn.CONCAT(", [""ip"", """, AM162, """]")), "]"))</f>
        <v/>
      </c>
    </row>
    <row r="163" spans="1:40" ht="16" customHeight="1" x14ac:dyDescent="0.2">
      <c r="A163" s="9">
        <v>1609</v>
      </c>
      <c r="B163" s="16" t="s">
        <v>26</v>
      </c>
      <c r="C163" s="16" t="s">
        <v>376</v>
      </c>
      <c r="D163" s="16" t="s">
        <v>134</v>
      </c>
      <c r="E163" s="16" t="s">
        <v>424</v>
      </c>
      <c r="F163" s="9" t="str">
        <f>IF(ISBLANK(E163), "", Table2[[#This Row],[unique_id]])</f>
        <v>adaptive_lighting_sleep_mode_night_light</v>
      </c>
      <c r="G163" s="16" t="s">
        <v>379</v>
      </c>
      <c r="H163" s="16" t="s">
        <v>406</v>
      </c>
      <c r="I163" s="16" t="s">
        <v>132</v>
      </c>
      <c r="K163" s="16"/>
      <c r="L163" s="16"/>
      <c r="N163" s="9"/>
      <c r="O163" s="11"/>
      <c r="P163" s="11"/>
      <c r="Q163" s="11"/>
      <c r="R163" s="11"/>
      <c r="S163" s="9"/>
      <c r="X163" s="11"/>
      <c r="Z163" s="9" t="str">
        <f>IF(ISBLANK(Y163),  "", _xlfn.CONCAT("haas/entity/sensor/", LOWER(C163), "/", E163, "/config"))</f>
        <v/>
      </c>
      <c r="AA163" s="9" t="str">
        <f>IF(ISBLANK(Y163),  "", _xlfn.CONCAT(LOWER(C163), "/", E163))</f>
        <v/>
      </c>
      <c r="AD163" s="9"/>
      <c r="AN163" s="9" t="str">
        <f>IF(AND(ISBLANK(AL163), ISBLANK(AM163)), "", _xlfn.CONCAT("[", IF(ISBLANK(AL163), "", _xlfn.CONCAT("[""mac"", """, AL163, """]")), IF(ISBLANK(AM163), "", _xlfn.CONCAT(", [""ip"", """, AM163, """]")), "]"))</f>
        <v/>
      </c>
    </row>
    <row r="164" spans="1:40" ht="16" customHeight="1" x14ac:dyDescent="0.2">
      <c r="A164" s="9">
        <v>1610</v>
      </c>
      <c r="B164" s="16" t="s">
        <v>26</v>
      </c>
      <c r="C164" s="16" t="s">
        <v>376</v>
      </c>
      <c r="D164" s="16" t="s">
        <v>134</v>
      </c>
      <c r="E164" s="16" t="s">
        <v>425</v>
      </c>
      <c r="F164" s="9" t="str">
        <f>IF(ISBLANK(E164), "", Table2[[#This Row],[unique_id]])</f>
        <v>adaptive_lighting_adapt_color_night_light</v>
      </c>
      <c r="G164" s="16" t="s">
        <v>380</v>
      </c>
      <c r="H164" s="16" t="s">
        <v>406</v>
      </c>
      <c r="I164" s="16" t="s">
        <v>132</v>
      </c>
      <c r="K164" s="16"/>
      <c r="L164" s="16"/>
      <c r="N164" s="9"/>
      <c r="O164" s="11"/>
      <c r="P164" s="11"/>
      <c r="Q164" s="11"/>
      <c r="R164" s="11"/>
      <c r="S164" s="9"/>
      <c r="X164" s="11"/>
      <c r="Z164" s="9" t="str">
        <f>IF(ISBLANK(Y164),  "", _xlfn.CONCAT("haas/entity/sensor/", LOWER(C164), "/", E164, "/config"))</f>
        <v/>
      </c>
      <c r="AA164" s="9" t="str">
        <f>IF(ISBLANK(Y164),  "", _xlfn.CONCAT(LOWER(C164), "/", E164))</f>
        <v/>
      </c>
      <c r="AD164" s="9"/>
      <c r="AN164" s="9" t="str">
        <f>IF(AND(ISBLANK(AL164), ISBLANK(AM164)), "", _xlfn.CONCAT("[", IF(ISBLANK(AL164), "", _xlfn.CONCAT("[""mac"", """, AL164, """]")), IF(ISBLANK(AM164), "", _xlfn.CONCAT(", [""ip"", """, AM164, """]")), "]"))</f>
        <v/>
      </c>
    </row>
    <row r="165" spans="1:40" ht="16" customHeight="1" x14ac:dyDescent="0.2">
      <c r="A165" s="9">
        <v>1611</v>
      </c>
      <c r="B165" s="17" t="s">
        <v>26</v>
      </c>
      <c r="C165" s="17" t="s">
        <v>376</v>
      </c>
      <c r="D165" s="17" t="s">
        <v>134</v>
      </c>
      <c r="E165" s="17" t="s">
        <v>426</v>
      </c>
      <c r="F165" s="9" t="str">
        <f>IF(ISBLANK(E165), "", Table2[[#This Row],[unique_id]])</f>
        <v>adaptive_lighting_adapt_brightness_night_light</v>
      </c>
      <c r="G165" s="17" t="s">
        <v>381</v>
      </c>
      <c r="H165" s="17" t="s">
        <v>406</v>
      </c>
      <c r="I165" s="17" t="s">
        <v>132</v>
      </c>
      <c r="K165" s="17"/>
      <c r="L165" s="17"/>
      <c r="N165" s="9"/>
      <c r="O165" s="11"/>
      <c r="P165" s="11"/>
      <c r="Q165" s="11"/>
      <c r="R165" s="11"/>
      <c r="S165" s="9"/>
      <c r="X165" s="11"/>
      <c r="Z165" s="9" t="str">
        <f>IF(ISBLANK(Y165),  "", _xlfn.CONCAT("haas/entity/sensor/", LOWER(C165), "/", E165, "/config"))</f>
        <v/>
      </c>
      <c r="AA165" s="9" t="str">
        <f>IF(ISBLANK(Y165),  "", _xlfn.CONCAT(LOWER(C165), "/", E165))</f>
        <v/>
      </c>
      <c r="AD165" s="9"/>
      <c r="AN165" s="9" t="str">
        <f>IF(AND(ISBLANK(AL165), ISBLANK(AM165)), "", _xlfn.CONCAT("[", IF(ISBLANK(AL165), "", _xlfn.CONCAT("[""mac"", """, AL165, """]")), IF(ISBLANK(AM165), "", _xlfn.CONCAT(", [""ip"", """, AM165, """]")), "]"))</f>
        <v/>
      </c>
    </row>
    <row r="166" spans="1:40" ht="16" customHeight="1" x14ac:dyDescent="0.2">
      <c r="A166" s="9">
        <v>2100</v>
      </c>
      <c r="B166" s="9" t="s">
        <v>26</v>
      </c>
      <c r="C166" s="9" t="s">
        <v>153</v>
      </c>
      <c r="D166" s="9" t="s">
        <v>27</v>
      </c>
      <c r="E166" s="9" t="s">
        <v>254</v>
      </c>
      <c r="F166" s="9" t="str">
        <f>IF(ISBLANK(E166), "", Table2[[#This Row],[unique_id]])</f>
        <v>home_power</v>
      </c>
      <c r="G166" s="9" t="s">
        <v>488</v>
      </c>
      <c r="H166" s="9" t="s">
        <v>292</v>
      </c>
      <c r="I166" s="9" t="s">
        <v>141</v>
      </c>
      <c r="L166" s="9" t="s">
        <v>90</v>
      </c>
      <c r="N166" s="9" t="s">
        <v>765</v>
      </c>
      <c r="O166" s="11"/>
      <c r="P166" s="11"/>
      <c r="Q166" s="11"/>
      <c r="R166" s="11"/>
      <c r="S166" s="9"/>
      <c r="T166" s="9" t="s">
        <v>501</v>
      </c>
      <c r="V166" s="9" t="s">
        <v>293</v>
      </c>
      <c r="X166" s="11"/>
      <c r="Z166" s="9" t="str">
        <f>IF(ISBLANK(Y166),  "", _xlfn.CONCAT("haas/entity/sensor/", LOWER(C166), "/", E166, "/config"))</f>
        <v/>
      </c>
      <c r="AA166" s="9" t="str">
        <f>IF(ISBLANK(Y166),  "", _xlfn.CONCAT(LOWER(C166), "/", E166))</f>
        <v/>
      </c>
      <c r="AN166" s="9" t="str">
        <f>IF(AND(ISBLANK(AL166), ISBLANK(AM166)), "", _xlfn.CONCAT("[", IF(ISBLANK(AL166), "", _xlfn.CONCAT("[""mac"", """, AL166, """]")), IF(ISBLANK(AM166), "", _xlfn.CONCAT(", [""ip"", """, AM166, """]")), "]"))</f>
        <v/>
      </c>
    </row>
    <row r="167" spans="1:40" ht="16" customHeight="1" x14ac:dyDescent="0.2">
      <c r="A167" s="9">
        <v>2101</v>
      </c>
      <c r="B167" s="9" t="s">
        <v>26</v>
      </c>
      <c r="C167" s="9" t="s">
        <v>153</v>
      </c>
      <c r="D167" s="9" t="s">
        <v>27</v>
      </c>
      <c r="E167" s="9" t="s">
        <v>485</v>
      </c>
      <c r="F167" s="9" t="str">
        <f>IF(ISBLANK(E167), "", Table2[[#This Row],[unique_id]])</f>
        <v>home_base_power</v>
      </c>
      <c r="G167" s="9" t="s">
        <v>486</v>
      </c>
      <c r="H167" s="9" t="s">
        <v>292</v>
      </c>
      <c r="I167" s="9" t="s">
        <v>141</v>
      </c>
      <c r="L167" s="9" t="s">
        <v>90</v>
      </c>
      <c r="N167" s="9" t="s">
        <v>765</v>
      </c>
      <c r="O167" s="11"/>
      <c r="P167" s="11"/>
      <c r="Q167" s="11"/>
      <c r="R167" s="11"/>
      <c r="S167" s="9"/>
      <c r="T167" s="9" t="s">
        <v>501</v>
      </c>
      <c r="V167" s="9" t="s">
        <v>293</v>
      </c>
      <c r="X167" s="11"/>
      <c r="Z167" s="9" t="str">
        <f>IF(ISBLANK(Y167),  "", _xlfn.CONCAT("haas/entity/sensor/", LOWER(C167), "/", E167, "/config"))</f>
        <v/>
      </c>
      <c r="AA167" s="9" t="str">
        <f>IF(ISBLANK(Y167),  "", _xlfn.CONCAT(LOWER(C167), "/", E167))</f>
        <v/>
      </c>
      <c r="AN167" s="9" t="str">
        <f>IF(AND(ISBLANK(AL167), ISBLANK(AM167)), "", _xlfn.CONCAT("[", IF(ISBLANK(AL167), "", _xlfn.CONCAT("[""mac"", """, AL167, """]")), IF(ISBLANK(AM167), "", _xlfn.CONCAT(", [""ip"", """, AM167, """]")), "]"))</f>
        <v/>
      </c>
    </row>
    <row r="168" spans="1:40" ht="16" customHeight="1" x14ac:dyDescent="0.2">
      <c r="A168" s="9">
        <v>2102</v>
      </c>
      <c r="B168" s="9" t="s">
        <v>26</v>
      </c>
      <c r="C168" s="9" t="s">
        <v>153</v>
      </c>
      <c r="D168" s="9" t="s">
        <v>27</v>
      </c>
      <c r="E168" s="9" t="s">
        <v>484</v>
      </c>
      <c r="F168" s="9" t="str">
        <f>IF(ISBLANK(E168), "", Table2[[#This Row],[unique_id]])</f>
        <v>home_peak_power</v>
      </c>
      <c r="G168" s="9" t="s">
        <v>487</v>
      </c>
      <c r="H168" s="9" t="s">
        <v>292</v>
      </c>
      <c r="I168" s="9" t="s">
        <v>141</v>
      </c>
      <c r="L168" s="9" t="s">
        <v>90</v>
      </c>
      <c r="N168" s="9" t="s">
        <v>765</v>
      </c>
      <c r="O168" s="11"/>
      <c r="P168" s="11"/>
      <c r="Q168" s="11"/>
      <c r="R168" s="11"/>
      <c r="S168" s="9"/>
      <c r="T168" s="9" t="s">
        <v>501</v>
      </c>
      <c r="V168" s="9" t="s">
        <v>293</v>
      </c>
      <c r="X168" s="11"/>
      <c r="Z168" s="9" t="str">
        <f>IF(ISBLANK(Y168),  "", _xlfn.CONCAT("haas/entity/sensor/", LOWER(C168), "/", E168, "/config"))</f>
        <v/>
      </c>
      <c r="AA168" s="9" t="str">
        <f>IF(ISBLANK(Y168),  "", _xlfn.CONCAT(LOWER(C168), "/", E168))</f>
        <v/>
      </c>
      <c r="AN168" s="9" t="str">
        <f>IF(AND(ISBLANK(AL168), ISBLANK(AM168)), "", _xlfn.CONCAT("[", IF(ISBLANK(AL168), "", _xlfn.CONCAT("[""mac"", """, AL168, """]")), IF(ISBLANK(AM168), "", _xlfn.CONCAT(", [""ip"", """, AM168, """]")), "]"))</f>
        <v/>
      </c>
    </row>
    <row r="169" spans="1:40" ht="16" customHeight="1" x14ac:dyDescent="0.2">
      <c r="A169" s="9">
        <v>2103</v>
      </c>
      <c r="B169" s="9" t="s">
        <v>26</v>
      </c>
      <c r="C169" s="9" t="s">
        <v>768</v>
      </c>
      <c r="D169" s="9" t="s">
        <v>507</v>
      </c>
      <c r="E169" s="9" t="s">
        <v>766</v>
      </c>
      <c r="F169" s="9" t="str">
        <f>IF(ISBLANK(E169), "", Table2[[#This Row],[unique_id]])</f>
        <v>graph_break</v>
      </c>
      <c r="G169" s="9" t="s">
        <v>767</v>
      </c>
      <c r="H169" s="9" t="s">
        <v>292</v>
      </c>
      <c r="I169" s="9" t="s">
        <v>141</v>
      </c>
      <c r="N169" s="9" t="s">
        <v>765</v>
      </c>
      <c r="O169" s="11"/>
      <c r="P169" s="11"/>
      <c r="Q169" s="11"/>
      <c r="R169" s="11"/>
      <c r="S169" s="9"/>
      <c r="X169" s="11"/>
      <c r="Z169" s="9" t="str">
        <f>IF(ISBLANK(Y169),  "", _xlfn.CONCAT("haas/entity/sensor/", LOWER(C169), "/", E169, "/config"))</f>
        <v/>
      </c>
      <c r="AA169" s="9" t="str">
        <f>IF(ISBLANK(Y169),  "", _xlfn.CONCAT(LOWER(C169), "/", E169))</f>
        <v/>
      </c>
      <c r="AN169" s="13" t="str">
        <f>IF(AND(ISBLANK(AL169), ISBLANK(AM169)), "", _xlfn.CONCAT("[", IF(ISBLANK(AL169), "", _xlfn.CONCAT("[""mac"", """, AL169, """]")), IF(ISBLANK(AM169), "", _xlfn.CONCAT(", [""ip"", """, AM169, """]")), "]"))</f>
        <v/>
      </c>
    </row>
    <row r="170" spans="1:40" ht="16" customHeight="1" x14ac:dyDescent="0.2">
      <c r="A170" s="9">
        <v>2104</v>
      </c>
      <c r="B170" s="9" t="s">
        <v>26</v>
      </c>
      <c r="C170" s="9" t="s">
        <v>259</v>
      </c>
      <c r="D170" s="9" t="s">
        <v>27</v>
      </c>
      <c r="E170" s="9" t="s">
        <v>262</v>
      </c>
      <c r="F170" s="9" t="str">
        <f>IF(ISBLANK(E170), "", Table2[[#This Row],[unique_id]])</f>
        <v>various_adhoc_outlet_current_consumption</v>
      </c>
      <c r="G170" s="9" t="s">
        <v>253</v>
      </c>
      <c r="H170" s="9" t="s">
        <v>292</v>
      </c>
      <c r="I170" s="9" t="s">
        <v>141</v>
      </c>
      <c r="L170" s="9" t="s">
        <v>136</v>
      </c>
      <c r="N170" s="9" t="s">
        <v>765</v>
      </c>
      <c r="O170" s="11"/>
      <c r="P170" s="11"/>
      <c r="Q170" s="11"/>
      <c r="R170" s="11"/>
      <c r="S170" s="9"/>
      <c r="T170" s="9" t="s">
        <v>501</v>
      </c>
      <c r="V170" s="9" t="s">
        <v>293</v>
      </c>
      <c r="X170" s="11"/>
      <c r="Z170" s="9" t="str">
        <f>IF(ISBLANK(Y170),  "", _xlfn.CONCAT("haas/entity/sensor/", LOWER(C170), "/", E170, "/config"))</f>
        <v/>
      </c>
      <c r="AA170" s="9" t="str">
        <f>IF(ISBLANK(Y170),  "", _xlfn.CONCAT(LOWER(C170), "/", E170))</f>
        <v/>
      </c>
      <c r="AD170" s="12"/>
      <c r="AN170" s="9" t="str">
        <f>IF(AND(ISBLANK(AL170), ISBLANK(AM170)), "", _xlfn.CONCAT("[", IF(ISBLANK(AL170), "", _xlfn.CONCAT("[""mac"", """, AL170, """]")), IF(ISBLANK(AM170), "", _xlfn.CONCAT(", [""ip"", """, AM170, """]")), "]"))</f>
        <v/>
      </c>
    </row>
    <row r="171" spans="1:40" ht="16" customHeight="1" x14ac:dyDescent="0.2">
      <c r="A171" s="9">
        <v>2105</v>
      </c>
      <c r="B171" s="9" t="s">
        <v>26</v>
      </c>
      <c r="C171" s="9" t="s">
        <v>259</v>
      </c>
      <c r="D171" s="9" t="s">
        <v>27</v>
      </c>
      <c r="E171" s="9" t="s">
        <v>264</v>
      </c>
      <c r="F171" s="9" t="str">
        <f>IF(ISBLANK(E171), "", Table2[[#This Row],[unique_id]])</f>
        <v>study_battery_charger_current_consumption</v>
      </c>
      <c r="G171" s="9" t="s">
        <v>252</v>
      </c>
      <c r="H171" s="9" t="s">
        <v>292</v>
      </c>
      <c r="I171" s="9" t="s">
        <v>141</v>
      </c>
      <c r="L171" s="9" t="s">
        <v>136</v>
      </c>
      <c r="N171" s="9" t="s">
        <v>765</v>
      </c>
      <c r="O171" s="11"/>
      <c r="P171" s="11"/>
      <c r="Q171" s="11"/>
      <c r="R171" s="11"/>
      <c r="S171" s="9"/>
      <c r="T171" s="9" t="s">
        <v>501</v>
      </c>
      <c r="V171" s="9" t="s">
        <v>293</v>
      </c>
      <c r="X171" s="11"/>
      <c r="Z171" s="9" t="str">
        <f>IF(ISBLANK(Y171),  "", _xlfn.CONCAT("haas/entity/sensor/", LOWER(C171), "/", E171, "/config"))</f>
        <v/>
      </c>
      <c r="AA171" s="9" t="str">
        <f>IF(ISBLANK(Y171),  "", _xlfn.CONCAT(LOWER(C171), "/", E171))</f>
        <v/>
      </c>
      <c r="AH171" s="15"/>
      <c r="AN171" s="9" t="str">
        <f>IF(AND(ISBLANK(AL171), ISBLANK(AM171)), "", _xlfn.CONCAT("[", IF(ISBLANK(AL171), "", _xlfn.CONCAT("[""mac"", """, AL171, """]")), IF(ISBLANK(AM171), "", _xlfn.CONCAT(", [""ip"", """, AM171, """]")), "]"))</f>
        <v/>
      </c>
    </row>
    <row r="172" spans="1:40" ht="16" customHeight="1" x14ac:dyDescent="0.2">
      <c r="A172" s="9">
        <v>2106</v>
      </c>
      <c r="B172" s="9" t="s">
        <v>26</v>
      </c>
      <c r="C172" s="9" t="s">
        <v>259</v>
      </c>
      <c r="D172" s="9" t="s">
        <v>27</v>
      </c>
      <c r="E172" s="9" t="s">
        <v>263</v>
      </c>
      <c r="F172" s="9" t="str">
        <f>IF(ISBLANK(E172), "", Table2[[#This Row],[unique_id]])</f>
        <v>laundry_vacuum_charger_current_consumption</v>
      </c>
      <c r="G172" s="9" t="s">
        <v>251</v>
      </c>
      <c r="H172" s="9" t="s">
        <v>292</v>
      </c>
      <c r="I172" s="9" t="s">
        <v>141</v>
      </c>
      <c r="L172" s="9" t="s">
        <v>136</v>
      </c>
      <c r="N172" s="9" t="s">
        <v>765</v>
      </c>
      <c r="O172" s="11"/>
      <c r="P172" s="11"/>
      <c r="Q172" s="11"/>
      <c r="R172" s="11"/>
      <c r="S172" s="9"/>
      <c r="T172" s="9" t="s">
        <v>501</v>
      </c>
      <c r="V172" s="9" t="s">
        <v>293</v>
      </c>
      <c r="X172" s="11"/>
      <c r="Z172" s="9" t="str">
        <f>IF(ISBLANK(Y172),  "", _xlfn.CONCAT("haas/entity/sensor/", LOWER(C172), "/", E172, "/config"))</f>
        <v/>
      </c>
      <c r="AA172" s="9" t="str">
        <f>IF(ISBLANK(Y172),  "", _xlfn.CONCAT(LOWER(C172), "/", E172))</f>
        <v/>
      </c>
      <c r="AN172" s="9" t="str">
        <f>IF(AND(ISBLANK(AL172), ISBLANK(AM172)), "", _xlfn.CONCAT("[", IF(ISBLANK(AL172), "", _xlfn.CONCAT("[""mac"", """, AL172, """]")), IF(ISBLANK(AM172), "", _xlfn.CONCAT(", [""ip"", """, AM172, """]")), "]"))</f>
        <v/>
      </c>
    </row>
    <row r="173" spans="1:40" ht="16" customHeight="1" x14ac:dyDescent="0.2">
      <c r="A173" s="9">
        <v>2107</v>
      </c>
      <c r="B173" s="9" t="s">
        <v>26</v>
      </c>
      <c r="C173" s="9" t="s">
        <v>153</v>
      </c>
      <c r="D173" s="9" t="s">
        <v>27</v>
      </c>
      <c r="E173" s="9" t="s">
        <v>491</v>
      </c>
      <c r="F173" s="9" t="str">
        <f>IF(ISBLANK(E173), "", Table2[[#This Row],[unique_id]])</f>
        <v>home_lights_power</v>
      </c>
      <c r="G173" s="9" t="s">
        <v>493</v>
      </c>
      <c r="H173" s="9" t="s">
        <v>292</v>
      </c>
      <c r="I173" s="9" t="s">
        <v>141</v>
      </c>
      <c r="L173" s="9" t="s">
        <v>136</v>
      </c>
      <c r="N173" s="9" t="s">
        <v>765</v>
      </c>
      <c r="O173" s="11"/>
      <c r="P173" s="11"/>
      <c r="Q173" s="11"/>
      <c r="R173" s="11"/>
      <c r="S173" s="9"/>
      <c r="T173" s="9" t="s">
        <v>501</v>
      </c>
      <c r="V173" s="9" t="s">
        <v>293</v>
      </c>
      <c r="X173" s="11"/>
      <c r="Z173" s="9" t="str">
        <f>IF(ISBLANK(Y173),  "", _xlfn.CONCAT("haas/entity/sensor/", LOWER(C173), "/", E173, "/config"))</f>
        <v/>
      </c>
      <c r="AA173" s="9" t="str">
        <f>IF(ISBLANK(Y173),  "", _xlfn.CONCAT(LOWER(C173), "/", E173))</f>
        <v/>
      </c>
      <c r="AN173" s="9" t="str">
        <f>IF(AND(ISBLANK(AL173), ISBLANK(AM173)), "", _xlfn.CONCAT("[", IF(ISBLANK(AL173), "", _xlfn.CONCAT("[""mac"", """, AL173, """]")), IF(ISBLANK(AM173), "", _xlfn.CONCAT(", [""ip"", """, AM173, """]")), "]"))</f>
        <v/>
      </c>
    </row>
    <row r="174" spans="1:40" ht="16" customHeight="1" x14ac:dyDescent="0.2">
      <c r="A174" s="9">
        <v>2108</v>
      </c>
      <c r="B174" s="9" t="s">
        <v>26</v>
      </c>
      <c r="C174" s="9" t="s">
        <v>153</v>
      </c>
      <c r="D174" s="9" t="s">
        <v>27</v>
      </c>
      <c r="E174" s="9" t="s">
        <v>492</v>
      </c>
      <c r="F174" s="9" t="str">
        <f>IF(ISBLANK(E174), "", Table2[[#This Row],[unique_id]])</f>
        <v>home_fans_power</v>
      </c>
      <c r="G174" s="9" t="s">
        <v>494</v>
      </c>
      <c r="H174" s="9" t="s">
        <v>292</v>
      </c>
      <c r="I174" s="9" t="s">
        <v>141</v>
      </c>
      <c r="L174" s="9" t="s">
        <v>136</v>
      </c>
      <c r="N174" s="9" t="s">
        <v>765</v>
      </c>
      <c r="O174" s="11"/>
      <c r="P174" s="11"/>
      <c r="Q174" s="11"/>
      <c r="R174" s="11"/>
      <c r="S174" s="9"/>
      <c r="T174" s="9" t="s">
        <v>501</v>
      </c>
      <c r="V174" s="9" t="s">
        <v>293</v>
      </c>
      <c r="X174" s="11"/>
      <c r="Z174" s="9" t="str">
        <f>IF(ISBLANK(Y174),  "", _xlfn.CONCAT("haas/entity/sensor/", LOWER(C174), "/", E174, "/config"))</f>
        <v/>
      </c>
      <c r="AA174" s="9" t="str">
        <f>IF(ISBLANK(Y174),  "", _xlfn.CONCAT(LOWER(C174), "/", E174))</f>
        <v/>
      </c>
      <c r="AN174" s="9" t="str">
        <f>IF(AND(ISBLANK(AL174), ISBLANK(AM174)), "", _xlfn.CONCAT("[", IF(ISBLANK(AL174), "", _xlfn.CONCAT("[""mac"", """, AL174, """]")), IF(ISBLANK(AM174), "", _xlfn.CONCAT(", [""ip"", """, AM174, """]")), "]"))</f>
        <v/>
      </c>
    </row>
    <row r="175" spans="1:40" ht="16" customHeight="1" x14ac:dyDescent="0.2">
      <c r="A175" s="9">
        <v>2109</v>
      </c>
      <c r="B175" s="9" t="s">
        <v>234</v>
      </c>
      <c r="C175" s="9" t="s">
        <v>516</v>
      </c>
      <c r="D175" s="9" t="s">
        <v>27</v>
      </c>
      <c r="E175" s="9" t="s">
        <v>778</v>
      </c>
      <c r="F175" s="9" t="str">
        <f>IF(ISBLANK(E175), "", Table2[[#This Row],[unique_id]])</f>
        <v>outdoor_pool_filter_power</v>
      </c>
      <c r="G175" s="9" t="s">
        <v>483</v>
      </c>
      <c r="H175" s="9" t="s">
        <v>292</v>
      </c>
      <c r="I175" s="9" t="s">
        <v>141</v>
      </c>
      <c r="L175" s="9" t="s">
        <v>136</v>
      </c>
      <c r="N175" s="9" t="s">
        <v>765</v>
      </c>
      <c r="O175" s="11"/>
      <c r="P175" s="11"/>
      <c r="Q175" s="11"/>
      <c r="R175" s="11"/>
      <c r="S175" s="9"/>
      <c r="T175" s="9" t="s">
        <v>501</v>
      </c>
      <c r="V175" s="9" t="s">
        <v>293</v>
      </c>
      <c r="X175" s="11"/>
      <c r="Z175" s="9" t="str">
        <f>IF(ISBLANK(Y175),  "", _xlfn.CONCAT("haas/entity/sensor/", LOWER(C175), "/", E175, "/config"))</f>
        <v/>
      </c>
      <c r="AA175" s="9" t="str">
        <f>IF(ISBLANK(Y175),  "", _xlfn.CONCAT(LOWER(C175), "/", E175))</f>
        <v/>
      </c>
      <c r="AN175" s="9" t="str">
        <f>IF(AND(ISBLANK(AL175), ISBLANK(AM175)), "", _xlfn.CONCAT("[", IF(ISBLANK(AL175), "", _xlfn.CONCAT("[""mac"", """, AL175, """]")), IF(ISBLANK(AM175), "", _xlfn.CONCAT(", [""ip"", """, AM175, """]")), "]"))</f>
        <v/>
      </c>
    </row>
    <row r="176" spans="1:40" ht="16" customHeight="1" x14ac:dyDescent="0.2">
      <c r="A176" s="9">
        <v>2110</v>
      </c>
      <c r="B176" s="9" t="s">
        <v>26</v>
      </c>
      <c r="C176" s="9" t="s">
        <v>516</v>
      </c>
      <c r="D176" s="9" t="s">
        <v>27</v>
      </c>
      <c r="E176" s="9" t="s">
        <v>780</v>
      </c>
      <c r="F176" s="9" t="str">
        <f>IF(ISBLANK(E176), "", Table2[[#This Row],[unique_id]])</f>
        <v>roof_water_heater_booster_energy_power</v>
      </c>
      <c r="G176" s="9" t="s">
        <v>782</v>
      </c>
      <c r="H176" s="9" t="s">
        <v>292</v>
      </c>
      <c r="I176" s="9" t="s">
        <v>141</v>
      </c>
      <c r="L176" s="9" t="s">
        <v>136</v>
      </c>
      <c r="N176" s="9" t="s">
        <v>765</v>
      </c>
      <c r="O176" s="11"/>
      <c r="P176" s="11"/>
      <c r="Q176" s="11"/>
      <c r="R176" s="11"/>
      <c r="S176" s="9"/>
      <c r="T176" s="9" t="s">
        <v>501</v>
      </c>
      <c r="V176" s="9" t="s">
        <v>293</v>
      </c>
      <c r="X176" s="11"/>
      <c r="Z176" s="9" t="str">
        <f>IF(ISBLANK(Y176),  "", _xlfn.CONCAT("haas/entity/sensor/", LOWER(C176), "/", E176, "/config"))</f>
        <v/>
      </c>
      <c r="AA176" s="9" t="str">
        <f>IF(ISBLANK(Y176),  "", _xlfn.CONCAT(LOWER(C176), "/", E176))</f>
        <v/>
      </c>
      <c r="AN176" s="9" t="str">
        <f>IF(AND(ISBLANK(AL176), ISBLANK(AM176)), "", _xlfn.CONCAT("[", IF(ISBLANK(AL176), "", _xlfn.CONCAT("[""mac"", """, AL176, """]")), IF(ISBLANK(AM176), "", _xlfn.CONCAT(", [""ip"", """, AM176, """]")), "]"))</f>
        <v/>
      </c>
    </row>
    <row r="177" spans="1:40" ht="16" customHeight="1" x14ac:dyDescent="0.2">
      <c r="A177" s="9">
        <v>2111</v>
      </c>
      <c r="B177" s="9" t="s">
        <v>26</v>
      </c>
      <c r="C177" s="9" t="s">
        <v>259</v>
      </c>
      <c r="D177" s="9" t="s">
        <v>27</v>
      </c>
      <c r="E177" s="9" t="s">
        <v>269</v>
      </c>
      <c r="F177" s="9" t="str">
        <f>IF(ISBLANK(E177), "", Table2[[#This Row],[unique_id]])</f>
        <v>kitchen_dish_washer_current_consumption</v>
      </c>
      <c r="G177" s="9" t="s">
        <v>249</v>
      </c>
      <c r="H177" s="9" t="s">
        <v>292</v>
      </c>
      <c r="I177" s="9" t="s">
        <v>141</v>
      </c>
      <c r="L177" s="9" t="s">
        <v>136</v>
      </c>
      <c r="N177" s="9" t="s">
        <v>765</v>
      </c>
      <c r="O177" s="11"/>
      <c r="P177" s="11"/>
      <c r="Q177" s="11"/>
      <c r="R177" s="11"/>
      <c r="S177" s="9"/>
      <c r="T177" s="9" t="s">
        <v>501</v>
      </c>
      <c r="V177" s="9" t="s">
        <v>293</v>
      </c>
      <c r="X177" s="11"/>
      <c r="Z177" s="9" t="str">
        <f>IF(ISBLANK(Y177),  "", _xlfn.CONCAT("haas/entity/sensor/", LOWER(C177), "/", E177, "/config"))</f>
        <v/>
      </c>
      <c r="AA177" s="9" t="str">
        <f>IF(ISBLANK(Y177),  "", _xlfn.CONCAT(LOWER(C177), "/", E177))</f>
        <v/>
      </c>
      <c r="AN177" s="9" t="str">
        <f>IF(AND(ISBLANK(AL177), ISBLANK(AM177)), "", _xlfn.CONCAT("[", IF(ISBLANK(AL177), "", _xlfn.CONCAT("[""mac"", """, AL177, """]")), IF(ISBLANK(AM177), "", _xlfn.CONCAT(", [""ip"", """, AM177, """]")), "]"))</f>
        <v/>
      </c>
    </row>
    <row r="178" spans="1:40" ht="16" customHeight="1" x14ac:dyDescent="0.2">
      <c r="A178" s="9">
        <v>2112</v>
      </c>
      <c r="B178" s="9" t="s">
        <v>26</v>
      </c>
      <c r="C178" s="9" t="s">
        <v>259</v>
      </c>
      <c r="D178" s="9" t="s">
        <v>27</v>
      </c>
      <c r="E178" s="9" t="s">
        <v>266</v>
      </c>
      <c r="F178" s="9" t="str">
        <f>IF(ISBLANK(E178), "", Table2[[#This Row],[unique_id]])</f>
        <v>laundry_clothes_dryer_current_consumption</v>
      </c>
      <c r="G178" s="9" t="s">
        <v>250</v>
      </c>
      <c r="H178" s="9" t="s">
        <v>292</v>
      </c>
      <c r="I178" s="9" t="s">
        <v>141</v>
      </c>
      <c r="L178" s="9" t="s">
        <v>136</v>
      </c>
      <c r="N178" s="9" t="s">
        <v>765</v>
      </c>
      <c r="O178" s="11"/>
      <c r="P178" s="11"/>
      <c r="Q178" s="11"/>
      <c r="R178" s="11"/>
      <c r="S178" s="9"/>
      <c r="T178" s="9" t="s">
        <v>501</v>
      </c>
      <c r="V178" s="9" t="s">
        <v>293</v>
      </c>
      <c r="X178" s="11"/>
      <c r="Z178" s="9" t="str">
        <f>IF(ISBLANK(Y178),  "", _xlfn.CONCAT("haas/entity/sensor/", LOWER(C178), "/", E178, "/config"))</f>
        <v/>
      </c>
      <c r="AA178" s="9" t="str">
        <f>IF(ISBLANK(Y178),  "", _xlfn.CONCAT(LOWER(C178), "/", E178))</f>
        <v/>
      </c>
      <c r="AN178" s="9" t="str">
        <f>IF(AND(ISBLANK(AL178), ISBLANK(AM178)), "", _xlfn.CONCAT("[", IF(ISBLANK(AL178), "", _xlfn.CONCAT("[""mac"", """, AL178, """]")), IF(ISBLANK(AM178), "", _xlfn.CONCAT(", [""ip"", """, AM178, """]")), "]"))</f>
        <v/>
      </c>
    </row>
    <row r="179" spans="1:40" ht="16" customHeight="1" x14ac:dyDescent="0.2">
      <c r="A179" s="9">
        <v>2113</v>
      </c>
      <c r="B179" s="9" t="s">
        <v>26</v>
      </c>
      <c r="C179" s="9" t="s">
        <v>259</v>
      </c>
      <c r="D179" s="9" t="s">
        <v>27</v>
      </c>
      <c r="E179" s="9" t="s">
        <v>265</v>
      </c>
      <c r="F179" s="9" t="str">
        <f>IF(ISBLANK(E179), "", Table2[[#This Row],[unique_id]])</f>
        <v>laundry_washing_machine_current_consumption</v>
      </c>
      <c r="G179" s="9" t="s">
        <v>248</v>
      </c>
      <c r="H179" s="9" t="s">
        <v>292</v>
      </c>
      <c r="I179" s="9" t="s">
        <v>141</v>
      </c>
      <c r="L179" s="9" t="s">
        <v>136</v>
      </c>
      <c r="N179" s="9" t="s">
        <v>765</v>
      </c>
      <c r="O179" s="11"/>
      <c r="P179" s="11"/>
      <c r="Q179" s="11"/>
      <c r="R179" s="11"/>
      <c r="S179" s="9"/>
      <c r="T179" s="9" t="s">
        <v>501</v>
      </c>
      <c r="V179" s="9" t="s">
        <v>293</v>
      </c>
      <c r="X179" s="11"/>
      <c r="Z179" s="9" t="str">
        <f>IF(ISBLANK(Y179),  "", _xlfn.CONCAT("haas/entity/sensor/", LOWER(C179), "/", E179, "/config"))</f>
        <v/>
      </c>
      <c r="AA179" s="9" t="str">
        <f>IF(ISBLANK(Y179),  "", _xlfn.CONCAT(LOWER(C179), "/", E179))</f>
        <v/>
      </c>
      <c r="AN179" s="9" t="str">
        <f>IF(AND(ISBLANK(AL179), ISBLANK(AM179)), "", _xlfn.CONCAT("[", IF(ISBLANK(AL179), "", _xlfn.CONCAT("[""mac"", """, AL179, """]")), IF(ISBLANK(AM179), "", _xlfn.CONCAT(", [""ip"", """, AM179, """]")), "]"))</f>
        <v/>
      </c>
    </row>
    <row r="180" spans="1:40" ht="16" customHeight="1" x14ac:dyDescent="0.2">
      <c r="A180" s="9">
        <v>2114</v>
      </c>
      <c r="B180" s="9" t="s">
        <v>26</v>
      </c>
      <c r="C180" s="9" t="s">
        <v>259</v>
      </c>
      <c r="D180" s="9" t="s">
        <v>27</v>
      </c>
      <c r="E180" s="9" t="s">
        <v>258</v>
      </c>
      <c r="F180" s="9" t="str">
        <f>IF(ISBLANK(E180), "", Table2[[#This Row],[unique_id]])</f>
        <v>kitchen_coffee_machine_current_consumption</v>
      </c>
      <c r="G180" s="9" t="s">
        <v>135</v>
      </c>
      <c r="H180" s="9" t="s">
        <v>292</v>
      </c>
      <c r="I180" s="9" t="s">
        <v>141</v>
      </c>
      <c r="L180" s="9" t="s">
        <v>136</v>
      </c>
      <c r="N180" s="9" t="s">
        <v>765</v>
      </c>
      <c r="O180" s="11"/>
      <c r="P180" s="11"/>
      <c r="Q180" s="11"/>
      <c r="R180" s="11"/>
      <c r="S180" s="9"/>
      <c r="T180" s="9" t="s">
        <v>501</v>
      </c>
      <c r="V180" s="9" t="s">
        <v>293</v>
      </c>
      <c r="X180" s="11"/>
      <c r="Z180" s="9" t="str">
        <f>IF(ISBLANK(Y180),  "", _xlfn.CONCAT("haas/entity/sensor/", LOWER(C180), "/", E180, "/config"))</f>
        <v/>
      </c>
      <c r="AA180" s="9" t="str">
        <f>IF(ISBLANK(Y180),  "", _xlfn.CONCAT(LOWER(C180), "/", E180))</f>
        <v/>
      </c>
      <c r="AN180" s="9" t="str">
        <f>IF(AND(ISBLANK(AL180), ISBLANK(AM180)), "", _xlfn.CONCAT("[", IF(ISBLANK(AL180), "", _xlfn.CONCAT("[""mac"", """, AL180, """]")), IF(ISBLANK(AM180), "", _xlfn.CONCAT(", [""ip"", """, AM180, """]")), "]"))</f>
        <v/>
      </c>
    </row>
    <row r="181" spans="1:40" ht="16" customHeight="1" x14ac:dyDescent="0.2">
      <c r="A181" s="9">
        <v>2115</v>
      </c>
      <c r="B181" s="9" t="s">
        <v>26</v>
      </c>
      <c r="C181" s="9" t="s">
        <v>259</v>
      </c>
      <c r="D181" s="9" t="s">
        <v>27</v>
      </c>
      <c r="E181" s="9" t="s">
        <v>238</v>
      </c>
      <c r="F181" s="9" t="str">
        <f>IF(ISBLANK(E181), "", Table2[[#This Row],[unique_id]])</f>
        <v>kitchen_fridge_current_consumption</v>
      </c>
      <c r="G181" s="9" t="s">
        <v>244</v>
      </c>
      <c r="H181" s="9" t="s">
        <v>292</v>
      </c>
      <c r="I181" s="9" t="s">
        <v>141</v>
      </c>
      <c r="L181" s="9" t="s">
        <v>136</v>
      </c>
      <c r="N181" s="9" t="s">
        <v>765</v>
      </c>
      <c r="O181" s="11"/>
      <c r="P181" s="11"/>
      <c r="Q181" s="11"/>
      <c r="R181" s="11"/>
      <c r="S181" s="9"/>
      <c r="T181" s="9" t="s">
        <v>501</v>
      </c>
      <c r="V181" s="9" t="s">
        <v>293</v>
      </c>
      <c r="X181" s="11"/>
      <c r="Z181" s="9" t="str">
        <f>IF(ISBLANK(Y181),  "", _xlfn.CONCAT("haas/entity/sensor/", LOWER(C181), "/", E181, "/config"))</f>
        <v/>
      </c>
      <c r="AA181" s="9" t="str">
        <f>IF(ISBLANK(Y181),  "", _xlfn.CONCAT(LOWER(C181), "/", E181))</f>
        <v/>
      </c>
      <c r="AN181" s="9" t="str">
        <f>IF(AND(ISBLANK(AL181), ISBLANK(AM181)), "", _xlfn.CONCAT("[", IF(ISBLANK(AL181), "", _xlfn.CONCAT("[""mac"", """, AL181, """]")), IF(ISBLANK(AM181), "", _xlfn.CONCAT(", [""ip"", """, AM181, """]")), "]"))</f>
        <v/>
      </c>
    </row>
    <row r="182" spans="1:40" ht="16" customHeight="1" x14ac:dyDescent="0.2">
      <c r="A182" s="9">
        <v>2116</v>
      </c>
      <c r="B182" s="9" t="s">
        <v>26</v>
      </c>
      <c r="C182" s="9" t="s">
        <v>259</v>
      </c>
      <c r="D182" s="9" t="s">
        <v>27</v>
      </c>
      <c r="E182" s="9" t="s">
        <v>236</v>
      </c>
      <c r="F182" s="9" t="str">
        <f>IF(ISBLANK(E182), "", Table2[[#This Row],[unique_id]])</f>
        <v>deck_freezer_current_consumption</v>
      </c>
      <c r="G182" s="9" t="s">
        <v>245</v>
      </c>
      <c r="H182" s="9" t="s">
        <v>292</v>
      </c>
      <c r="I182" s="9" t="s">
        <v>141</v>
      </c>
      <c r="L182" s="9" t="s">
        <v>136</v>
      </c>
      <c r="N182" s="9" t="s">
        <v>765</v>
      </c>
      <c r="O182" s="11"/>
      <c r="P182" s="11"/>
      <c r="Q182" s="11"/>
      <c r="R182" s="11"/>
      <c r="S182" s="9"/>
      <c r="T182" s="9" t="s">
        <v>501</v>
      </c>
      <c r="V182" s="9" t="s">
        <v>293</v>
      </c>
      <c r="X182" s="11"/>
      <c r="Z182" s="9" t="str">
        <f>IF(ISBLANK(Y182),  "", _xlfn.CONCAT("haas/entity/sensor/", LOWER(C182), "/", E182, "/config"))</f>
        <v/>
      </c>
      <c r="AA182" s="9" t="str">
        <f>IF(ISBLANK(Y182),  "", _xlfn.CONCAT(LOWER(C182), "/", E182))</f>
        <v/>
      </c>
      <c r="AN182" s="9" t="str">
        <f>IF(AND(ISBLANK(AL182), ISBLANK(AM182)), "", _xlfn.CONCAT("[", IF(ISBLANK(AL182), "", _xlfn.CONCAT("[""mac"", """, AL182, """]")), IF(ISBLANK(AM182), "", _xlfn.CONCAT(", [""ip"", """, AM182, """]")), "]"))</f>
        <v/>
      </c>
    </row>
    <row r="183" spans="1:40" ht="16" customHeight="1" x14ac:dyDescent="0.2">
      <c r="A183" s="9">
        <v>2117</v>
      </c>
      <c r="B183" s="9" t="s">
        <v>26</v>
      </c>
      <c r="C183" s="9" t="s">
        <v>259</v>
      </c>
      <c r="D183" s="9" t="s">
        <v>27</v>
      </c>
      <c r="E183" s="9" t="s">
        <v>525</v>
      </c>
      <c r="F183" s="9" t="str">
        <f>IF(ISBLANK(E183), "", Table2[[#This Row],[unique_id]])</f>
        <v>deck_festoons_current_consumption</v>
      </c>
      <c r="G183" s="9" t="s">
        <v>403</v>
      </c>
      <c r="H183" s="9" t="s">
        <v>292</v>
      </c>
      <c r="I183" s="9" t="s">
        <v>141</v>
      </c>
      <c r="L183" s="9" t="s">
        <v>136</v>
      </c>
      <c r="N183" s="9" t="s">
        <v>765</v>
      </c>
      <c r="O183" s="11"/>
      <c r="P183" s="11"/>
      <c r="Q183" s="11"/>
      <c r="R183" s="11"/>
      <c r="S183" s="9"/>
      <c r="T183" s="9" t="s">
        <v>501</v>
      </c>
      <c r="V183" s="9" t="s">
        <v>293</v>
      </c>
      <c r="X183" s="11"/>
      <c r="Z183" s="9" t="str">
        <f>IF(ISBLANK(Y183),  "", _xlfn.CONCAT("haas/entity/sensor/", LOWER(C183), "/", E183, "/config"))</f>
        <v/>
      </c>
      <c r="AA183" s="9" t="str">
        <f>IF(ISBLANK(Y183),  "", _xlfn.CONCAT(LOWER(C183), "/", E183))</f>
        <v/>
      </c>
      <c r="AD183" s="9"/>
      <c r="AN183" s="9" t="str">
        <f>IF(AND(ISBLANK(AL183), ISBLANK(AM183)), "", _xlfn.CONCAT("[", IF(ISBLANK(AL183), "", _xlfn.CONCAT("[""mac"", """, AL183, """]")), IF(ISBLANK(AM183), "", _xlfn.CONCAT(", [""ip"", """, AM183, """]")), "]"))</f>
        <v/>
      </c>
    </row>
    <row r="184" spans="1:40" ht="16" customHeight="1" x14ac:dyDescent="0.2">
      <c r="A184" s="9">
        <v>2118</v>
      </c>
      <c r="B184" s="9" t="s">
        <v>26</v>
      </c>
      <c r="C184" s="9" t="s">
        <v>259</v>
      </c>
      <c r="D184" s="9" t="s">
        <v>27</v>
      </c>
      <c r="E184" s="9" t="s">
        <v>239</v>
      </c>
      <c r="F184" s="9" t="str">
        <f>IF(ISBLANK(E184), "", Table2[[#This Row],[unique_id]])</f>
        <v>lounge_tv_current_consumption</v>
      </c>
      <c r="G184" s="9" t="s">
        <v>190</v>
      </c>
      <c r="H184" s="9" t="s">
        <v>292</v>
      </c>
      <c r="I184" s="9" t="s">
        <v>141</v>
      </c>
      <c r="L184" s="9" t="s">
        <v>136</v>
      </c>
      <c r="N184" s="9" t="s">
        <v>765</v>
      </c>
      <c r="O184" s="11"/>
      <c r="P184" s="11"/>
      <c r="Q184" s="11"/>
      <c r="R184" s="11"/>
      <c r="S184" s="9"/>
      <c r="T184" s="9" t="s">
        <v>501</v>
      </c>
      <c r="V184" s="9" t="s">
        <v>293</v>
      </c>
      <c r="X184" s="11"/>
      <c r="Z184" s="9" t="str">
        <f>IF(ISBLANK(Y184),  "", _xlfn.CONCAT("haas/entity/sensor/", LOWER(C184), "/", E184, "/config"))</f>
        <v/>
      </c>
      <c r="AA184" s="9" t="str">
        <f>IF(ISBLANK(Y184),  "", _xlfn.CONCAT(LOWER(C184), "/", E184))</f>
        <v/>
      </c>
      <c r="AD184" s="9"/>
      <c r="AN184" s="9" t="str">
        <f>IF(AND(ISBLANK(AL184), ISBLANK(AM184)), "", _xlfn.CONCAT("[", IF(ISBLANK(AL184), "", _xlfn.CONCAT("[""mac"", """, AL184, """]")), IF(ISBLANK(AM184), "", _xlfn.CONCAT(", [""ip"", """, AM184, """]")), "]"))</f>
        <v/>
      </c>
    </row>
    <row r="185" spans="1:40" ht="16" customHeight="1" x14ac:dyDescent="0.2">
      <c r="A185" s="9">
        <v>2119</v>
      </c>
      <c r="B185" s="9" t="s">
        <v>26</v>
      </c>
      <c r="C185" s="9" t="s">
        <v>259</v>
      </c>
      <c r="D185" s="9" t="s">
        <v>27</v>
      </c>
      <c r="E185" s="9" t="s">
        <v>268</v>
      </c>
      <c r="F185" s="9" t="str">
        <f>IF(ISBLANK(E185), "", Table2[[#This Row],[unique_id]])</f>
        <v>bathroom_rails_current_consumption</v>
      </c>
      <c r="G185" s="9" t="s">
        <v>785</v>
      </c>
      <c r="H185" s="9" t="s">
        <v>292</v>
      </c>
      <c r="I185" s="9" t="s">
        <v>141</v>
      </c>
      <c r="L185" s="9" t="s">
        <v>136</v>
      </c>
      <c r="N185" s="9" t="s">
        <v>765</v>
      </c>
      <c r="O185" s="11"/>
      <c r="P185" s="11"/>
      <c r="Q185" s="11"/>
      <c r="R185" s="11"/>
      <c r="S185" s="9"/>
      <c r="T185" s="9" t="s">
        <v>501</v>
      </c>
      <c r="V185" s="9" t="s">
        <v>293</v>
      </c>
      <c r="X185" s="11"/>
      <c r="Z185" s="9" t="str">
        <f>IF(ISBLANK(Y185),  "", _xlfn.CONCAT("haas/entity/sensor/", LOWER(C185), "/", E185, "/config"))</f>
        <v/>
      </c>
      <c r="AA185" s="9" t="str">
        <f>IF(ISBLANK(Y185),  "", _xlfn.CONCAT(LOWER(C185), "/", E185))</f>
        <v/>
      </c>
      <c r="AD185" s="9"/>
      <c r="AN185" s="9" t="str">
        <f>IF(AND(ISBLANK(AL185), ISBLANK(AM185)), "", _xlfn.CONCAT("[", IF(ISBLANK(AL185), "", _xlfn.CONCAT("[""mac"", """, AL185, """]")), IF(ISBLANK(AM185), "", _xlfn.CONCAT(", [""ip"", """, AM185, """]")), "]"))</f>
        <v/>
      </c>
    </row>
    <row r="186" spans="1:40" ht="16" customHeight="1" x14ac:dyDescent="0.2">
      <c r="A186" s="9">
        <v>2120</v>
      </c>
      <c r="B186" s="9" t="s">
        <v>26</v>
      </c>
      <c r="C186" s="9" t="s">
        <v>259</v>
      </c>
      <c r="D186" s="9" t="s">
        <v>27</v>
      </c>
      <c r="E186" s="9" t="s">
        <v>255</v>
      </c>
      <c r="F186" s="9" t="str">
        <f>IF(ISBLANK(E186), "", Table2[[#This Row],[unique_id]])</f>
        <v>study_outlet_current_consumption</v>
      </c>
      <c r="G186" s="9" t="s">
        <v>247</v>
      </c>
      <c r="H186" s="9" t="s">
        <v>292</v>
      </c>
      <c r="I186" s="9" t="s">
        <v>141</v>
      </c>
      <c r="L186" s="9" t="s">
        <v>136</v>
      </c>
      <c r="N186" s="9" t="s">
        <v>765</v>
      </c>
      <c r="O186" s="11"/>
      <c r="P186" s="11"/>
      <c r="Q186" s="11"/>
      <c r="R186" s="11"/>
      <c r="S186" s="9"/>
      <c r="T186" s="9" t="s">
        <v>501</v>
      </c>
      <c r="V186" s="9" t="s">
        <v>293</v>
      </c>
      <c r="X186" s="11"/>
      <c r="Z186" s="9" t="str">
        <f>IF(ISBLANK(Y186),  "", _xlfn.CONCAT("haas/entity/sensor/", LOWER(C186), "/", E186, "/config"))</f>
        <v/>
      </c>
      <c r="AA186" s="9" t="str">
        <f>IF(ISBLANK(Y186),  "", _xlfn.CONCAT(LOWER(C186), "/", E186))</f>
        <v/>
      </c>
      <c r="AD186" s="9"/>
      <c r="AH186" s="15"/>
      <c r="AN186" s="9" t="str">
        <f>IF(AND(ISBLANK(AL186), ISBLANK(AM186)), "", _xlfn.CONCAT("[", IF(ISBLANK(AL186), "", _xlfn.CONCAT("[""mac"", """, AL186, """]")), IF(ISBLANK(AM186), "", _xlfn.CONCAT(", [""ip"", """, AM186, """]")), "]"))</f>
        <v/>
      </c>
    </row>
    <row r="187" spans="1:40" ht="16" customHeight="1" x14ac:dyDescent="0.2">
      <c r="A187" s="9">
        <v>2121</v>
      </c>
      <c r="B187" s="9" t="s">
        <v>26</v>
      </c>
      <c r="C187" s="9" t="s">
        <v>259</v>
      </c>
      <c r="D187" s="9" t="s">
        <v>27</v>
      </c>
      <c r="E187" s="9" t="s">
        <v>256</v>
      </c>
      <c r="F187" s="9" t="str">
        <f>IF(ISBLANK(E187), "", Table2[[#This Row],[unique_id]])</f>
        <v>office_outlet_current_consumption</v>
      </c>
      <c r="G187" s="9" t="s">
        <v>246</v>
      </c>
      <c r="H187" s="9" t="s">
        <v>292</v>
      </c>
      <c r="I187" s="9" t="s">
        <v>141</v>
      </c>
      <c r="L187" s="9" t="s">
        <v>136</v>
      </c>
      <c r="N187" s="9" t="s">
        <v>765</v>
      </c>
      <c r="O187" s="11"/>
      <c r="P187" s="11"/>
      <c r="Q187" s="11"/>
      <c r="R187" s="11"/>
      <c r="S187" s="9"/>
      <c r="T187" s="9" t="s">
        <v>501</v>
      </c>
      <c r="V187" s="9" t="s">
        <v>293</v>
      </c>
      <c r="X187" s="11"/>
      <c r="Z187" s="9" t="str">
        <f>IF(ISBLANK(Y187),  "", _xlfn.CONCAT("haas/entity/sensor/", LOWER(C187), "/", E187, "/config"))</f>
        <v/>
      </c>
      <c r="AA187" s="9" t="str">
        <f>IF(ISBLANK(Y187),  "", _xlfn.CONCAT(LOWER(C187), "/", E187))</f>
        <v/>
      </c>
      <c r="AD187" s="9"/>
      <c r="AN187" s="9" t="str">
        <f>IF(AND(ISBLANK(AL187), ISBLANK(AM187)), "", _xlfn.CONCAT("[", IF(ISBLANK(AL187), "", _xlfn.CONCAT("[""mac"", """, AL187, """]")), IF(ISBLANK(AM187), "", _xlfn.CONCAT(", [""ip"", """, AM187, """]")), "]"))</f>
        <v/>
      </c>
    </row>
    <row r="188" spans="1:40" ht="16" customHeight="1" x14ac:dyDescent="0.2">
      <c r="A188" s="9">
        <v>2122</v>
      </c>
      <c r="B188" s="9" t="s">
        <v>26</v>
      </c>
      <c r="C188" s="9" t="s">
        <v>259</v>
      </c>
      <c r="D188" s="9" t="s">
        <v>27</v>
      </c>
      <c r="E188" s="9" t="s">
        <v>514</v>
      </c>
      <c r="F188" s="9" t="str">
        <f>IF(ISBLANK(E188), "", Table2[[#This Row],[unique_id]])</f>
        <v>server_network_power</v>
      </c>
      <c r="G188" s="9" t="s">
        <v>752</v>
      </c>
      <c r="H188" s="9" t="s">
        <v>292</v>
      </c>
      <c r="I188" s="9" t="s">
        <v>141</v>
      </c>
      <c r="L188" s="9" t="s">
        <v>136</v>
      </c>
      <c r="N188" s="9" t="s">
        <v>765</v>
      </c>
      <c r="O188" s="11"/>
      <c r="P188" s="11"/>
      <c r="Q188" s="11"/>
      <c r="R188" s="11"/>
      <c r="S188" s="9"/>
      <c r="T188" s="9" t="s">
        <v>501</v>
      </c>
      <c r="V188" s="9" t="s">
        <v>293</v>
      </c>
      <c r="X188" s="11"/>
      <c r="Z188" s="9" t="str">
        <f>IF(ISBLANK(Y188),  "", _xlfn.CONCAT("haas/entity/sensor/", LOWER(C188), "/", E188, "/config"))</f>
        <v/>
      </c>
      <c r="AA188" s="9" t="str">
        <f>IF(ISBLANK(Y188),  "", _xlfn.CONCAT(LOWER(C188), "/", E188))</f>
        <v/>
      </c>
      <c r="AD188" s="9"/>
      <c r="AN188" s="9" t="str">
        <f>IF(AND(ISBLANK(AL188), ISBLANK(AM188)), "", _xlfn.CONCAT("[", IF(ISBLANK(AL188), "", _xlfn.CONCAT("[""mac"", """, AL188, """]")), IF(ISBLANK(AM188), "", _xlfn.CONCAT(", [""ip"", """, AM188, """]")), "]"))</f>
        <v/>
      </c>
    </row>
    <row r="189" spans="1:40" ht="16" customHeight="1" x14ac:dyDescent="0.2">
      <c r="A189" s="9">
        <v>2123</v>
      </c>
      <c r="B189" s="9" t="s">
        <v>26</v>
      </c>
      <c r="C189" s="9" t="s">
        <v>768</v>
      </c>
      <c r="D189" s="9" t="s">
        <v>507</v>
      </c>
      <c r="E189" s="9" t="s">
        <v>506</v>
      </c>
      <c r="F189" s="9" t="str">
        <f>IF(ISBLANK(E189), "", Table2[[#This Row],[unique_id]])</f>
        <v>column_break</v>
      </c>
      <c r="G189" s="9" t="s">
        <v>503</v>
      </c>
      <c r="H189" s="9" t="s">
        <v>292</v>
      </c>
      <c r="I189" s="9" t="s">
        <v>141</v>
      </c>
      <c r="L189" s="9" t="s">
        <v>504</v>
      </c>
      <c r="M189" s="9" t="s">
        <v>505</v>
      </c>
      <c r="N189" s="9"/>
      <c r="O189" s="11"/>
      <c r="P189" s="11"/>
      <c r="Q189" s="11"/>
      <c r="R189" s="11"/>
      <c r="S189" s="9"/>
      <c r="X189" s="11"/>
      <c r="AA189" s="9" t="str">
        <f>IF(ISBLANK(Y189),  "", _xlfn.CONCAT(LOWER(C189), "/", E189))</f>
        <v/>
      </c>
      <c r="AD189" s="9"/>
      <c r="AN189" s="9" t="str">
        <f>IF(AND(ISBLANK(AL189), ISBLANK(AM189)), "", _xlfn.CONCAT("[", IF(ISBLANK(AL189), "", _xlfn.CONCAT("[""mac"", """, AL189, """]")), IF(ISBLANK(AM189), "", _xlfn.CONCAT(", [""ip"", """, AM189, """]")), "]"))</f>
        <v/>
      </c>
    </row>
    <row r="190" spans="1:40" ht="16" customHeight="1" x14ac:dyDescent="0.2">
      <c r="A190" s="9">
        <v>2124</v>
      </c>
      <c r="B190" s="9" t="s">
        <v>26</v>
      </c>
      <c r="C190" s="9" t="s">
        <v>259</v>
      </c>
      <c r="D190" s="9" t="s">
        <v>27</v>
      </c>
      <c r="E190" s="9" t="s">
        <v>527</v>
      </c>
      <c r="F190" s="13" t="str">
        <f>IF(ISBLANK(E190), "", Table2[[#This Row],[unique_id]])</f>
        <v>rack_modem_current_consumption</v>
      </c>
      <c r="G190" s="9" t="s">
        <v>242</v>
      </c>
      <c r="H190" s="9" t="s">
        <v>292</v>
      </c>
      <c r="I190" s="9" t="s">
        <v>141</v>
      </c>
      <c r="N190" s="9" t="s">
        <v>765</v>
      </c>
      <c r="O190" s="11"/>
      <c r="P190" s="11"/>
      <c r="Q190" s="11"/>
      <c r="R190" s="11"/>
      <c r="S190" s="9"/>
      <c r="X190" s="11"/>
      <c r="Z190" s="9" t="str">
        <f>IF(ISBLANK(Y190),  "", _xlfn.CONCAT("haas/entity/sensor/", LOWER(C190), "/", E190, "/config"))</f>
        <v/>
      </c>
      <c r="AA190" s="9" t="str">
        <f>IF(ISBLANK(Y190),  "", _xlfn.CONCAT(LOWER(C190), "/", E190))</f>
        <v/>
      </c>
      <c r="AD190" s="9"/>
      <c r="AN190" s="9" t="str">
        <f>IF(AND(ISBLANK(AL190), ISBLANK(AM190)), "", _xlfn.CONCAT("[", IF(ISBLANK(AL190), "", _xlfn.CONCAT("[""mac"", """, AL190, """]")), IF(ISBLANK(AM190), "", _xlfn.CONCAT(", [""ip"", """, AM190, """]")), "]"))</f>
        <v/>
      </c>
    </row>
    <row r="191" spans="1:40" ht="16" customHeight="1" x14ac:dyDescent="0.2">
      <c r="A191" s="9">
        <v>2125</v>
      </c>
      <c r="B191" s="9" t="s">
        <v>26</v>
      </c>
      <c r="C191" s="9" t="s">
        <v>259</v>
      </c>
      <c r="D191" s="9" t="s">
        <v>27</v>
      </c>
      <c r="E191" s="9" t="s">
        <v>257</v>
      </c>
      <c r="F191" s="13" t="str">
        <f>IF(ISBLANK(E191), "", Table2[[#This Row],[unique_id]])</f>
        <v>rack_outlet_current_consumption</v>
      </c>
      <c r="G191" s="9" t="s">
        <v>528</v>
      </c>
      <c r="H191" s="9" t="s">
        <v>292</v>
      </c>
      <c r="I191" s="9" t="s">
        <v>141</v>
      </c>
      <c r="N191" s="9" t="s">
        <v>765</v>
      </c>
      <c r="O191" s="11"/>
      <c r="P191" s="11"/>
      <c r="Q191" s="11"/>
      <c r="R191" s="11"/>
      <c r="S191" s="9"/>
      <c r="X191" s="11"/>
      <c r="Z191" s="9" t="str">
        <f>IF(ISBLANK(Y191),  "", _xlfn.CONCAT("haas/entity/sensor/", LOWER(C191), "/", E191, "/config"))</f>
        <v/>
      </c>
      <c r="AA191" s="9" t="str">
        <f>IF(ISBLANK(Y191),  "", _xlfn.CONCAT(LOWER(C191), "/", E191))</f>
        <v/>
      </c>
      <c r="AD191" s="9"/>
      <c r="AN191" s="9" t="str">
        <f>IF(AND(ISBLANK(AL191), ISBLANK(AM191)), "", _xlfn.CONCAT("[", IF(ISBLANK(AL191), "", _xlfn.CONCAT("[""mac"", """, AL191, """]")), IF(ISBLANK(AM191), "", _xlfn.CONCAT(", [""ip"", """, AM191, """]")), "]"))</f>
        <v/>
      </c>
    </row>
    <row r="192" spans="1:40" ht="16" customHeight="1" x14ac:dyDescent="0.2">
      <c r="A192" s="9">
        <v>2126</v>
      </c>
      <c r="B192" s="9" t="s">
        <v>26</v>
      </c>
      <c r="C192" s="9" t="s">
        <v>259</v>
      </c>
      <c r="D192" s="9" t="s">
        <v>27</v>
      </c>
      <c r="E192" s="9" t="s">
        <v>237</v>
      </c>
      <c r="F192" s="13" t="str">
        <f>IF(ISBLANK(E192), "", Table2[[#This Row],[unique_id]])</f>
        <v>kitchen_fan_current_consumption</v>
      </c>
      <c r="G192" s="9" t="s">
        <v>241</v>
      </c>
      <c r="H192" s="9" t="s">
        <v>292</v>
      </c>
      <c r="I192" s="9" t="s">
        <v>141</v>
      </c>
      <c r="N192" s="9" t="s">
        <v>765</v>
      </c>
      <c r="O192" s="11"/>
      <c r="P192" s="11"/>
      <c r="Q192" s="11"/>
      <c r="R192" s="11"/>
      <c r="S192" s="9"/>
      <c r="X192" s="11"/>
      <c r="Z192" s="9" t="str">
        <f>IF(ISBLANK(Y192),  "", _xlfn.CONCAT("haas/entity/sensor/", LOWER(C192), "/", E192, "/config"))</f>
        <v/>
      </c>
      <c r="AA192" s="9" t="str">
        <f>IF(ISBLANK(Y192),  "", _xlfn.CONCAT(LOWER(C192), "/", E192))</f>
        <v/>
      </c>
      <c r="AD192" s="9"/>
      <c r="AN192" s="9" t="str">
        <f>IF(AND(ISBLANK(AL192), ISBLANK(AM192)), "", _xlfn.CONCAT("[", IF(ISBLANK(AL192), "", _xlfn.CONCAT("[""mac"", """, AL192, """]")), IF(ISBLANK(AM192), "", _xlfn.CONCAT(", [""ip"", """, AM192, """]")), "]"))</f>
        <v/>
      </c>
    </row>
    <row r="193" spans="1:40" ht="16" customHeight="1" x14ac:dyDescent="0.2">
      <c r="A193" s="9">
        <v>2127</v>
      </c>
      <c r="B193" s="9" t="s">
        <v>26</v>
      </c>
      <c r="C193" s="9" t="s">
        <v>259</v>
      </c>
      <c r="D193" s="9" t="s">
        <v>27</v>
      </c>
      <c r="E193" s="9" t="s">
        <v>706</v>
      </c>
      <c r="F193" s="13" t="str">
        <f>IF(ISBLANK(E193), "", Table2[[#This Row],[unique_id]])</f>
        <v>roof_network_switch_current_consumption</v>
      </c>
      <c r="G193" s="9" t="s">
        <v>240</v>
      </c>
      <c r="H193" s="9" t="s">
        <v>292</v>
      </c>
      <c r="I193" s="9" t="s">
        <v>141</v>
      </c>
      <c r="N193" s="9" t="s">
        <v>765</v>
      </c>
      <c r="O193" s="11"/>
      <c r="P193" s="11"/>
      <c r="Q193" s="11"/>
      <c r="R193" s="11"/>
      <c r="S193" s="9"/>
      <c r="X193" s="11"/>
      <c r="Z193" s="9" t="str">
        <f>IF(ISBLANK(Y193),  "", _xlfn.CONCAT("haas/entity/sensor/", LOWER(C193), "/", E193, "/config"))</f>
        <v/>
      </c>
      <c r="AA193" s="9" t="str">
        <f>IF(ISBLANK(Y193),  "", _xlfn.CONCAT(LOWER(C193), "/", E193))</f>
        <v/>
      </c>
      <c r="AD193" s="9"/>
      <c r="AN193" s="9" t="str">
        <f>IF(AND(ISBLANK(AL193), ISBLANK(AM193)), "", _xlfn.CONCAT("[", IF(ISBLANK(AL193), "", _xlfn.CONCAT("[""mac"", """, AL193, """]")), IF(ISBLANK(AM193), "", _xlfn.CONCAT(", [""ip"", """, AM193, """]")), "]"))</f>
        <v/>
      </c>
    </row>
    <row r="194" spans="1:40" ht="16" customHeight="1" x14ac:dyDescent="0.2">
      <c r="A194" s="9">
        <v>2150</v>
      </c>
      <c r="B194" s="9" t="s">
        <v>26</v>
      </c>
      <c r="C194" s="9" t="s">
        <v>153</v>
      </c>
      <c r="D194" s="9" t="s">
        <v>27</v>
      </c>
      <c r="E194" s="9" t="s">
        <v>285</v>
      </c>
      <c r="F194" s="9" t="str">
        <f>IF(ISBLANK(E194), "", Table2[[#This Row],[unique_id]])</f>
        <v>home_energy_daily</v>
      </c>
      <c r="G194" s="9" t="s">
        <v>488</v>
      </c>
      <c r="H194" s="9" t="s">
        <v>235</v>
      </c>
      <c r="I194" s="9" t="s">
        <v>141</v>
      </c>
      <c r="L194" s="9" t="s">
        <v>90</v>
      </c>
      <c r="N194" s="9" t="s">
        <v>764</v>
      </c>
      <c r="O194" s="11"/>
      <c r="P194" s="11"/>
      <c r="Q194" s="11"/>
      <c r="R194" s="11"/>
      <c r="S194" s="9"/>
      <c r="T194" s="9" t="s">
        <v>502</v>
      </c>
      <c r="V194" s="9" t="s">
        <v>294</v>
      </c>
      <c r="X194" s="11"/>
      <c r="Z194" s="9" t="str">
        <f>IF(ISBLANK(Y194),  "", _xlfn.CONCAT("haas/entity/sensor/", LOWER(C194), "/", E194, "/config"))</f>
        <v/>
      </c>
      <c r="AA194" s="9" t="str">
        <f>IF(ISBLANK(Y194),  "", _xlfn.CONCAT(LOWER(C194), "/", E194))</f>
        <v/>
      </c>
      <c r="AD194" s="9"/>
      <c r="AN194" s="9" t="str">
        <f>IF(AND(ISBLANK(AL194), ISBLANK(AM194)), "", _xlfn.CONCAT("[", IF(ISBLANK(AL194), "", _xlfn.CONCAT("[""mac"", """, AL194, """]")), IF(ISBLANK(AM194), "", _xlfn.CONCAT(", [""ip"", """, AM194, """]")), "]"))</f>
        <v/>
      </c>
    </row>
    <row r="195" spans="1:40" ht="16" customHeight="1" x14ac:dyDescent="0.2">
      <c r="A195" s="9">
        <v>2151</v>
      </c>
      <c r="B195" s="9" t="s">
        <v>26</v>
      </c>
      <c r="C195" s="9" t="s">
        <v>153</v>
      </c>
      <c r="D195" s="9" t="s">
        <v>27</v>
      </c>
      <c r="E195" s="9" t="s">
        <v>490</v>
      </c>
      <c r="F195" s="9" t="str">
        <f>IF(ISBLANK(E195), "", Table2[[#This Row],[unique_id]])</f>
        <v>home_base_energy_daily</v>
      </c>
      <c r="G195" s="9" t="s">
        <v>486</v>
      </c>
      <c r="H195" s="9" t="s">
        <v>235</v>
      </c>
      <c r="I195" s="9" t="s">
        <v>141</v>
      </c>
      <c r="L195" s="9" t="s">
        <v>90</v>
      </c>
      <c r="N195" s="9" t="s">
        <v>764</v>
      </c>
      <c r="O195" s="11"/>
      <c r="P195" s="11"/>
      <c r="Q195" s="11"/>
      <c r="R195" s="11"/>
      <c r="S195" s="9"/>
      <c r="T195" s="9" t="s">
        <v>502</v>
      </c>
      <c r="V195" s="9" t="s">
        <v>294</v>
      </c>
      <c r="X195" s="11"/>
      <c r="Z195" s="9" t="str">
        <f>IF(ISBLANK(Y195),  "", _xlfn.CONCAT("haas/entity/sensor/", LOWER(C195), "/", E195, "/config"))</f>
        <v/>
      </c>
      <c r="AA195" s="9" t="str">
        <f>IF(ISBLANK(Y195),  "", _xlfn.CONCAT(LOWER(C195), "/", E195))</f>
        <v/>
      </c>
      <c r="AD195" s="9"/>
      <c r="AN195" s="9" t="str">
        <f>IF(AND(ISBLANK(AL195), ISBLANK(AM195)), "", _xlfn.CONCAT("[", IF(ISBLANK(AL195), "", _xlfn.CONCAT("[""mac"", """, AL195, """]")), IF(ISBLANK(AM195), "", _xlfn.CONCAT(", [""ip"", """, AM195, """]")), "]"))</f>
        <v/>
      </c>
    </row>
    <row r="196" spans="1:40" ht="16" customHeight="1" x14ac:dyDescent="0.2">
      <c r="A196" s="9">
        <v>2152</v>
      </c>
      <c r="B196" s="9" t="s">
        <v>26</v>
      </c>
      <c r="C196" s="9" t="s">
        <v>153</v>
      </c>
      <c r="D196" s="9" t="s">
        <v>27</v>
      </c>
      <c r="E196" s="9" t="s">
        <v>489</v>
      </c>
      <c r="F196" s="9" t="str">
        <f>IF(ISBLANK(E196), "", Table2[[#This Row],[unique_id]])</f>
        <v>home_peak_energy_daily</v>
      </c>
      <c r="G196" s="9" t="s">
        <v>487</v>
      </c>
      <c r="H196" s="9" t="s">
        <v>235</v>
      </c>
      <c r="I196" s="9" t="s">
        <v>141</v>
      </c>
      <c r="L196" s="9" t="s">
        <v>90</v>
      </c>
      <c r="N196" s="9" t="s">
        <v>764</v>
      </c>
      <c r="O196" s="11"/>
      <c r="P196" s="11"/>
      <c r="Q196" s="11"/>
      <c r="R196" s="11"/>
      <c r="S196" s="9"/>
      <c r="T196" s="9" t="s">
        <v>502</v>
      </c>
      <c r="V196" s="9" t="s">
        <v>294</v>
      </c>
      <c r="X196" s="11"/>
      <c r="AA196" s="9" t="str">
        <f>IF(ISBLANK(Y196),  "", _xlfn.CONCAT(LOWER(C196), "/", E196))</f>
        <v/>
      </c>
      <c r="AD196" s="9"/>
      <c r="AN196" s="9" t="str">
        <f>IF(AND(ISBLANK(AL196), ISBLANK(AM196)), "", _xlfn.CONCAT("[", IF(ISBLANK(AL196), "", _xlfn.CONCAT("[""mac"", """, AL196, """]")), IF(ISBLANK(AM196), "", _xlfn.CONCAT(", [""ip"", """, AM196, """]")), "]"))</f>
        <v/>
      </c>
    </row>
    <row r="197" spans="1:40" ht="16" customHeight="1" x14ac:dyDescent="0.2">
      <c r="A197" s="9">
        <v>2153</v>
      </c>
      <c r="B197" s="9" t="s">
        <v>26</v>
      </c>
      <c r="C197" s="9" t="s">
        <v>768</v>
      </c>
      <c r="D197" s="9" t="s">
        <v>507</v>
      </c>
      <c r="E197" s="9" t="s">
        <v>766</v>
      </c>
      <c r="F197" s="9" t="str">
        <f>IF(ISBLANK(E197), "", Table2[[#This Row],[unique_id]])</f>
        <v>graph_break</v>
      </c>
      <c r="G197" s="9" t="s">
        <v>767</v>
      </c>
      <c r="H197" s="9" t="s">
        <v>235</v>
      </c>
      <c r="I197" s="9" t="s">
        <v>141</v>
      </c>
      <c r="N197" s="9" t="s">
        <v>764</v>
      </c>
      <c r="O197" s="11"/>
      <c r="P197" s="11"/>
      <c r="Q197" s="11"/>
      <c r="R197" s="11"/>
      <c r="S197" s="9"/>
      <c r="X197" s="11"/>
      <c r="Z197" s="9" t="str">
        <f>IF(ISBLANK(Y197),  "", _xlfn.CONCAT("haas/entity/sensor/", LOWER(C197), "/", E197, "/config"))</f>
        <v/>
      </c>
      <c r="AA197" s="9" t="str">
        <f>IF(ISBLANK(Y197),  "", _xlfn.CONCAT(LOWER(C197), "/", E197))</f>
        <v/>
      </c>
      <c r="AN197" s="13" t="str">
        <f>IF(AND(ISBLANK(AL197), ISBLANK(AM197)), "", _xlfn.CONCAT("[", IF(ISBLANK(AL197), "", _xlfn.CONCAT("[""mac"", """, AL197, """]")), IF(ISBLANK(AM197), "", _xlfn.CONCAT(", [""ip"", """, AM197, """]")), "]"))</f>
        <v/>
      </c>
    </row>
    <row r="198" spans="1:40" ht="16" customHeight="1" x14ac:dyDescent="0.2">
      <c r="A198" s="9">
        <v>2154</v>
      </c>
      <c r="B198" s="9" t="s">
        <v>26</v>
      </c>
      <c r="C198" s="9" t="s">
        <v>259</v>
      </c>
      <c r="D198" s="9" t="s">
        <v>27</v>
      </c>
      <c r="E198" s="9" t="s">
        <v>282</v>
      </c>
      <c r="F198" s="9" t="str">
        <f>IF(ISBLANK(E198), "", Table2[[#This Row],[unique_id]])</f>
        <v>various_adhoc_outlet_today_s_consumption</v>
      </c>
      <c r="G198" s="9" t="s">
        <v>253</v>
      </c>
      <c r="H198" s="9" t="s">
        <v>235</v>
      </c>
      <c r="I198" s="9" t="s">
        <v>141</v>
      </c>
      <c r="L198" s="9" t="s">
        <v>136</v>
      </c>
      <c r="N198" s="9" t="s">
        <v>764</v>
      </c>
      <c r="O198" s="11"/>
      <c r="P198" s="11"/>
      <c r="Q198" s="11"/>
      <c r="R198" s="11"/>
      <c r="S198" s="9"/>
      <c r="T198" s="9" t="s">
        <v>502</v>
      </c>
      <c r="V198" s="9" t="s">
        <v>294</v>
      </c>
      <c r="X198" s="11"/>
      <c r="Z198" s="9" t="str">
        <f>IF(ISBLANK(Y198),  "", _xlfn.CONCAT("haas/entity/sensor/", LOWER(C198), "/", E198, "/config"))</f>
        <v/>
      </c>
      <c r="AA198" s="9" t="str">
        <f>IF(ISBLANK(Y198),  "", _xlfn.CONCAT(LOWER(C198), "/", E198))</f>
        <v/>
      </c>
      <c r="AD198" s="9"/>
      <c r="AN198" s="9" t="str">
        <f>IF(AND(ISBLANK(AL198), ISBLANK(AM198)), "", _xlfn.CONCAT("[", IF(ISBLANK(AL198), "", _xlfn.CONCAT("[""mac"", """, AL198, """]")), IF(ISBLANK(AM198), "", _xlfn.CONCAT(", [""ip"", """, AM198, """]")), "]"))</f>
        <v/>
      </c>
    </row>
    <row r="199" spans="1:40" ht="16" customHeight="1" x14ac:dyDescent="0.2">
      <c r="A199" s="9">
        <v>2155</v>
      </c>
      <c r="B199" s="9" t="s">
        <v>26</v>
      </c>
      <c r="C199" s="9" t="s">
        <v>259</v>
      </c>
      <c r="D199" s="9" t="s">
        <v>27</v>
      </c>
      <c r="E199" s="9" t="s">
        <v>280</v>
      </c>
      <c r="F199" s="9" t="str">
        <f>IF(ISBLANK(E199), "", Table2[[#This Row],[unique_id]])</f>
        <v>study_battery_charger_today_s_consumption</v>
      </c>
      <c r="G199" s="9" t="s">
        <v>252</v>
      </c>
      <c r="H199" s="9" t="s">
        <v>235</v>
      </c>
      <c r="I199" s="9" t="s">
        <v>141</v>
      </c>
      <c r="L199" s="9" t="s">
        <v>136</v>
      </c>
      <c r="N199" s="9" t="s">
        <v>764</v>
      </c>
      <c r="O199" s="11"/>
      <c r="P199" s="11"/>
      <c r="Q199" s="11"/>
      <c r="R199" s="11"/>
      <c r="S199" s="9"/>
      <c r="T199" s="9" t="s">
        <v>502</v>
      </c>
      <c r="V199" s="9" t="s">
        <v>294</v>
      </c>
      <c r="X199" s="11"/>
      <c r="Z199" s="9" t="str">
        <f>IF(ISBLANK(Y199),  "", _xlfn.CONCAT("haas/entity/sensor/", LOWER(C199), "/", E199, "/config"))</f>
        <v/>
      </c>
      <c r="AA199" s="9" t="str">
        <f>IF(ISBLANK(Y199),  "", _xlfn.CONCAT(LOWER(C199), "/", E199))</f>
        <v/>
      </c>
      <c r="AD199" s="9"/>
      <c r="AN199" s="9" t="str">
        <f>IF(AND(ISBLANK(AL199), ISBLANK(AM199)), "", _xlfn.CONCAT("[", IF(ISBLANK(AL199), "", _xlfn.CONCAT("[""mac"", """, AL199, """]")), IF(ISBLANK(AM199), "", _xlfn.CONCAT(", [""ip"", """, AM199, """]")), "]"))</f>
        <v/>
      </c>
    </row>
    <row r="200" spans="1:40" ht="16" customHeight="1" x14ac:dyDescent="0.2">
      <c r="A200" s="9">
        <v>2156</v>
      </c>
      <c r="B200" s="9" t="s">
        <v>26</v>
      </c>
      <c r="C200" s="9" t="s">
        <v>259</v>
      </c>
      <c r="D200" s="9" t="s">
        <v>27</v>
      </c>
      <c r="E200" s="9" t="s">
        <v>281</v>
      </c>
      <c r="F200" s="9" t="str">
        <f>IF(ISBLANK(E200), "", Table2[[#This Row],[unique_id]])</f>
        <v>laundry_vacuum_charger_today_s_consumption</v>
      </c>
      <c r="G200" s="9" t="s">
        <v>251</v>
      </c>
      <c r="H200" s="9" t="s">
        <v>235</v>
      </c>
      <c r="I200" s="9" t="s">
        <v>141</v>
      </c>
      <c r="L200" s="9" t="s">
        <v>136</v>
      </c>
      <c r="N200" s="9" t="s">
        <v>764</v>
      </c>
      <c r="O200" s="11"/>
      <c r="P200" s="11"/>
      <c r="Q200" s="11"/>
      <c r="R200" s="11"/>
      <c r="S200" s="9"/>
      <c r="T200" s="9" t="s">
        <v>502</v>
      </c>
      <c r="V200" s="9" t="s">
        <v>294</v>
      </c>
      <c r="X200" s="11"/>
      <c r="Z200" s="9" t="str">
        <f>IF(ISBLANK(Y200),  "", _xlfn.CONCAT("haas/entity/sensor/", LOWER(C200), "/", E200, "/config"))</f>
        <v/>
      </c>
      <c r="AA200" s="9" t="str">
        <f>IF(ISBLANK(Y200),  "", _xlfn.CONCAT(LOWER(C200), "/", E200))</f>
        <v/>
      </c>
      <c r="AD200" s="9"/>
      <c r="AN200" s="9" t="str">
        <f>IF(AND(ISBLANK(AL200), ISBLANK(AM200)), "", _xlfn.CONCAT("[", IF(ISBLANK(AL200), "", _xlfn.CONCAT("[""mac"", """, AL200, """]")), IF(ISBLANK(AM200), "", _xlfn.CONCAT(", [""ip"", """, AM200, """]")), "]"))</f>
        <v/>
      </c>
    </row>
    <row r="201" spans="1:40" ht="16" customHeight="1" x14ac:dyDescent="0.2">
      <c r="A201" s="9">
        <v>2157</v>
      </c>
      <c r="B201" s="9" t="s">
        <v>26</v>
      </c>
      <c r="C201" s="9" t="s">
        <v>153</v>
      </c>
      <c r="D201" s="9" t="s">
        <v>27</v>
      </c>
      <c r="E201" s="9" t="s">
        <v>512</v>
      </c>
      <c r="F201" s="9" t="str">
        <f>IF(ISBLANK(E201), "", Table2[[#This Row],[unique_id]])</f>
        <v>home_lights_energy_daily</v>
      </c>
      <c r="G201" s="9" t="s">
        <v>493</v>
      </c>
      <c r="H201" s="9" t="s">
        <v>235</v>
      </c>
      <c r="I201" s="9" t="s">
        <v>141</v>
      </c>
      <c r="L201" s="9" t="s">
        <v>136</v>
      </c>
      <c r="N201" s="9" t="s">
        <v>764</v>
      </c>
      <c r="O201" s="11"/>
      <c r="P201" s="11"/>
      <c r="Q201" s="11"/>
      <c r="R201" s="11"/>
      <c r="S201" s="9"/>
      <c r="T201" s="9" t="s">
        <v>502</v>
      </c>
      <c r="V201" s="9" t="s">
        <v>294</v>
      </c>
      <c r="X201" s="11"/>
      <c r="Z201" s="9" t="str">
        <f>IF(ISBLANK(Y201),  "", _xlfn.CONCAT("haas/entity/sensor/", LOWER(C201), "/", E201, "/config"))</f>
        <v/>
      </c>
      <c r="AA201" s="9" t="str">
        <f>IF(ISBLANK(Y201),  "", _xlfn.CONCAT(LOWER(C201), "/", E201))</f>
        <v/>
      </c>
      <c r="AD201" s="9"/>
      <c r="AN201" s="9" t="str">
        <f>IF(AND(ISBLANK(AL201), ISBLANK(AM201)), "", _xlfn.CONCAT("[", IF(ISBLANK(AL201), "", _xlfn.CONCAT("[""mac"", """, AL201, """]")), IF(ISBLANK(AM201), "", _xlfn.CONCAT(", [""ip"", """, AM201, """]")), "]"))</f>
        <v/>
      </c>
    </row>
    <row r="202" spans="1:40" ht="16" customHeight="1" x14ac:dyDescent="0.2">
      <c r="A202" s="9">
        <v>2158</v>
      </c>
      <c r="B202" s="9" t="s">
        <v>26</v>
      </c>
      <c r="C202" s="9" t="s">
        <v>153</v>
      </c>
      <c r="D202" s="9" t="s">
        <v>27</v>
      </c>
      <c r="E202" s="9" t="s">
        <v>513</v>
      </c>
      <c r="F202" s="9" t="str">
        <f>IF(ISBLANK(E202), "", Table2[[#This Row],[unique_id]])</f>
        <v>home_fans_energy_daily</v>
      </c>
      <c r="G202" s="9" t="s">
        <v>494</v>
      </c>
      <c r="H202" s="9" t="s">
        <v>235</v>
      </c>
      <c r="I202" s="9" t="s">
        <v>141</v>
      </c>
      <c r="L202" s="9" t="s">
        <v>136</v>
      </c>
      <c r="N202" s="9" t="s">
        <v>764</v>
      </c>
      <c r="O202" s="11"/>
      <c r="P202" s="11"/>
      <c r="Q202" s="11"/>
      <c r="R202" s="11"/>
      <c r="S202" s="9"/>
      <c r="T202" s="9" t="s">
        <v>502</v>
      </c>
      <c r="V202" s="9" t="s">
        <v>294</v>
      </c>
      <c r="X202" s="11"/>
      <c r="Z202" s="9" t="str">
        <f>IF(ISBLANK(Y202),  "", _xlfn.CONCAT("haas/entity/sensor/", LOWER(C202), "/", E202, "/config"))</f>
        <v/>
      </c>
      <c r="AA202" s="9" t="str">
        <f>IF(ISBLANK(Y202),  "", _xlfn.CONCAT(LOWER(C202), "/", E202))</f>
        <v/>
      </c>
      <c r="AD202" s="9"/>
      <c r="AN202" s="9" t="str">
        <f>IF(AND(ISBLANK(AL202), ISBLANK(AM202)), "", _xlfn.CONCAT("[", IF(ISBLANK(AL202), "", _xlfn.CONCAT("[""mac"", """, AL202, """]")), IF(ISBLANK(AM202), "", _xlfn.CONCAT(", [""ip"", """, AM202, """]")), "]"))</f>
        <v/>
      </c>
    </row>
    <row r="203" spans="1:40" ht="16" customHeight="1" x14ac:dyDescent="0.2">
      <c r="A203" s="9">
        <v>2159</v>
      </c>
      <c r="B203" s="9" t="s">
        <v>234</v>
      </c>
      <c r="C203" s="9" t="s">
        <v>516</v>
      </c>
      <c r="D203" s="9" t="s">
        <v>27</v>
      </c>
      <c r="E203" s="9" t="s">
        <v>779</v>
      </c>
      <c r="F203" s="9" t="str">
        <f>IF(ISBLANK(E203), "", Table2[[#This Row],[unique_id]])</f>
        <v>outdoor_pool_filter_energy_daily</v>
      </c>
      <c r="G203" s="9" t="s">
        <v>483</v>
      </c>
      <c r="H203" s="9" t="s">
        <v>235</v>
      </c>
      <c r="I203" s="9" t="s">
        <v>141</v>
      </c>
      <c r="L203" s="9" t="s">
        <v>136</v>
      </c>
      <c r="N203" s="9" t="s">
        <v>764</v>
      </c>
      <c r="O203" s="11"/>
      <c r="P203" s="11"/>
      <c r="Q203" s="11"/>
      <c r="R203" s="11"/>
      <c r="S203" s="9"/>
      <c r="T203" s="9" t="s">
        <v>502</v>
      </c>
      <c r="V203" s="9" t="s">
        <v>294</v>
      </c>
      <c r="X203" s="11"/>
      <c r="Z203" s="9" t="str">
        <f>IF(ISBLANK(Y203),  "", _xlfn.CONCAT("haas/entity/sensor/", LOWER(C203), "/", E203, "/config"))</f>
        <v/>
      </c>
      <c r="AA203" s="9" t="str">
        <f>IF(ISBLANK(Y203),  "", _xlfn.CONCAT(LOWER(C203), "/", E203))</f>
        <v/>
      </c>
      <c r="AD203" s="9"/>
      <c r="AN203" s="9" t="str">
        <f>IF(AND(ISBLANK(AL203), ISBLANK(AM203)), "", _xlfn.CONCAT("[", IF(ISBLANK(AL203), "", _xlfn.CONCAT("[""mac"", """, AL203, """]")), IF(ISBLANK(AM203), "", _xlfn.CONCAT(", [""ip"", """, AM203, """]")), "]"))</f>
        <v/>
      </c>
    </row>
    <row r="204" spans="1:40" ht="16" customHeight="1" x14ac:dyDescent="0.2">
      <c r="A204" s="9">
        <v>2160</v>
      </c>
      <c r="B204" s="9" t="s">
        <v>26</v>
      </c>
      <c r="C204" s="9" t="s">
        <v>516</v>
      </c>
      <c r="D204" s="9" t="s">
        <v>27</v>
      </c>
      <c r="E204" s="9" t="s">
        <v>781</v>
      </c>
      <c r="F204" s="9" t="str">
        <f>IF(ISBLANK(E204), "", Table2[[#This Row],[unique_id]])</f>
        <v>roof_water_heater_booster_energy_today</v>
      </c>
      <c r="G204" s="9" t="s">
        <v>782</v>
      </c>
      <c r="H204" s="9" t="s">
        <v>235</v>
      </c>
      <c r="I204" s="9" t="s">
        <v>141</v>
      </c>
      <c r="L204" s="9" t="s">
        <v>136</v>
      </c>
      <c r="N204" s="9" t="s">
        <v>764</v>
      </c>
      <c r="O204" s="11"/>
      <c r="P204" s="11"/>
      <c r="Q204" s="11"/>
      <c r="R204" s="11"/>
      <c r="S204" s="9"/>
      <c r="T204" s="9" t="s">
        <v>502</v>
      </c>
      <c r="V204" s="9" t="s">
        <v>294</v>
      </c>
      <c r="X204" s="11"/>
      <c r="Z204" s="9" t="str">
        <f>IF(ISBLANK(Y204),  "", _xlfn.CONCAT("haas/entity/sensor/", LOWER(C204), "/", E204, "/config"))</f>
        <v/>
      </c>
      <c r="AA204" s="9" t="str">
        <f>IF(ISBLANK(Y204),  "", _xlfn.CONCAT(LOWER(C204), "/", E204))</f>
        <v/>
      </c>
      <c r="AD204" s="9"/>
      <c r="AN204" s="9" t="str">
        <f>IF(AND(ISBLANK(AL204), ISBLANK(AM204)), "", _xlfn.CONCAT("[", IF(ISBLANK(AL204), "", _xlfn.CONCAT("[""mac"", """, AL204, """]")), IF(ISBLANK(AM204), "", _xlfn.CONCAT(", [""ip"", """, AM204, """]")), "]"))</f>
        <v/>
      </c>
    </row>
    <row r="205" spans="1:40" ht="16" customHeight="1" x14ac:dyDescent="0.2">
      <c r="A205" s="9">
        <v>2161</v>
      </c>
      <c r="B205" s="9" t="s">
        <v>26</v>
      </c>
      <c r="C205" s="9" t="s">
        <v>259</v>
      </c>
      <c r="D205" s="9" t="s">
        <v>27</v>
      </c>
      <c r="E205" s="9" t="s">
        <v>270</v>
      </c>
      <c r="F205" s="9" t="str">
        <f>IF(ISBLANK(E205), "", Table2[[#This Row],[unique_id]])</f>
        <v>kitchen_dish_washer_today_s_consumption</v>
      </c>
      <c r="G205" s="9" t="s">
        <v>249</v>
      </c>
      <c r="H205" s="9" t="s">
        <v>235</v>
      </c>
      <c r="I205" s="9" t="s">
        <v>141</v>
      </c>
      <c r="L205" s="9" t="s">
        <v>136</v>
      </c>
      <c r="N205" s="9" t="s">
        <v>764</v>
      </c>
      <c r="O205" s="11"/>
      <c r="P205" s="11"/>
      <c r="Q205" s="11"/>
      <c r="R205" s="11"/>
      <c r="S205" s="9"/>
      <c r="T205" s="9" t="s">
        <v>502</v>
      </c>
      <c r="V205" s="9" t="s">
        <v>294</v>
      </c>
      <c r="X205" s="11"/>
      <c r="Z205" s="9" t="str">
        <f>IF(ISBLANK(Y205),  "", _xlfn.CONCAT("haas/entity/sensor/", LOWER(C205), "/", E205, "/config"))</f>
        <v/>
      </c>
      <c r="AA205" s="9" t="str">
        <f>IF(ISBLANK(Y205),  "", _xlfn.CONCAT(LOWER(C205), "/", E205))</f>
        <v/>
      </c>
      <c r="AD205" s="9"/>
      <c r="AN205" s="9" t="str">
        <f>IF(AND(ISBLANK(AL205), ISBLANK(AM205)), "", _xlfn.CONCAT("[", IF(ISBLANK(AL205), "", _xlfn.CONCAT("[""mac"", """, AL205, """]")), IF(ISBLANK(AM205), "", _xlfn.CONCAT(", [""ip"", """, AM205, """]")), "]"))</f>
        <v/>
      </c>
    </row>
    <row r="206" spans="1:40" ht="16" customHeight="1" x14ac:dyDescent="0.2">
      <c r="A206" s="9">
        <v>2162</v>
      </c>
      <c r="B206" s="9" t="s">
        <v>26</v>
      </c>
      <c r="C206" s="9" t="s">
        <v>259</v>
      </c>
      <c r="D206" s="9" t="s">
        <v>27</v>
      </c>
      <c r="E206" s="9" t="s">
        <v>271</v>
      </c>
      <c r="F206" s="9" t="str">
        <f>IF(ISBLANK(E206), "", Table2[[#This Row],[unique_id]])</f>
        <v>laundry_clothes_dryer_today_s_consumption</v>
      </c>
      <c r="G206" s="9" t="s">
        <v>250</v>
      </c>
      <c r="H206" s="9" t="s">
        <v>235</v>
      </c>
      <c r="I206" s="9" t="s">
        <v>141</v>
      </c>
      <c r="L206" s="9" t="s">
        <v>136</v>
      </c>
      <c r="N206" s="9" t="s">
        <v>764</v>
      </c>
      <c r="O206" s="11"/>
      <c r="P206" s="11"/>
      <c r="Q206" s="11"/>
      <c r="R206" s="11"/>
      <c r="S206" s="9"/>
      <c r="T206" s="9" t="s">
        <v>502</v>
      </c>
      <c r="V206" s="9" t="s">
        <v>294</v>
      </c>
      <c r="X206" s="11"/>
      <c r="Z206" s="9" t="str">
        <f>IF(ISBLANK(Y206),  "", _xlfn.CONCAT("haas/entity/sensor/", LOWER(C206), "/", E206, "/config"))</f>
        <v/>
      </c>
      <c r="AA206" s="9" t="str">
        <f>IF(ISBLANK(Y206),  "", _xlfn.CONCAT(LOWER(C206), "/", E206))</f>
        <v/>
      </c>
      <c r="AD206" s="9"/>
      <c r="AN206" s="9" t="str">
        <f>IF(AND(ISBLANK(AL206), ISBLANK(AM206)), "", _xlfn.CONCAT("[", IF(ISBLANK(AL206), "", _xlfn.CONCAT("[""mac"", """, AL206, """]")), IF(ISBLANK(AM206), "", _xlfn.CONCAT(", [""ip"", """, AM206, """]")), "]"))</f>
        <v/>
      </c>
    </row>
    <row r="207" spans="1:40" ht="16" customHeight="1" x14ac:dyDescent="0.2">
      <c r="A207" s="9">
        <v>2163</v>
      </c>
      <c r="B207" s="9" t="s">
        <v>26</v>
      </c>
      <c r="C207" s="9" t="s">
        <v>259</v>
      </c>
      <c r="D207" s="9" t="s">
        <v>27</v>
      </c>
      <c r="E207" s="9" t="s">
        <v>272</v>
      </c>
      <c r="F207" s="9" t="str">
        <f>IF(ISBLANK(E207), "", Table2[[#This Row],[unique_id]])</f>
        <v>laundry_washing_machine_today_s_consumption</v>
      </c>
      <c r="G207" s="9" t="s">
        <v>248</v>
      </c>
      <c r="H207" s="9" t="s">
        <v>235</v>
      </c>
      <c r="I207" s="9" t="s">
        <v>141</v>
      </c>
      <c r="L207" s="9" t="s">
        <v>136</v>
      </c>
      <c r="N207" s="9" t="s">
        <v>764</v>
      </c>
      <c r="O207" s="11"/>
      <c r="P207" s="11"/>
      <c r="Q207" s="11"/>
      <c r="R207" s="11"/>
      <c r="S207" s="9"/>
      <c r="T207" s="9" t="s">
        <v>502</v>
      </c>
      <c r="V207" s="9" t="s">
        <v>294</v>
      </c>
      <c r="X207" s="11"/>
      <c r="Z207" s="9" t="str">
        <f>IF(ISBLANK(Y207),  "", _xlfn.CONCAT("haas/entity/sensor/", LOWER(C207), "/", E207, "/config"))</f>
        <v/>
      </c>
      <c r="AA207" s="9" t="str">
        <f>IF(ISBLANK(Y207),  "", _xlfn.CONCAT(LOWER(C207), "/", E207))</f>
        <v/>
      </c>
      <c r="AD207" s="9"/>
      <c r="AN207" s="9" t="str">
        <f>IF(AND(ISBLANK(AL207), ISBLANK(AM207)), "", _xlfn.CONCAT("[", IF(ISBLANK(AL207), "", _xlfn.CONCAT("[""mac"", """, AL207, """]")), IF(ISBLANK(AM207), "", _xlfn.CONCAT(", [""ip"", """, AM207, """]")), "]"))</f>
        <v/>
      </c>
    </row>
    <row r="208" spans="1:40" ht="16" customHeight="1" x14ac:dyDescent="0.2">
      <c r="A208" s="9">
        <v>2164</v>
      </c>
      <c r="B208" s="9" t="s">
        <v>26</v>
      </c>
      <c r="C208" s="9" t="s">
        <v>259</v>
      </c>
      <c r="D208" s="9" t="s">
        <v>27</v>
      </c>
      <c r="E208" s="9" t="s">
        <v>273</v>
      </c>
      <c r="F208" s="9" t="str">
        <f>IF(ISBLANK(E208), "", Table2[[#This Row],[unique_id]])</f>
        <v>kitchen_coffee_machine_today_s_consumption</v>
      </c>
      <c r="G208" s="9" t="s">
        <v>135</v>
      </c>
      <c r="H208" s="9" t="s">
        <v>235</v>
      </c>
      <c r="I208" s="9" t="s">
        <v>141</v>
      </c>
      <c r="L208" s="9" t="s">
        <v>136</v>
      </c>
      <c r="N208" s="9" t="s">
        <v>764</v>
      </c>
      <c r="O208" s="11"/>
      <c r="P208" s="11"/>
      <c r="Q208" s="11"/>
      <c r="R208" s="11"/>
      <c r="S208" s="9"/>
      <c r="T208" s="9" t="s">
        <v>502</v>
      </c>
      <c r="V208" s="9" t="s">
        <v>294</v>
      </c>
      <c r="X208" s="11"/>
      <c r="Z208" s="9" t="str">
        <f>IF(ISBLANK(Y208),  "", _xlfn.CONCAT("haas/entity/sensor/", LOWER(C208), "/", E208, "/config"))</f>
        <v/>
      </c>
      <c r="AA208" s="9" t="str">
        <f>IF(ISBLANK(Y208),  "", _xlfn.CONCAT(LOWER(C208), "/", E208))</f>
        <v/>
      </c>
      <c r="AD208" s="9"/>
      <c r="AN208" s="9" t="str">
        <f>IF(AND(ISBLANK(AL208), ISBLANK(AM208)), "", _xlfn.CONCAT("[", IF(ISBLANK(AL208), "", _xlfn.CONCAT("[""mac"", """, AL208, """]")), IF(ISBLANK(AM208), "", _xlfn.CONCAT(", [""ip"", """, AM208, """]")), "]"))</f>
        <v/>
      </c>
    </row>
    <row r="209" spans="1:40" ht="16" customHeight="1" x14ac:dyDescent="0.2">
      <c r="A209" s="9">
        <v>2165</v>
      </c>
      <c r="B209" s="9" t="s">
        <v>26</v>
      </c>
      <c r="C209" s="9" t="s">
        <v>259</v>
      </c>
      <c r="D209" s="9" t="s">
        <v>27</v>
      </c>
      <c r="E209" s="9" t="s">
        <v>274</v>
      </c>
      <c r="F209" s="9" t="str">
        <f>IF(ISBLANK(E209), "", Table2[[#This Row],[unique_id]])</f>
        <v>kitchen_fridge_today_s_consumption</v>
      </c>
      <c r="G209" s="9" t="s">
        <v>244</v>
      </c>
      <c r="H209" s="9" t="s">
        <v>235</v>
      </c>
      <c r="I209" s="9" t="s">
        <v>141</v>
      </c>
      <c r="L209" s="9" t="s">
        <v>136</v>
      </c>
      <c r="N209" s="9" t="s">
        <v>764</v>
      </c>
      <c r="O209" s="11"/>
      <c r="P209" s="11"/>
      <c r="Q209" s="11"/>
      <c r="R209" s="11"/>
      <c r="S209" s="9"/>
      <c r="T209" s="9" t="s">
        <v>502</v>
      </c>
      <c r="V209" s="9" t="s">
        <v>294</v>
      </c>
      <c r="X209" s="11"/>
      <c r="Z209" s="9" t="str">
        <f>IF(ISBLANK(Y209),  "", _xlfn.CONCAT("haas/entity/sensor/", LOWER(C209), "/", E209, "/config"))</f>
        <v/>
      </c>
      <c r="AA209" s="9" t="str">
        <f>IF(ISBLANK(Y209),  "", _xlfn.CONCAT(LOWER(C209), "/", E209))</f>
        <v/>
      </c>
      <c r="AD209" s="9"/>
      <c r="AN209" s="9" t="str">
        <f>IF(AND(ISBLANK(AL209), ISBLANK(AM209)), "", _xlfn.CONCAT("[", IF(ISBLANK(AL209), "", _xlfn.CONCAT("[""mac"", """, AL209, """]")), IF(ISBLANK(AM209), "", _xlfn.CONCAT(", [""ip"", """, AM209, """]")), "]"))</f>
        <v/>
      </c>
    </row>
    <row r="210" spans="1:40" ht="16" customHeight="1" x14ac:dyDescent="0.2">
      <c r="A210" s="9">
        <v>2166</v>
      </c>
      <c r="B210" s="9" t="s">
        <v>26</v>
      </c>
      <c r="C210" s="9" t="s">
        <v>259</v>
      </c>
      <c r="D210" s="9" t="s">
        <v>27</v>
      </c>
      <c r="E210" s="9" t="s">
        <v>275</v>
      </c>
      <c r="F210" s="9" t="str">
        <f>IF(ISBLANK(E210), "", Table2[[#This Row],[unique_id]])</f>
        <v>deck_freezer_today_s_consumption</v>
      </c>
      <c r="G210" s="9" t="s">
        <v>245</v>
      </c>
      <c r="H210" s="9" t="s">
        <v>235</v>
      </c>
      <c r="I210" s="9" t="s">
        <v>141</v>
      </c>
      <c r="L210" s="9" t="s">
        <v>136</v>
      </c>
      <c r="N210" s="9" t="s">
        <v>764</v>
      </c>
      <c r="O210" s="11"/>
      <c r="P210" s="11"/>
      <c r="Q210" s="11"/>
      <c r="R210" s="11"/>
      <c r="S210" s="9"/>
      <c r="T210" s="9" t="s">
        <v>502</v>
      </c>
      <c r="V210" s="9" t="s">
        <v>294</v>
      </c>
      <c r="X210" s="11"/>
      <c r="Z210" s="9" t="str">
        <f>IF(ISBLANK(Y210),  "", _xlfn.CONCAT("haas/entity/sensor/", LOWER(C210), "/", E210, "/config"))</f>
        <v/>
      </c>
      <c r="AA210" s="9" t="str">
        <f>IF(ISBLANK(Y210),  "", _xlfn.CONCAT(LOWER(C210), "/", E210))</f>
        <v/>
      </c>
      <c r="AD210" s="9"/>
      <c r="AN210" s="9" t="str">
        <f>IF(AND(ISBLANK(AL210), ISBLANK(AM210)), "", _xlfn.CONCAT("[", IF(ISBLANK(AL210), "", _xlfn.CONCAT("[""mac"", """, AL210, """]")), IF(ISBLANK(AM210), "", _xlfn.CONCAT(", [""ip"", """, AM210, """]")), "]"))</f>
        <v/>
      </c>
    </row>
    <row r="211" spans="1:40" ht="16" customHeight="1" x14ac:dyDescent="0.2">
      <c r="A211" s="9">
        <v>2167</v>
      </c>
      <c r="B211" s="9" t="s">
        <v>26</v>
      </c>
      <c r="C211" s="9" t="s">
        <v>259</v>
      </c>
      <c r="D211" s="9" t="s">
        <v>27</v>
      </c>
      <c r="E211" s="9" t="s">
        <v>526</v>
      </c>
      <c r="F211" s="9" t="str">
        <f>IF(ISBLANK(E211), "", Table2[[#This Row],[unique_id]])</f>
        <v>deck_festoons_today_s_consumption</v>
      </c>
      <c r="G211" s="9" t="s">
        <v>403</v>
      </c>
      <c r="H211" s="9" t="s">
        <v>235</v>
      </c>
      <c r="I211" s="9" t="s">
        <v>141</v>
      </c>
      <c r="L211" s="9" t="s">
        <v>136</v>
      </c>
      <c r="N211" s="9" t="s">
        <v>764</v>
      </c>
      <c r="O211" s="11"/>
      <c r="P211" s="11"/>
      <c r="Q211" s="11"/>
      <c r="R211" s="11"/>
      <c r="S211" s="9"/>
      <c r="T211" s="9" t="s">
        <v>502</v>
      </c>
      <c r="V211" s="9" t="s">
        <v>294</v>
      </c>
      <c r="X211" s="11"/>
      <c r="Z211" s="9" t="str">
        <f>IF(ISBLANK(Y211),  "", _xlfn.CONCAT("haas/entity/sensor/", LOWER(C211), "/", E211, "/config"))</f>
        <v/>
      </c>
      <c r="AA211" s="9" t="str">
        <f>IF(ISBLANK(Y211),  "", _xlfn.CONCAT(LOWER(C211), "/", E211))</f>
        <v/>
      </c>
      <c r="AD211" s="9"/>
      <c r="AN211" s="9" t="str">
        <f>IF(AND(ISBLANK(AL211), ISBLANK(AM211)), "", _xlfn.CONCAT("[", IF(ISBLANK(AL211), "", _xlfn.CONCAT("[""mac"", """, AL211, """]")), IF(ISBLANK(AM211), "", _xlfn.CONCAT(", [""ip"", """, AM211, """]")), "]"))</f>
        <v/>
      </c>
    </row>
    <row r="212" spans="1:40" ht="16" customHeight="1" x14ac:dyDescent="0.2">
      <c r="A212" s="9">
        <v>2168</v>
      </c>
      <c r="B212" s="9" t="s">
        <v>26</v>
      </c>
      <c r="C212" s="9" t="s">
        <v>259</v>
      </c>
      <c r="D212" s="9" t="s">
        <v>27</v>
      </c>
      <c r="E212" s="9" t="s">
        <v>276</v>
      </c>
      <c r="F212" s="9" t="str">
        <f>IF(ISBLANK(E212), "", Table2[[#This Row],[unique_id]])</f>
        <v>lounge_tv_today_s_consumption</v>
      </c>
      <c r="G212" s="9" t="s">
        <v>190</v>
      </c>
      <c r="H212" s="9" t="s">
        <v>235</v>
      </c>
      <c r="I212" s="9" t="s">
        <v>141</v>
      </c>
      <c r="L212" s="9" t="s">
        <v>136</v>
      </c>
      <c r="N212" s="9" t="s">
        <v>764</v>
      </c>
      <c r="O212" s="11"/>
      <c r="P212" s="11"/>
      <c r="Q212" s="11"/>
      <c r="R212" s="11"/>
      <c r="S212" s="9"/>
      <c r="T212" s="9" t="s">
        <v>502</v>
      </c>
      <c r="V212" s="9" t="s">
        <v>294</v>
      </c>
      <c r="X212" s="11"/>
      <c r="Z212" s="9" t="str">
        <f>IF(ISBLANK(Y212),  "", _xlfn.CONCAT("haas/entity/sensor/", LOWER(C212), "/", E212, "/config"))</f>
        <v/>
      </c>
      <c r="AA212" s="9" t="str">
        <f>IF(ISBLANK(Y212),  "", _xlfn.CONCAT(LOWER(C212), "/", E212))</f>
        <v/>
      </c>
      <c r="AD212" s="9"/>
      <c r="AN212" s="9" t="str">
        <f>IF(AND(ISBLANK(AL212), ISBLANK(AM212)), "", _xlfn.CONCAT("[", IF(ISBLANK(AL212), "", _xlfn.CONCAT("[""mac"", """, AL212, """]")), IF(ISBLANK(AM212), "", _xlfn.CONCAT(", [""ip"", """, AM212, """]")), "]"))</f>
        <v/>
      </c>
    </row>
    <row r="213" spans="1:40" ht="16" customHeight="1" x14ac:dyDescent="0.2">
      <c r="A213" s="9">
        <v>2169</v>
      </c>
      <c r="B213" s="9" t="s">
        <v>26</v>
      </c>
      <c r="C213" s="9" t="s">
        <v>259</v>
      </c>
      <c r="D213" s="9" t="s">
        <v>27</v>
      </c>
      <c r="E213" s="9" t="s">
        <v>277</v>
      </c>
      <c r="F213" s="9" t="str">
        <f>IF(ISBLANK(E213), "", Table2[[#This Row],[unique_id]])</f>
        <v>bathroom_rails_today_s_consumption</v>
      </c>
      <c r="G213" s="9" t="s">
        <v>785</v>
      </c>
      <c r="H213" s="9" t="s">
        <v>235</v>
      </c>
      <c r="I213" s="9" t="s">
        <v>141</v>
      </c>
      <c r="L213" s="9" t="s">
        <v>136</v>
      </c>
      <c r="N213" s="9" t="s">
        <v>764</v>
      </c>
      <c r="O213" s="11"/>
      <c r="P213" s="11"/>
      <c r="Q213" s="11"/>
      <c r="R213" s="11"/>
      <c r="S213" s="9"/>
      <c r="T213" s="9" t="s">
        <v>502</v>
      </c>
      <c r="V213" s="9" t="s">
        <v>294</v>
      </c>
      <c r="X213" s="11"/>
      <c r="Z213" s="9" t="str">
        <f>IF(ISBLANK(Y213),  "", _xlfn.CONCAT("haas/entity/sensor/", LOWER(C213), "/", E213, "/config"))</f>
        <v/>
      </c>
      <c r="AA213" s="9" t="str">
        <f>IF(ISBLANK(Y213),  "", _xlfn.CONCAT(LOWER(C213), "/", E213))</f>
        <v/>
      </c>
      <c r="AD213" s="9"/>
      <c r="AN213" s="9" t="str">
        <f>IF(AND(ISBLANK(AL213), ISBLANK(AM213)), "", _xlfn.CONCAT("[", IF(ISBLANK(AL213), "", _xlfn.CONCAT("[""mac"", """, AL213, """]")), IF(ISBLANK(AM213), "", _xlfn.CONCAT(", [""ip"", """, AM213, """]")), "]"))</f>
        <v/>
      </c>
    </row>
    <row r="214" spans="1:40" ht="16" customHeight="1" x14ac:dyDescent="0.2">
      <c r="A214" s="9">
        <v>2170</v>
      </c>
      <c r="B214" s="9" t="s">
        <v>26</v>
      </c>
      <c r="C214" s="9" t="s">
        <v>259</v>
      </c>
      <c r="D214" s="9" t="s">
        <v>27</v>
      </c>
      <c r="E214" s="9" t="s">
        <v>278</v>
      </c>
      <c r="F214" s="9" t="str">
        <f>IF(ISBLANK(E214), "", Table2[[#This Row],[unique_id]])</f>
        <v>study_outlet_today_s_consumption</v>
      </c>
      <c r="G214" s="9" t="s">
        <v>247</v>
      </c>
      <c r="H214" s="9" t="s">
        <v>235</v>
      </c>
      <c r="I214" s="9" t="s">
        <v>141</v>
      </c>
      <c r="L214" s="9" t="s">
        <v>136</v>
      </c>
      <c r="N214" s="9" t="s">
        <v>764</v>
      </c>
      <c r="O214" s="11"/>
      <c r="P214" s="11"/>
      <c r="Q214" s="11"/>
      <c r="R214" s="11"/>
      <c r="S214" s="9"/>
      <c r="T214" s="9" t="s">
        <v>502</v>
      </c>
      <c r="V214" s="9" t="s">
        <v>294</v>
      </c>
      <c r="X214" s="11"/>
      <c r="Z214" s="9" t="str">
        <f>IF(ISBLANK(Y214),  "", _xlfn.CONCAT("haas/entity/sensor/", LOWER(C214), "/", E214, "/config"))</f>
        <v/>
      </c>
      <c r="AA214" s="9" t="str">
        <f>IF(ISBLANK(Y214),  "", _xlfn.CONCAT(LOWER(C214), "/", E214))</f>
        <v/>
      </c>
      <c r="AD214" s="9"/>
      <c r="AN214" s="9" t="str">
        <f>IF(AND(ISBLANK(AL214), ISBLANK(AM214)), "", _xlfn.CONCAT("[", IF(ISBLANK(AL214), "", _xlfn.CONCAT("[""mac"", """, AL214, """]")), IF(ISBLANK(AM214), "", _xlfn.CONCAT(", [""ip"", """, AM214, """]")), "]"))</f>
        <v/>
      </c>
    </row>
    <row r="215" spans="1:40" ht="16" customHeight="1" x14ac:dyDescent="0.2">
      <c r="A215" s="9">
        <v>2171</v>
      </c>
      <c r="B215" s="9" t="s">
        <v>26</v>
      </c>
      <c r="C215" s="9" t="s">
        <v>259</v>
      </c>
      <c r="D215" s="9" t="s">
        <v>27</v>
      </c>
      <c r="E215" s="9" t="s">
        <v>279</v>
      </c>
      <c r="F215" s="9" t="str">
        <f>IF(ISBLANK(E215), "", Table2[[#This Row],[unique_id]])</f>
        <v>office_outlet_today_s_consumption</v>
      </c>
      <c r="G215" s="9" t="s">
        <v>246</v>
      </c>
      <c r="H215" s="9" t="s">
        <v>235</v>
      </c>
      <c r="I215" s="9" t="s">
        <v>141</v>
      </c>
      <c r="L215" s="9" t="s">
        <v>136</v>
      </c>
      <c r="N215" s="9" t="s">
        <v>764</v>
      </c>
      <c r="O215" s="11"/>
      <c r="P215" s="11"/>
      <c r="Q215" s="11"/>
      <c r="R215" s="11"/>
      <c r="S215" s="9"/>
      <c r="T215" s="9" t="s">
        <v>502</v>
      </c>
      <c r="V215" s="9" t="s">
        <v>294</v>
      </c>
      <c r="X215" s="11"/>
      <c r="Z215" s="9" t="str">
        <f>IF(ISBLANK(Y215),  "", _xlfn.CONCAT("haas/entity/sensor/", LOWER(C215), "/", E215, "/config"))</f>
        <v/>
      </c>
      <c r="AA215" s="9" t="str">
        <f>IF(ISBLANK(Y215),  "", _xlfn.CONCAT(LOWER(C215), "/", E215))</f>
        <v/>
      </c>
      <c r="AD215" s="9"/>
      <c r="AN215" s="9" t="str">
        <f>IF(AND(ISBLANK(AL215), ISBLANK(AM215)), "", _xlfn.CONCAT("[", IF(ISBLANK(AL215), "", _xlfn.CONCAT("[""mac"", """, AL215, """]")), IF(ISBLANK(AM215), "", _xlfn.CONCAT(", [""ip"", """, AM215, """]")), "]"))</f>
        <v/>
      </c>
    </row>
    <row r="216" spans="1:40" ht="16" customHeight="1" x14ac:dyDescent="0.2">
      <c r="A216" s="9">
        <v>2172</v>
      </c>
      <c r="B216" s="9" t="s">
        <v>26</v>
      </c>
      <c r="C216" s="9" t="s">
        <v>259</v>
      </c>
      <c r="D216" s="9" t="s">
        <v>27</v>
      </c>
      <c r="E216" s="9" t="s">
        <v>707</v>
      </c>
      <c r="F216" s="13" t="str">
        <f>IF(ISBLANK(E216), "", Table2[[#This Row],[unique_id]])</f>
        <v>roof_network_switch_today_s_consumption</v>
      </c>
      <c r="G216" s="9" t="s">
        <v>240</v>
      </c>
      <c r="H216" s="9" t="s">
        <v>235</v>
      </c>
      <c r="I216" s="9" t="s">
        <v>141</v>
      </c>
      <c r="N216" s="9" t="s">
        <v>764</v>
      </c>
      <c r="O216" s="11"/>
      <c r="P216" s="11"/>
      <c r="Q216" s="11"/>
      <c r="R216" s="11"/>
      <c r="S216" s="9"/>
      <c r="X216" s="11"/>
      <c r="Z216" s="9" t="str">
        <f>IF(ISBLANK(Y216),  "", _xlfn.CONCAT("haas/entity/sensor/", LOWER(C216), "/", E216, "/config"))</f>
        <v/>
      </c>
      <c r="AA216" s="9" t="str">
        <f>IF(ISBLANK(Y216),  "", _xlfn.CONCAT(LOWER(C216), "/", E216))</f>
        <v/>
      </c>
      <c r="AD216" s="9"/>
      <c r="AN216" s="9" t="str">
        <f>IF(AND(ISBLANK(AL216), ISBLANK(AM216)), "", _xlfn.CONCAT("[", IF(ISBLANK(AL216), "", _xlfn.CONCAT("[""mac"", """, AL216, """]")), IF(ISBLANK(AM216), "", _xlfn.CONCAT(", [""ip"", """, AM216, """]")), "]"))</f>
        <v/>
      </c>
    </row>
    <row r="217" spans="1:40" ht="16" customHeight="1" x14ac:dyDescent="0.2">
      <c r="A217" s="9">
        <v>2173</v>
      </c>
      <c r="B217" s="9" t="s">
        <v>26</v>
      </c>
      <c r="C217" s="9" t="s">
        <v>259</v>
      </c>
      <c r="D217" s="9" t="s">
        <v>27</v>
      </c>
      <c r="E217" s="9" t="s">
        <v>703</v>
      </c>
      <c r="F217" s="13" t="str">
        <f>IF(ISBLANK(E217), "", Table2[[#This Row],[unique_id]])</f>
        <v>rack_modem_today_s_consumption</v>
      </c>
      <c r="G217" s="9" t="s">
        <v>242</v>
      </c>
      <c r="H217" s="9" t="s">
        <v>235</v>
      </c>
      <c r="I217" s="9" t="s">
        <v>141</v>
      </c>
      <c r="N217" s="9" t="s">
        <v>764</v>
      </c>
      <c r="O217" s="11"/>
      <c r="P217" s="11"/>
      <c r="Q217" s="11"/>
      <c r="R217" s="11"/>
      <c r="S217" s="9"/>
      <c r="X217" s="11"/>
      <c r="Z217" s="9" t="str">
        <f>IF(ISBLANK(Y217),  "", _xlfn.CONCAT("haas/entity/sensor/", LOWER(C217), "/", E217, "/config"))</f>
        <v/>
      </c>
      <c r="AA217" s="9" t="str">
        <f>IF(ISBLANK(Y217),  "", _xlfn.CONCAT(LOWER(C217), "/", E217))</f>
        <v/>
      </c>
      <c r="AD217" s="9"/>
      <c r="AN217" s="9" t="str">
        <f>IF(AND(ISBLANK(AL217), ISBLANK(AM217)), "", _xlfn.CONCAT("[", IF(ISBLANK(AL217), "", _xlfn.CONCAT("[""mac"", """, AL217, """]")), IF(ISBLANK(AM217), "", _xlfn.CONCAT(", [""ip"", """, AM217, """]")), "]"))</f>
        <v/>
      </c>
    </row>
    <row r="218" spans="1:40" ht="16" customHeight="1" x14ac:dyDescent="0.2">
      <c r="A218" s="9">
        <v>2174</v>
      </c>
      <c r="B218" s="9" t="s">
        <v>26</v>
      </c>
      <c r="C218" s="9" t="s">
        <v>259</v>
      </c>
      <c r="D218" s="9" t="s">
        <v>27</v>
      </c>
      <c r="E218" s="9" t="s">
        <v>515</v>
      </c>
      <c r="F218" s="9" t="str">
        <f>IF(ISBLANK(E218), "", Table2[[#This Row],[unique_id]])</f>
        <v>server_network_energy_daily</v>
      </c>
      <c r="G218" s="9" t="s">
        <v>752</v>
      </c>
      <c r="H218" s="9" t="s">
        <v>235</v>
      </c>
      <c r="I218" s="9" t="s">
        <v>141</v>
      </c>
      <c r="L218" s="9" t="s">
        <v>136</v>
      </c>
      <c r="N218" s="9" t="s">
        <v>764</v>
      </c>
      <c r="O218" s="11"/>
      <c r="P218" s="11"/>
      <c r="Q218" s="11"/>
      <c r="R218" s="11"/>
      <c r="S218" s="9"/>
      <c r="T218" s="9" t="s">
        <v>502</v>
      </c>
      <c r="V218" s="9" t="s">
        <v>294</v>
      </c>
      <c r="X218" s="11"/>
      <c r="Z218" s="9" t="str">
        <f>IF(ISBLANK(Y218),  "", _xlfn.CONCAT("haas/entity/sensor/", LOWER(C218), "/", E218, "/config"))</f>
        <v/>
      </c>
      <c r="AA218" s="9" t="str">
        <f>IF(ISBLANK(Y218),  "", _xlfn.CONCAT(LOWER(C218), "/", E218))</f>
        <v/>
      </c>
      <c r="AD218" s="9"/>
      <c r="AN218" s="9" t="str">
        <f>IF(AND(ISBLANK(AL218), ISBLANK(AM218)), "", _xlfn.CONCAT("[", IF(ISBLANK(AL218), "", _xlfn.CONCAT("[""mac"", """, AL218, """]")), IF(ISBLANK(AM218), "", _xlfn.CONCAT(", [""ip"", """, AM218, """]")), "]"))</f>
        <v/>
      </c>
    </row>
    <row r="219" spans="1:40" ht="16" customHeight="1" x14ac:dyDescent="0.2">
      <c r="A219" s="9">
        <v>2175</v>
      </c>
      <c r="B219" s="9" t="s">
        <v>26</v>
      </c>
      <c r="C219" s="9" t="s">
        <v>259</v>
      </c>
      <c r="D219" s="9" t="s">
        <v>27</v>
      </c>
      <c r="E219" s="9" t="s">
        <v>704</v>
      </c>
      <c r="F219" s="13" t="str">
        <f>IF(ISBLANK(E219), "", Table2[[#This Row],[unique_id]])</f>
        <v>rack_outlet_today_s_consumption</v>
      </c>
      <c r="G219" s="9" t="s">
        <v>528</v>
      </c>
      <c r="H219" s="9" t="s">
        <v>235</v>
      </c>
      <c r="I219" s="9" t="s">
        <v>141</v>
      </c>
      <c r="N219" s="9" t="s">
        <v>764</v>
      </c>
      <c r="O219" s="11"/>
      <c r="P219" s="11"/>
      <c r="Q219" s="11"/>
      <c r="R219" s="11"/>
      <c r="S219" s="9"/>
      <c r="X219" s="11"/>
      <c r="Z219" s="9" t="str">
        <f>IF(ISBLANK(Y219),  "", _xlfn.CONCAT("haas/entity/sensor/", LOWER(C219), "/", E219, "/config"))</f>
        <v/>
      </c>
      <c r="AA219" s="9" t="str">
        <f>IF(ISBLANK(Y219),  "", _xlfn.CONCAT(LOWER(C219), "/", E219))</f>
        <v/>
      </c>
      <c r="AD219" s="9"/>
      <c r="AN219" s="9" t="str">
        <f>IF(AND(ISBLANK(AL219), ISBLANK(AM219)), "", _xlfn.CONCAT("[", IF(ISBLANK(AL219), "", _xlfn.CONCAT("[""mac"", """, AL219, """]")), IF(ISBLANK(AM219), "", _xlfn.CONCAT(", [""ip"", """, AM219, """]")), "]"))</f>
        <v/>
      </c>
    </row>
    <row r="220" spans="1:40" ht="16" customHeight="1" x14ac:dyDescent="0.2">
      <c r="A220" s="9">
        <v>2176</v>
      </c>
      <c r="B220" s="9" t="s">
        <v>26</v>
      </c>
      <c r="C220" s="9" t="s">
        <v>259</v>
      </c>
      <c r="D220" s="9" t="s">
        <v>27</v>
      </c>
      <c r="E220" s="9" t="s">
        <v>705</v>
      </c>
      <c r="F220" s="13" t="str">
        <f>IF(ISBLANK(E220), "", Table2[[#This Row],[unique_id]])</f>
        <v>kitchen_fan_today_s_consumption</v>
      </c>
      <c r="G220" s="9" t="s">
        <v>241</v>
      </c>
      <c r="H220" s="9" t="s">
        <v>235</v>
      </c>
      <c r="I220" s="9" t="s">
        <v>141</v>
      </c>
      <c r="N220" s="9" t="s">
        <v>764</v>
      </c>
      <c r="O220" s="11"/>
      <c r="P220" s="11"/>
      <c r="Q220" s="11"/>
      <c r="R220" s="11"/>
      <c r="S220" s="9"/>
      <c r="X220" s="11"/>
      <c r="Z220" s="9" t="str">
        <f>IF(ISBLANK(Y220),  "", _xlfn.CONCAT("haas/entity/sensor/", LOWER(C220), "/", E220, "/config"))</f>
        <v/>
      </c>
      <c r="AA220" s="9" t="str">
        <f>IF(ISBLANK(Y220),  "", _xlfn.CONCAT(LOWER(C220), "/", E220))</f>
        <v/>
      </c>
      <c r="AD220" s="9"/>
      <c r="AN220" s="9" t="str">
        <f>IF(AND(ISBLANK(AL220), ISBLANK(AM220)), "", _xlfn.CONCAT("[", IF(ISBLANK(AL220), "", _xlfn.CONCAT("[""mac"", """, AL220, """]")), IF(ISBLANK(AM220), "", _xlfn.CONCAT(", [""ip"", """, AM220, """]")), "]"))</f>
        <v/>
      </c>
    </row>
    <row r="221" spans="1:40" ht="16" customHeight="1" x14ac:dyDescent="0.2">
      <c r="A221" s="9">
        <v>2177</v>
      </c>
      <c r="B221" s="9" t="s">
        <v>26</v>
      </c>
      <c r="C221" s="9" t="s">
        <v>768</v>
      </c>
      <c r="D221" s="9" t="s">
        <v>507</v>
      </c>
      <c r="E221" s="9" t="s">
        <v>506</v>
      </c>
      <c r="F221" s="9" t="str">
        <f>IF(ISBLANK(E221), "", Table2[[#This Row],[unique_id]])</f>
        <v>column_break</v>
      </c>
      <c r="G221" s="9" t="s">
        <v>503</v>
      </c>
      <c r="H221" s="9" t="s">
        <v>235</v>
      </c>
      <c r="I221" s="9" t="s">
        <v>141</v>
      </c>
      <c r="L221" s="9" t="s">
        <v>504</v>
      </c>
      <c r="M221" s="9" t="s">
        <v>505</v>
      </c>
      <c r="N221" s="9"/>
      <c r="O221" s="11"/>
      <c r="P221" s="11"/>
      <c r="Q221" s="11"/>
      <c r="R221" s="11"/>
      <c r="S221" s="9"/>
      <c r="X221" s="11"/>
      <c r="AA221" s="9" t="str">
        <f>IF(ISBLANK(Y221),  "", _xlfn.CONCAT(LOWER(C221), "/", E221))</f>
        <v/>
      </c>
      <c r="AD221" s="9"/>
      <c r="AN221" s="9" t="str">
        <f>IF(AND(ISBLANK(AL221), ISBLANK(AM221)), "", _xlfn.CONCAT("[", IF(ISBLANK(AL221), "", _xlfn.CONCAT("[""mac"", """, AL221, """]")), IF(ISBLANK(AM221), "", _xlfn.CONCAT(", [""ip"", """, AM221, """]")), "]"))</f>
        <v/>
      </c>
    </row>
    <row r="222" spans="1:40" ht="16" customHeight="1" x14ac:dyDescent="0.2">
      <c r="A222" s="9">
        <v>2200</v>
      </c>
      <c r="B222" s="9" t="s">
        <v>234</v>
      </c>
      <c r="C222" s="9" t="s">
        <v>153</v>
      </c>
      <c r="D222" s="9" t="s">
        <v>27</v>
      </c>
      <c r="E222" s="9" t="s">
        <v>287</v>
      </c>
      <c r="F222" s="9" t="str">
        <f>IF(ISBLANK(E222), "", Table2[[#This Row],[unique_id]])</f>
        <v>home_energy_weekly</v>
      </c>
      <c r="G222" s="9" t="s">
        <v>488</v>
      </c>
      <c r="H222" s="9" t="s">
        <v>286</v>
      </c>
      <c r="I222" s="9" t="s">
        <v>141</v>
      </c>
      <c r="L222" s="9" t="s">
        <v>90</v>
      </c>
      <c r="N222" s="9" t="s">
        <v>764</v>
      </c>
      <c r="O222" s="11"/>
      <c r="P222" s="11"/>
      <c r="Q222" s="11"/>
      <c r="R222" s="11"/>
      <c r="S222" s="9"/>
      <c r="T222" s="9" t="s">
        <v>502</v>
      </c>
      <c r="V222" s="9" t="s">
        <v>294</v>
      </c>
      <c r="X222" s="11"/>
      <c r="Z222" s="9" t="str">
        <f>IF(ISBLANK(Y222),  "", _xlfn.CONCAT("haas/entity/sensor/", LOWER(C222), "/", E222, "/config"))</f>
        <v/>
      </c>
      <c r="AA222" s="9" t="str">
        <f>IF(ISBLANK(Y222),  "", _xlfn.CONCAT(LOWER(C222), "/", E222))</f>
        <v/>
      </c>
      <c r="AD222" s="9"/>
      <c r="AN222" s="9" t="str">
        <f>IF(AND(ISBLANK(AL222), ISBLANK(AM222)), "", _xlfn.CONCAT("[", IF(ISBLANK(AL222), "", _xlfn.CONCAT("[""mac"", """, AL222, """]")), IF(ISBLANK(AM222), "", _xlfn.CONCAT(", [""ip"", """, AM222, """]")), "]"))</f>
        <v/>
      </c>
    </row>
    <row r="223" spans="1:40" ht="16" customHeight="1" x14ac:dyDescent="0.2">
      <c r="A223" s="9">
        <v>2201</v>
      </c>
      <c r="B223" s="9" t="s">
        <v>234</v>
      </c>
      <c r="C223" s="9" t="s">
        <v>153</v>
      </c>
      <c r="D223" s="9" t="s">
        <v>27</v>
      </c>
      <c r="E223" s="9" t="s">
        <v>499</v>
      </c>
      <c r="F223" s="9" t="str">
        <f>IF(ISBLANK(E223), "", Table2[[#This Row],[unique_id]])</f>
        <v>home_base_energy_weekly</v>
      </c>
      <c r="G223" s="9" t="s">
        <v>486</v>
      </c>
      <c r="H223" s="9" t="s">
        <v>286</v>
      </c>
      <c r="I223" s="9" t="s">
        <v>141</v>
      </c>
      <c r="L223" s="9" t="s">
        <v>90</v>
      </c>
      <c r="N223" s="9" t="s">
        <v>764</v>
      </c>
      <c r="O223" s="11"/>
      <c r="P223" s="11"/>
      <c r="Q223" s="11"/>
      <c r="R223" s="11"/>
      <c r="S223" s="9"/>
      <c r="T223" s="9" t="s">
        <v>502</v>
      </c>
      <c r="V223" s="9" t="s">
        <v>294</v>
      </c>
      <c r="X223" s="11"/>
      <c r="Z223" s="9" t="str">
        <f>IF(ISBLANK(Y223),  "", _xlfn.CONCAT("haas/entity/sensor/", LOWER(C223), "/", E223, "/config"))</f>
        <v/>
      </c>
      <c r="AA223" s="9" t="str">
        <f>IF(ISBLANK(Y223),  "", _xlfn.CONCAT(LOWER(C223), "/", E223))</f>
        <v/>
      </c>
      <c r="AD223" s="9"/>
      <c r="AN223" s="9" t="str">
        <f>IF(AND(ISBLANK(AL223), ISBLANK(AM223)), "", _xlfn.CONCAT("[", IF(ISBLANK(AL223), "", _xlfn.CONCAT("[""mac"", """, AL223, """]")), IF(ISBLANK(AM223), "", _xlfn.CONCAT(", [""ip"", """, AM223, """]")), "]"))</f>
        <v/>
      </c>
    </row>
    <row r="224" spans="1:40" ht="16" customHeight="1" x14ac:dyDescent="0.2">
      <c r="A224" s="9">
        <v>2203</v>
      </c>
      <c r="B224" s="9" t="s">
        <v>234</v>
      </c>
      <c r="C224" s="9" t="s">
        <v>153</v>
      </c>
      <c r="D224" s="9" t="s">
        <v>27</v>
      </c>
      <c r="E224" s="9" t="s">
        <v>500</v>
      </c>
      <c r="F224" s="9" t="str">
        <f>IF(ISBLANK(E224), "", Table2[[#This Row],[unique_id]])</f>
        <v>home_peak_energy_weekly</v>
      </c>
      <c r="G224" s="9" t="s">
        <v>487</v>
      </c>
      <c r="H224" s="9" t="s">
        <v>286</v>
      </c>
      <c r="I224" s="9" t="s">
        <v>141</v>
      </c>
      <c r="L224" s="9" t="s">
        <v>90</v>
      </c>
      <c r="N224" s="9" t="s">
        <v>764</v>
      </c>
      <c r="O224" s="11"/>
      <c r="P224" s="11"/>
      <c r="Q224" s="11"/>
      <c r="R224" s="11"/>
      <c r="S224" s="9"/>
      <c r="T224" s="9" t="s">
        <v>502</v>
      </c>
      <c r="V224" s="9" t="s">
        <v>294</v>
      </c>
      <c r="X224" s="11"/>
      <c r="Z224" s="9" t="str">
        <f>IF(ISBLANK(Y224),  "", _xlfn.CONCAT("haas/entity/sensor/", LOWER(C224), "/", E224, "/config"))</f>
        <v/>
      </c>
      <c r="AA224" s="9" t="str">
        <f>IF(ISBLANK(Y224),  "", _xlfn.CONCAT(LOWER(C224), "/", E224))</f>
        <v/>
      </c>
      <c r="AD224" s="9"/>
      <c r="AN224" s="9" t="str">
        <f>IF(AND(ISBLANK(AL224), ISBLANK(AM224)), "", _xlfn.CONCAT("[", IF(ISBLANK(AL224), "", _xlfn.CONCAT("[""mac"", """, AL224, """]")), IF(ISBLANK(AM224), "", _xlfn.CONCAT(", [""ip"", """, AM224, """]")), "]"))</f>
        <v/>
      </c>
    </row>
    <row r="225" spans="1:40" ht="16" customHeight="1" x14ac:dyDescent="0.2">
      <c r="A225" s="9">
        <v>2250</v>
      </c>
      <c r="B225" s="9" t="s">
        <v>234</v>
      </c>
      <c r="C225" s="9" t="s">
        <v>153</v>
      </c>
      <c r="D225" s="9" t="s">
        <v>27</v>
      </c>
      <c r="E225" s="9" t="s">
        <v>288</v>
      </c>
      <c r="F225" s="9" t="str">
        <f>IF(ISBLANK(E225), "", Table2[[#This Row],[unique_id]])</f>
        <v>home_energy_monthly</v>
      </c>
      <c r="G225" s="9" t="s">
        <v>488</v>
      </c>
      <c r="H225" s="9" t="s">
        <v>289</v>
      </c>
      <c r="I225" s="9" t="s">
        <v>141</v>
      </c>
      <c r="L225" s="9" t="s">
        <v>90</v>
      </c>
      <c r="N225" s="9" t="s">
        <v>764</v>
      </c>
      <c r="O225" s="11"/>
      <c r="P225" s="11"/>
      <c r="Q225" s="11"/>
      <c r="R225" s="11"/>
      <c r="S225" s="9"/>
      <c r="T225" s="9" t="s">
        <v>502</v>
      </c>
      <c r="V225" s="9" t="s">
        <v>294</v>
      </c>
      <c r="X225" s="11"/>
      <c r="Z225" s="9" t="str">
        <f>IF(ISBLANK(Y225),  "", _xlfn.CONCAT("haas/entity/sensor/", LOWER(C225), "/", E225, "/config"))</f>
        <v/>
      </c>
      <c r="AA225" s="9" t="str">
        <f>IF(ISBLANK(Y225),  "", _xlfn.CONCAT(LOWER(C225), "/", E225))</f>
        <v/>
      </c>
      <c r="AD225" s="9"/>
      <c r="AN225" s="9" t="str">
        <f>IF(AND(ISBLANK(AL225), ISBLANK(AM225)), "", _xlfn.CONCAT("[", IF(ISBLANK(AL225), "", _xlfn.CONCAT("[""mac"", """, AL225, """]")), IF(ISBLANK(AM225), "", _xlfn.CONCAT(", [""ip"", """, AM225, """]")), "]"))</f>
        <v/>
      </c>
    </row>
    <row r="226" spans="1:40" ht="16" customHeight="1" x14ac:dyDescent="0.2">
      <c r="A226" s="9">
        <v>2251</v>
      </c>
      <c r="B226" s="9" t="s">
        <v>234</v>
      </c>
      <c r="C226" s="9" t="s">
        <v>153</v>
      </c>
      <c r="D226" s="9" t="s">
        <v>27</v>
      </c>
      <c r="E226" s="9" t="s">
        <v>497</v>
      </c>
      <c r="F226" s="9" t="str">
        <f>IF(ISBLANK(E226), "", Table2[[#This Row],[unique_id]])</f>
        <v>home_base_energy_monthly</v>
      </c>
      <c r="G226" s="9" t="s">
        <v>486</v>
      </c>
      <c r="H226" s="9" t="s">
        <v>289</v>
      </c>
      <c r="I226" s="9" t="s">
        <v>141</v>
      </c>
      <c r="L226" s="9" t="s">
        <v>90</v>
      </c>
      <c r="N226" s="9" t="s">
        <v>764</v>
      </c>
      <c r="O226" s="11"/>
      <c r="P226" s="11"/>
      <c r="Q226" s="11"/>
      <c r="R226" s="11"/>
      <c r="S226" s="9"/>
      <c r="T226" s="9" t="s">
        <v>502</v>
      </c>
      <c r="V226" s="9" t="s">
        <v>294</v>
      </c>
      <c r="X226" s="11"/>
      <c r="Z226" s="9" t="str">
        <f>IF(ISBLANK(Y226),  "", _xlfn.CONCAT("haas/entity/sensor/", LOWER(C226), "/", E226, "/config"))</f>
        <v/>
      </c>
      <c r="AA226" s="9" t="str">
        <f>IF(ISBLANK(Y226),  "", _xlfn.CONCAT(LOWER(C226), "/", E226))</f>
        <v/>
      </c>
      <c r="AD226" s="9"/>
      <c r="AN226" s="9" t="str">
        <f>IF(AND(ISBLANK(AL226), ISBLANK(AM226)), "", _xlfn.CONCAT("[", IF(ISBLANK(AL226), "", _xlfn.CONCAT("[""mac"", """, AL226, """]")), IF(ISBLANK(AM226), "", _xlfn.CONCAT(", [""ip"", """, AM226, """]")), "]"))</f>
        <v/>
      </c>
    </row>
    <row r="227" spans="1:40" ht="16" customHeight="1" x14ac:dyDescent="0.2">
      <c r="A227" s="9">
        <v>2252</v>
      </c>
      <c r="B227" s="9" t="s">
        <v>234</v>
      </c>
      <c r="C227" s="9" t="s">
        <v>153</v>
      </c>
      <c r="D227" s="9" t="s">
        <v>27</v>
      </c>
      <c r="E227" s="9" t="s">
        <v>498</v>
      </c>
      <c r="F227" s="9" t="str">
        <f>IF(ISBLANK(E227), "", Table2[[#This Row],[unique_id]])</f>
        <v>home_peak_energy_monthly</v>
      </c>
      <c r="G227" s="9" t="s">
        <v>487</v>
      </c>
      <c r="H227" s="9" t="s">
        <v>289</v>
      </c>
      <c r="I227" s="9" t="s">
        <v>141</v>
      </c>
      <c r="L227" s="9" t="s">
        <v>90</v>
      </c>
      <c r="N227" s="9" t="s">
        <v>764</v>
      </c>
      <c r="O227" s="11"/>
      <c r="P227" s="11"/>
      <c r="Q227" s="11"/>
      <c r="R227" s="11"/>
      <c r="S227" s="9"/>
      <c r="T227" s="9" t="s">
        <v>502</v>
      </c>
      <c r="V227" s="9" t="s">
        <v>294</v>
      </c>
      <c r="X227" s="11"/>
      <c r="Z227" s="9" t="str">
        <f>IF(ISBLANK(Y227),  "", _xlfn.CONCAT("haas/entity/sensor/", LOWER(C227), "/", E227, "/config"))</f>
        <v/>
      </c>
      <c r="AA227" s="9" t="str">
        <f>IF(ISBLANK(Y227),  "", _xlfn.CONCAT(LOWER(C227), "/", E227))</f>
        <v/>
      </c>
      <c r="AD227" s="9"/>
      <c r="AN227" s="9" t="str">
        <f>IF(AND(ISBLANK(AL227), ISBLANK(AM227)), "", _xlfn.CONCAT("[", IF(ISBLANK(AL227), "", _xlfn.CONCAT("[""mac"", """, AL227, """]")), IF(ISBLANK(AM227), "", _xlfn.CONCAT(", [""ip"", """, AM227, """]")), "]"))</f>
        <v/>
      </c>
    </row>
    <row r="228" spans="1:40" ht="16" customHeight="1" x14ac:dyDescent="0.2">
      <c r="A228" s="9">
        <v>2300</v>
      </c>
      <c r="B228" s="9" t="s">
        <v>234</v>
      </c>
      <c r="C228" s="9" t="s">
        <v>153</v>
      </c>
      <c r="D228" s="9" t="s">
        <v>27</v>
      </c>
      <c r="E228" s="9" t="s">
        <v>290</v>
      </c>
      <c r="F228" s="9" t="str">
        <f>IF(ISBLANK(E228), "", Table2[[#This Row],[unique_id]])</f>
        <v>home_energy_yearly</v>
      </c>
      <c r="G228" s="9" t="s">
        <v>488</v>
      </c>
      <c r="H228" s="9" t="s">
        <v>291</v>
      </c>
      <c r="I228" s="9" t="s">
        <v>141</v>
      </c>
      <c r="L228" s="9" t="s">
        <v>90</v>
      </c>
      <c r="N228" s="9" t="s">
        <v>764</v>
      </c>
      <c r="O228" s="11"/>
      <c r="P228" s="11"/>
      <c r="Q228" s="11"/>
      <c r="R228" s="11"/>
      <c r="S228" s="9"/>
      <c r="T228" s="9" t="s">
        <v>502</v>
      </c>
      <c r="V228" s="9" t="s">
        <v>294</v>
      </c>
      <c r="X228" s="11"/>
      <c r="Z228" s="9" t="str">
        <f>IF(ISBLANK(Y228),  "", _xlfn.CONCAT("haas/entity/sensor/", LOWER(C228), "/", E228, "/config"))</f>
        <v/>
      </c>
      <c r="AA228" s="9" t="str">
        <f>IF(ISBLANK(Y228),  "", _xlfn.CONCAT(LOWER(C228), "/", E228))</f>
        <v/>
      </c>
      <c r="AD228" s="9"/>
      <c r="AN228" s="9" t="str">
        <f>IF(AND(ISBLANK(AL228), ISBLANK(AM228)), "", _xlfn.CONCAT("[", IF(ISBLANK(AL228), "", _xlfn.CONCAT("[""mac"", """, AL228, """]")), IF(ISBLANK(AM228), "", _xlfn.CONCAT(", [""ip"", """, AM228, """]")), "]"))</f>
        <v/>
      </c>
    </row>
    <row r="229" spans="1:40" ht="16" customHeight="1" x14ac:dyDescent="0.2">
      <c r="A229" s="9">
        <v>2301</v>
      </c>
      <c r="B229" s="9" t="s">
        <v>234</v>
      </c>
      <c r="C229" s="9" t="s">
        <v>153</v>
      </c>
      <c r="D229" s="9" t="s">
        <v>27</v>
      </c>
      <c r="E229" s="9" t="s">
        <v>495</v>
      </c>
      <c r="F229" s="9" t="str">
        <f>IF(ISBLANK(E229), "", Table2[[#This Row],[unique_id]])</f>
        <v>home_base_energy_yearly</v>
      </c>
      <c r="G229" s="9" t="s">
        <v>486</v>
      </c>
      <c r="H229" s="9" t="s">
        <v>291</v>
      </c>
      <c r="I229" s="9" t="s">
        <v>141</v>
      </c>
      <c r="L229" s="9" t="s">
        <v>90</v>
      </c>
      <c r="N229" s="9" t="s">
        <v>764</v>
      </c>
      <c r="O229" s="11"/>
      <c r="P229" s="11"/>
      <c r="Q229" s="11"/>
      <c r="R229" s="11"/>
      <c r="S229" s="9"/>
      <c r="T229" s="9" t="s">
        <v>502</v>
      </c>
      <c r="V229" s="9" t="s">
        <v>294</v>
      </c>
      <c r="X229" s="11"/>
      <c r="Z229" s="9" t="str">
        <f>IF(ISBLANK(Y229),  "", _xlfn.CONCAT("haas/entity/sensor/", LOWER(C229), "/", E229, "/config"))</f>
        <v/>
      </c>
      <c r="AA229" s="9" t="str">
        <f>IF(ISBLANK(Y229),  "", _xlfn.CONCAT(LOWER(C229), "/", E229))</f>
        <v/>
      </c>
      <c r="AD229" s="9"/>
      <c r="AN229" s="9" t="str">
        <f>IF(AND(ISBLANK(AL229), ISBLANK(AM229)), "", _xlfn.CONCAT("[", IF(ISBLANK(AL229), "", _xlfn.CONCAT("[""mac"", """, AL229, """]")), IF(ISBLANK(AM229), "", _xlfn.CONCAT(", [""ip"", """, AM229, """]")), "]"))</f>
        <v/>
      </c>
    </row>
    <row r="230" spans="1:40" ht="16" customHeight="1" x14ac:dyDescent="0.2">
      <c r="A230" s="9">
        <v>2302</v>
      </c>
      <c r="B230" s="9" t="s">
        <v>234</v>
      </c>
      <c r="C230" s="9" t="s">
        <v>153</v>
      </c>
      <c r="D230" s="9" t="s">
        <v>27</v>
      </c>
      <c r="E230" s="9" t="s">
        <v>496</v>
      </c>
      <c r="F230" s="9" t="str">
        <f>IF(ISBLANK(E230), "", Table2[[#This Row],[unique_id]])</f>
        <v>home_peak_energy_yearly</v>
      </c>
      <c r="G230" s="9" t="s">
        <v>487</v>
      </c>
      <c r="H230" s="9" t="s">
        <v>291</v>
      </c>
      <c r="I230" s="9" t="s">
        <v>141</v>
      </c>
      <c r="L230" s="9" t="s">
        <v>90</v>
      </c>
      <c r="N230" s="9" t="s">
        <v>764</v>
      </c>
      <c r="O230" s="11"/>
      <c r="P230" s="11"/>
      <c r="Q230" s="11"/>
      <c r="R230" s="11"/>
      <c r="S230" s="9"/>
      <c r="T230" s="9" t="s">
        <v>502</v>
      </c>
      <c r="V230" s="9" t="s">
        <v>294</v>
      </c>
      <c r="X230" s="11"/>
      <c r="Z230" s="9" t="str">
        <f>IF(ISBLANK(Y230),  "", _xlfn.CONCAT("haas/entity/sensor/", LOWER(C230), "/", E230, "/config"))</f>
        <v/>
      </c>
      <c r="AA230" s="9" t="str">
        <f>IF(ISBLANK(Y230),  "", _xlfn.CONCAT(LOWER(C230), "/", E230))</f>
        <v/>
      </c>
      <c r="AD230" s="9"/>
      <c r="AN230" s="9" t="str">
        <f>IF(AND(ISBLANK(AL230), ISBLANK(AM230)), "", _xlfn.CONCAT("[", IF(ISBLANK(AL230), "", _xlfn.CONCAT("[""mac"", """, AL230, """]")), IF(ISBLANK(AM230), "", _xlfn.CONCAT(", [""ip"", """, AM230, """]")), "]"))</f>
        <v/>
      </c>
    </row>
    <row r="231" spans="1:40" ht="16" customHeight="1" x14ac:dyDescent="0.2">
      <c r="A231" s="9">
        <v>2400</v>
      </c>
      <c r="B231" s="9" t="s">
        <v>26</v>
      </c>
      <c r="C231" s="9" t="s">
        <v>191</v>
      </c>
      <c r="D231" s="9" t="s">
        <v>27</v>
      </c>
      <c r="E231" s="9" t="s">
        <v>142</v>
      </c>
      <c r="F231" s="9" t="str">
        <f>IF(ISBLANK(E231), "", Table2[[#This Row],[unique_id]])</f>
        <v>withings_weight_kg_graham</v>
      </c>
      <c r="G231" s="9" t="s">
        <v>396</v>
      </c>
      <c r="H231" s="9" t="s">
        <v>397</v>
      </c>
      <c r="I231" s="9" t="s">
        <v>143</v>
      </c>
      <c r="N231" s="9"/>
      <c r="O231" s="11"/>
      <c r="P231" s="11"/>
      <c r="Q231" s="11"/>
      <c r="R231" s="11"/>
      <c r="S231" s="9"/>
      <c r="X231" s="11"/>
      <c r="Z231" s="9" t="str">
        <f>IF(ISBLANK(Y231),  "", _xlfn.CONCAT("haas/entity/sensor/", LOWER(C231), "/", E231, "/config"))</f>
        <v/>
      </c>
      <c r="AA231" s="9" t="str">
        <f>IF(ISBLANK(Y231),  "", _xlfn.CONCAT(LOWER(C231), "/", E231))</f>
        <v/>
      </c>
      <c r="AD231" s="9"/>
      <c r="AE231" s="9" t="s">
        <v>628</v>
      </c>
      <c r="AF231" s="11" t="s">
        <v>631</v>
      </c>
      <c r="AG231" s="9" t="s">
        <v>630</v>
      </c>
      <c r="AH231" s="9" t="s">
        <v>632</v>
      </c>
      <c r="AI231" s="9" t="s">
        <v>191</v>
      </c>
      <c r="AJ231" s="9" t="s">
        <v>629</v>
      </c>
      <c r="AK231" s="9" t="s">
        <v>646</v>
      </c>
      <c r="AL231" s="20" t="s">
        <v>744</v>
      </c>
      <c r="AN231" s="9" t="str">
        <f>IF(AND(ISBLANK(AL231), ISBLANK(AM231)), "", _xlfn.CONCAT("[", IF(ISBLANK(AL231), "", _xlfn.CONCAT("[""mac"", """, AL231, """]")), IF(ISBLANK(AM231), "", _xlfn.CONCAT(", [""ip"", """, AM231, """]")), "]"))</f>
        <v>[["mac", "00:24:e4:af:5a:e6"]]</v>
      </c>
    </row>
    <row r="232" spans="1:40" ht="16" customHeight="1" x14ac:dyDescent="0.2">
      <c r="A232" s="9">
        <v>2500</v>
      </c>
      <c r="B232" s="9" t="s">
        <v>234</v>
      </c>
      <c r="C232" s="9" t="s">
        <v>373</v>
      </c>
      <c r="D232" s="9" t="s">
        <v>27</v>
      </c>
      <c r="E232" s="9" t="s">
        <v>363</v>
      </c>
      <c r="F232" s="9" t="str">
        <f>IF(ISBLANK(E232), "", Table2[[#This Row],[unique_id]])</f>
        <v>network_internet_uptime</v>
      </c>
      <c r="G232" s="9" t="s">
        <v>383</v>
      </c>
      <c r="H232" s="9" t="s">
        <v>373</v>
      </c>
      <c r="I232" s="9" t="s">
        <v>388</v>
      </c>
      <c r="L232" s="9" t="s">
        <v>136</v>
      </c>
      <c r="N232" s="9"/>
      <c r="O232" s="11"/>
      <c r="P232" s="11"/>
      <c r="Q232" s="11"/>
      <c r="R232" s="11"/>
      <c r="S232" s="9" t="s">
        <v>31</v>
      </c>
      <c r="T232" s="9" t="s">
        <v>364</v>
      </c>
      <c r="V232" s="9" t="s">
        <v>385</v>
      </c>
      <c r="W232" s="9">
        <v>200</v>
      </c>
      <c r="X232" s="11" t="s">
        <v>34</v>
      </c>
      <c r="Y232" s="9" t="s">
        <v>369</v>
      </c>
      <c r="Z232" s="9" t="str">
        <f>IF(ISBLANK(Y232),  "", _xlfn.CONCAT("haas/entity/sensor/", LOWER(C232), "/", E232, "/config"))</f>
        <v>haas/entity/sensor/internet/network_internet_uptime/config</v>
      </c>
      <c r="AA232" s="9" t="str">
        <f>IF(ISBLANK(Y232),  "", _xlfn.CONCAT(LOWER(C232), "/", E232))</f>
        <v>internet/network_internet_uptime</v>
      </c>
      <c r="AB232" s="9" t="s">
        <v>398</v>
      </c>
      <c r="AC232" s="9">
        <v>1</v>
      </c>
      <c r="AD232" s="12" t="s">
        <v>368</v>
      </c>
      <c r="AE232" s="9" t="s">
        <v>591</v>
      </c>
      <c r="AI232" s="9" t="s">
        <v>367</v>
      </c>
      <c r="AJ232" s="9" t="s">
        <v>174</v>
      </c>
      <c r="AN232" s="9" t="str">
        <f>IF(AND(ISBLANK(AL232), ISBLANK(AM232)), "", _xlfn.CONCAT("[", IF(ISBLANK(AL232), "", _xlfn.CONCAT("[""mac"", """, AL232, """]")), IF(ISBLANK(AM232), "", _xlfn.CONCAT(", [""ip"", """, AM232, """]")), "]"))</f>
        <v/>
      </c>
    </row>
    <row r="233" spans="1:40" ht="16" customHeight="1" x14ac:dyDescent="0.2">
      <c r="A233" s="9">
        <v>2501</v>
      </c>
      <c r="B233" s="9" t="s">
        <v>234</v>
      </c>
      <c r="C233" s="9" t="s">
        <v>373</v>
      </c>
      <c r="D233" s="9" t="s">
        <v>27</v>
      </c>
      <c r="E233" s="9" t="s">
        <v>358</v>
      </c>
      <c r="F233" s="9" t="str">
        <f>IF(ISBLANK(E233), "", Table2[[#This Row],[unique_id]])</f>
        <v>network_internet_ping</v>
      </c>
      <c r="G233" s="9" t="s">
        <v>359</v>
      </c>
      <c r="H233" s="9" t="s">
        <v>373</v>
      </c>
      <c r="I233" s="9" t="s">
        <v>388</v>
      </c>
      <c r="L233" s="9" t="s">
        <v>136</v>
      </c>
      <c r="N233" s="9"/>
      <c r="O233" s="11"/>
      <c r="P233" s="11"/>
      <c r="Q233" s="11"/>
      <c r="R233" s="11"/>
      <c r="S233" s="9" t="s">
        <v>31</v>
      </c>
      <c r="T233" s="9" t="s">
        <v>365</v>
      </c>
      <c r="V233" s="9" t="s">
        <v>384</v>
      </c>
      <c r="W233" s="9">
        <v>200</v>
      </c>
      <c r="X233" s="11" t="s">
        <v>34</v>
      </c>
      <c r="Y233" s="9" t="s">
        <v>370</v>
      </c>
      <c r="Z233" s="9" t="str">
        <f>IF(ISBLANK(Y233),  "", _xlfn.CONCAT("haas/entity/sensor/", LOWER(C233), "/", E233, "/config"))</f>
        <v>haas/entity/sensor/internet/network_internet_ping/config</v>
      </c>
      <c r="AA233" s="9" t="str">
        <f>IF(ISBLANK(Y233),  "", _xlfn.CONCAT(LOWER(C233), "/", E233))</f>
        <v>internet/network_internet_ping</v>
      </c>
      <c r="AB233" s="17" t="s">
        <v>400</v>
      </c>
      <c r="AC233" s="9">
        <v>1</v>
      </c>
      <c r="AD233" s="12" t="s">
        <v>368</v>
      </c>
      <c r="AE233" s="9" t="s">
        <v>591</v>
      </c>
      <c r="AI233" s="9" t="s">
        <v>367</v>
      </c>
      <c r="AJ233" s="9" t="s">
        <v>174</v>
      </c>
      <c r="AN233" s="9" t="str">
        <f>IF(AND(ISBLANK(AL233), ISBLANK(AM233)), "", _xlfn.CONCAT("[", IF(ISBLANK(AL233), "", _xlfn.CONCAT("[""mac"", """, AL233, """]")), IF(ISBLANK(AM233), "", _xlfn.CONCAT(", [""ip"", """, AM233, """]")), "]"))</f>
        <v/>
      </c>
    </row>
    <row r="234" spans="1:40" ht="16" customHeight="1" x14ac:dyDescent="0.2">
      <c r="A234" s="9">
        <v>2502</v>
      </c>
      <c r="B234" s="9" t="s">
        <v>234</v>
      </c>
      <c r="C234" s="9" t="s">
        <v>373</v>
      </c>
      <c r="D234" s="9" t="s">
        <v>27</v>
      </c>
      <c r="E234" s="9" t="s">
        <v>356</v>
      </c>
      <c r="F234" s="9" t="str">
        <f>IF(ISBLANK(E234), "", Table2[[#This Row],[unique_id]])</f>
        <v>network_internet_upload</v>
      </c>
      <c r="G234" s="9" t="s">
        <v>360</v>
      </c>
      <c r="H234" s="9" t="s">
        <v>373</v>
      </c>
      <c r="I234" s="9" t="s">
        <v>388</v>
      </c>
      <c r="L234" s="9" t="s">
        <v>136</v>
      </c>
      <c r="N234" s="9"/>
      <c r="O234" s="11"/>
      <c r="P234" s="11"/>
      <c r="Q234" s="11"/>
      <c r="R234" s="11"/>
      <c r="S234" s="9" t="s">
        <v>31</v>
      </c>
      <c r="T234" s="9" t="s">
        <v>366</v>
      </c>
      <c r="V234" s="9" t="s">
        <v>386</v>
      </c>
      <c r="W234" s="9">
        <v>200</v>
      </c>
      <c r="X234" s="11" t="s">
        <v>34</v>
      </c>
      <c r="Y234" s="9" t="s">
        <v>371</v>
      </c>
      <c r="Z234" s="9" t="str">
        <f>IF(ISBLANK(Y234),  "", _xlfn.CONCAT("haas/entity/sensor/", LOWER(C234), "/", E234, "/config"))</f>
        <v>haas/entity/sensor/internet/network_internet_upload/config</v>
      </c>
      <c r="AA234" s="9" t="str">
        <f>IF(ISBLANK(Y234),  "", _xlfn.CONCAT(LOWER(C234), "/", E234))</f>
        <v>internet/network_internet_upload</v>
      </c>
      <c r="AB234" s="17" t="s">
        <v>402</v>
      </c>
      <c r="AC234" s="9">
        <v>1</v>
      </c>
      <c r="AD234" s="12" t="s">
        <v>368</v>
      </c>
      <c r="AE234" s="9" t="s">
        <v>591</v>
      </c>
      <c r="AI234" s="9" t="s">
        <v>367</v>
      </c>
      <c r="AJ234" s="9" t="s">
        <v>174</v>
      </c>
      <c r="AN234" s="9" t="str">
        <f>IF(AND(ISBLANK(AL234), ISBLANK(AM234)), "", _xlfn.CONCAT("[", IF(ISBLANK(AL234), "", _xlfn.CONCAT("[""mac"", """, AL234, """]")), IF(ISBLANK(AM234), "", _xlfn.CONCAT(", [""ip"", """, AM234, """]")), "]"))</f>
        <v/>
      </c>
    </row>
    <row r="235" spans="1:40" ht="16" customHeight="1" x14ac:dyDescent="0.2">
      <c r="A235" s="9">
        <v>2503</v>
      </c>
      <c r="B235" s="9" t="s">
        <v>234</v>
      </c>
      <c r="C235" s="9" t="s">
        <v>373</v>
      </c>
      <c r="D235" s="9" t="s">
        <v>27</v>
      </c>
      <c r="E235" s="9" t="s">
        <v>357</v>
      </c>
      <c r="F235" s="9" t="str">
        <f>IF(ISBLANK(E235), "", Table2[[#This Row],[unique_id]])</f>
        <v>network_internet_download</v>
      </c>
      <c r="G235" s="9" t="s">
        <v>361</v>
      </c>
      <c r="H235" s="9" t="s">
        <v>373</v>
      </c>
      <c r="I235" s="9" t="s">
        <v>388</v>
      </c>
      <c r="L235" s="9" t="s">
        <v>136</v>
      </c>
      <c r="N235" s="9"/>
      <c r="O235" s="11"/>
      <c r="P235" s="11"/>
      <c r="Q235" s="11"/>
      <c r="R235" s="11"/>
      <c r="S235" s="9" t="s">
        <v>31</v>
      </c>
      <c r="T235" s="9" t="s">
        <v>366</v>
      </c>
      <c r="V235" s="9" t="s">
        <v>387</v>
      </c>
      <c r="W235" s="9">
        <v>200</v>
      </c>
      <c r="X235" s="11" t="s">
        <v>34</v>
      </c>
      <c r="Y235" s="9" t="s">
        <v>372</v>
      </c>
      <c r="Z235" s="9" t="str">
        <f>IF(ISBLANK(Y235),  "", _xlfn.CONCAT("haas/entity/sensor/", LOWER(C235), "/", E235, "/config"))</f>
        <v>haas/entity/sensor/internet/network_internet_download/config</v>
      </c>
      <c r="AA235" s="9" t="str">
        <f>IF(ISBLANK(Y235),  "", _xlfn.CONCAT(LOWER(C235), "/", E235))</f>
        <v>internet/network_internet_download</v>
      </c>
      <c r="AB235" s="17" t="s">
        <v>402</v>
      </c>
      <c r="AC235" s="9">
        <v>1</v>
      </c>
      <c r="AD235" s="12" t="s">
        <v>368</v>
      </c>
      <c r="AE235" s="9" t="s">
        <v>591</v>
      </c>
      <c r="AH235" s="15"/>
      <c r="AI235" s="9" t="s">
        <v>367</v>
      </c>
      <c r="AJ235" s="9" t="s">
        <v>174</v>
      </c>
      <c r="AN235" s="9" t="str">
        <f>IF(AND(ISBLANK(AL235), ISBLANK(AM235)), "", _xlfn.CONCAT("[", IF(ISBLANK(AL235), "", _xlfn.CONCAT("[""mac"", """, AL235, """]")), IF(ISBLANK(AM235), "", _xlfn.CONCAT(", [""ip"", """, AM235, """]")), "]"))</f>
        <v/>
      </c>
    </row>
    <row r="236" spans="1:40" ht="16" customHeight="1" x14ac:dyDescent="0.2">
      <c r="A236" s="9">
        <v>2504</v>
      </c>
      <c r="B236" s="9" t="s">
        <v>26</v>
      </c>
      <c r="C236" s="9" t="s">
        <v>768</v>
      </c>
      <c r="D236" s="9" t="s">
        <v>507</v>
      </c>
      <c r="E236" s="9" t="s">
        <v>506</v>
      </c>
      <c r="F236" s="9" t="str">
        <f>IF(ISBLANK(E236), "", Table2[[#This Row],[unique_id]])</f>
        <v>column_break</v>
      </c>
      <c r="G236" s="9" t="s">
        <v>503</v>
      </c>
      <c r="H236" s="9" t="s">
        <v>373</v>
      </c>
      <c r="I236" s="9" t="s">
        <v>388</v>
      </c>
      <c r="L236" s="9" t="s">
        <v>504</v>
      </c>
      <c r="M236" s="9" t="s">
        <v>505</v>
      </c>
      <c r="N236" s="9"/>
      <c r="O236" s="11"/>
      <c r="P236" s="11"/>
      <c r="Q236" s="11"/>
      <c r="R236" s="11"/>
      <c r="S236" s="9"/>
      <c r="X236" s="11"/>
      <c r="AA236" s="9" t="str">
        <f>IF(ISBLANK(Y236),  "", _xlfn.CONCAT(LOWER(C236), "/", E236))</f>
        <v/>
      </c>
      <c r="AB236" s="17"/>
      <c r="AD236" s="12"/>
      <c r="AN236" s="9" t="str">
        <f>IF(AND(ISBLANK(AL236), ISBLANK(AM236)), "", _xlfn.CONCAT("[", IF(ISBLANK(AL236), "", _xlfn.CONCAT("[""mac"", """, AL236, """]")), IF(ISBLANK(AM236), "", _xlfn.CONCAT(", [""ip"", """, AM236, """]")), "]"))</f>
        <v/>
      </c>
    </row>
    <row r="237" spans="1:40" ht="16" customHeight="1" x14ac:dyDescent="0.2">
      <c r="A237" s="9">
        <v>2505</v>
      </c>
      <c r="B237" s="9" t="s">
        <v>26</v>
      </c>
      <c r="C237" s="9" t="s">
        <v>259</v>
      </c>
      <c r="D237" s="9" t="s">
        <v>134</v>
      </c>
      <c r="E237" s="9" t="s">
        <v>189</v>
      </c>
      <c r="F237" s="9" t="str">
        <f>IF(ISBLANK(E237), "", Table2[[#This Row],[unique_id]])</f>
        <v>lounge_tv</v>
      </c>
      <c r="G237" s="9" t="s">
        <v>190</v>
      </c>
      <c r="H237" s="9" t="s">
        <v>913</v>
      </c>
      <c r="I237" s="9" t="s">
        <v>388</v>
      </c>
      <c r="L237" s="9" t="s">
        <v>326</v>
      </c>
      <c r="N237" s="9"/>
      <c r="O237" s="11"/>
      <c r="P237" s="11"/>
      <c r="Q237" s="11"/>
      <c r="R237" s="11"/>
      <c r="S237" s="9"/>
      <c r="V237" s="9" t="s">
        <v>318</v>
      </c>
      <c r="X237" s="11"/>
      <c r="Z237" s="9" t="str">
        <f>IF(ISBLANK(Y237),  "", _xlfn.CONCAT("haas/entity/sensor/", LOWER(C237), "/", E237, "/config"))</f>
        <v/>
      </c>
      <c r="AA237" s="9" t="str">
        <f>IF(ISBLANK(Y237),  "", _xlfn.CONCAT(LOWER(C237), "/", E237))</f>
        <v/>
      </c>
      <c r="AE237" s="9" t="str">
        <f>IF(OR(ISBLANK(AL237), ISBLANK(AM237)), "", LOWER(_xlfn.CONCAT(Table2[[#This Row],[device_manufacturer]], "-",Table2[[#This Row],[device_suggested_area]], "-", Table2[[#This Row],[device_identifiers]])))</f>
        <v>tplink-lounge-tv</v>
      </c>
      <c r="AF237" s="11" t="s">
        <v>553</v>
      </c>
      <c r="AG237" s="9" t="s">
        <v>560</v>
      </c>
      <c r="AH237" s="15" t="s">
        <v>550</v>
      </c>
      <c r="AI237" s="9" t="str">
        <f>IF(OR(ISBLANK(AL237), ISBLANK(AM237)), "", Table2[[#This Row],[device_via_device]])</f>
        <v>TPLink</v>
      </c>
      <c r="AJ237" s="9" t="s">
        <v>209</v>
      </c>
      <c r="AK237" s="9" t="s">
        <v>691</v>
      </c>
      <c r="AL237" s="9" t="s">
        <v>539</v>
      </c>
      <c r="AM237" s="9" t="s">
        <v>683</v>
      </c>
      <c r="AN237" s="9" t="str">
        <f>IF(AND(ISBLANK(AL237), ISBLANK(AM237)), "", _xlfn.CONCAT("[", IF(ISBLANK(AL237), "", _xlfn.CONCAT("[""mac"", """, AL237, """]")), IF(ISBLANK(AM237), "", _xlfn.CONCAT(", [""ip"", """, AM237, """]")), "]"))</f>
        <v>[["mac", "ac:84:c6:54:a3:a2"], ["ip", "10.0.6.80"]]</v>
      </c>
    </row>
    <row r="238" spans="1:40" ht="16" customHeight="1" x14ac:dyDescent="0.2">
      <c r="A238" s="9">
        <v>2506</v>
      </c>
      <c r="B238" s="9" t="s">
        <v>26</v>
      </c>
      <c r="C238" s="9" t="s">
        <v>259</v>
      </c>
      <c r="D238" s="9" t="s">
        <v>134</v>
      </c>
      <c r="E238" s="9" t="s">
        <v>311</v>
      </c>
      <c r="F238" s="9" t="str">
        <f>IF(ISBLANK(E238), "", Table2[[#This Row],[unique_id]])</f>
        <v>various_adhoc_outlet</v>
      </c>
      <c r="G238" s="9" t="s">
        <v>253</v>
      </c>
      <c r="H238" s="9" t="s">
        <v>913</v>
      </c>
      <c r="I238" s="9" t="s">
        <v>388</v>
      </c>
      <c r="L238" s="9" t="s">
        <v>326</v>
      </c>
      <c r="N238" s="9"/>
      <c r="O238" s="11"/>
      <c r="P238" s="11"/>
      <c r="Q238" s="11"/>
      <c r="R238" s="11"/>
      <c r="S238" s="9"/>
      <c r="V238" s="9" t="s">
        <v>320</v>
      </c>
      <c r="X238" s="11"/>
      <c r="Z238" s="9" t="str">
        <f>IF(ISBLANK(Y238),  "", _xlfn.CONCAT("haas/entity/sensor/", LOWER(C238), "/", E238, "/config"))</f>
        <v/>
      </c>
      <c r="AA238" s="9" t="str">
        <f>IF(ISBLANK(Y238),  "", _xlfn.CONCAT(LOWER(C238), "/", E238))</f>
        <v/>
      </c>
      <c r="AE238" s="9" t="str">
        <f>IF(OR(ISBLANK(AL238), ISBLANK(AM238)), "", LOWER(_xlfn.CONCAT(Table2[[#This Row],[device_manufacturer]], "-",Table2[[#This Row],[device_suggested_area]], "-", Table2[[#This Row],[device_identifiers]])))</f>
        <v>tplink-various-adhoc-outlet</v>
      </c>
      <c r="AF238" s="11" t="s">
        <v>552</v>
      </c>
      <c r="AG238" s="9" t="s">
        <v>585</v>
      </c>
      <c r="AH238" s="16" t="s">
        <v>551</v>
      </c>
      <c r="AI238" s="9" t="str">
        <f>IF(OR(ISBLANK(AL238), ISBLANK(AM238)), "", Table2[[#This Row],[device_via_device]])</f>
        <v>TPLink</v>
      </c>
      <c r="AJ238" s="9" t="s">
        <v>546</v>
      </c>
      <c r="AK238" s="9" t="s">
        <v>691</v>
      </c>
      <c r="AL238" s="9" t="s">
        <v>529</v>
      </c>
      <c r="AM238" s="9" t="s">
        <v>673</v>
      </c>
      <c r="AN238" s="9" t="str">
        <f>IF(AND(ISBLANK(AL238), ISBLANK(AM238)), "", _xlfn.CONCAT("[", IF(ISBLANK(AL238), "", _xlfn.CONCAT("[""mac"", """, AL238, """]")), IF(ISBLANK(AM238), "", _xlfn.CONCAT(", [""ip"", """, AM238, """]")), "]"))</f>
        <v>[["mac", "10:27:f5:31:f2:2b"], ["ip", "10.0.6.70"]]</v>
      </c>
    </row>
    <row r="239" spans="1:40" ht="16" customHeight="1" x14ac:dyDescent="0.2">
      <c r="A239" s="9">
        <v>2507</v>
      </c>
      <c r="B239" s="9" t="s">
        <v>26</v>
      </c>
      <c r="C239" s="9" t="s">
        <v>259</v>
      </c>
      <c r="D239" s="9" t="s">
        <v>134</v>
      </c>
      <c r="E239" s="9" t="s">
        <v>305</v>
      </c>
      <c r="F239" s="9" t="str">
        <f>IF(ISBLANK(E239), "", Table2[[#This Row],[unique_id]])</f>
        <v>study_outlet</v>
      </c>
      <c r="G239" s="9" t="s">
        <v>247</v>
      </c>
      <c r="H239" s="9" t="s">
        <v>913</v>
      </c>
      <c r="I239" s="9" t="s">
        <v>388</v>
      </c>
      <c r="L239" s="9" t="s">
        <v>326</v>
      </c>
      <c r="N239" s="9"/>
      <c r="O239" s="11"/>
      <c r="P239" s="11"/>
      <c r="Q239" s="11"/>
      <c r="R239" s="11"/>
      <c r="S239" s="9"/>
      <c r="V239" s="9" t="s">
        <v>320</v>
      </c>
      <c r="X239" s="11"/>
      <c r="Z239" s="9" t="str">
        <f>IF(ISBLANK(Y239),  "", _xlfn.CONCAT("haas/entity/sensor/", LOWER(C239), "/", E239, "/config"))</f>
        <v/>
      </c>
      <c r="AA239" s="9" t="str">
        <f>IF(ISBLANK(Y239),  "", _xlfn.CONCAT(LOWER(C239), "/", E239))</f>
        <v/>
      </c>
      <c r="AE239" s="9" t="str">
        <f>IF(OR(ISBLANK(AL239), ISBLANK(AM239)), "", LOWER(_xlfn.CONCAT(Table2[[#This Row],[device_manufacturer]], "-",Table2[[#This Row],[device_suggested_area]], "-", Table2[[#This Row],[device_identifiers]])))</f>
        <v>tplink-study-outlet</v>
      </c>
      <c r="AF239" s="11" t="s">
        <v>552</v>
      </c>
      <c r="AG239" s="9" t="s">
        <v>562</v>
      </c>
      <c r="AH239" s="16" t="s">
        <v>551</v>
      </c>
      <c r="AI239" s="9" t="str">
        <f>IF(OR(ISBLANK(AL239), ISBLANK(AM239)), "", Table2[[#This Row],[device_via_device]])</f>
        <v>TPLink</v>
      </c>
      <c r="AJ239" s="9" t="s">
        <v>547</v>
      </c>
      <c r="AK239" s="9" t="s">
        <v>691</v>
      </c>
      <c r="AL239" s="9" t="s">
        <v>541</v>
      </c>
      <c r="AM239" s="9" t="s">
        <v>685</v>
      </c>
      <c r="AN239" s="9" t="str">
        <f>IF(AND(ISBLANK(AL239), ISBLANK(AM239)), "", _xlfn.CONCAT("[", IF(ISBLANK(AL239), "", _xlfn.CONCAT("[""mac"", """, AL239, """]")), IF(ISBLANK(AM239), "", _xlfn.CONCAT(", [""ip"", """, AM239, """]")), "]"))</f>
        <v>[["mac", "60:a4:b7:1f:72:0a"], ["ip", "10.0.6.82"]]</v>
      </c>
    </row>
    <row r="240" spans="1:40" ht="16" customHeight="1" x14ac:dyDescent="0.2">
      <c r="A240" s="9">
        <v>2508</v>
      </c>
      <c r="B240" s="9" t="s">
        <v>26</v>
      </c>
      <c r="C240" s="9" t="s">
        <v>259</v>
      </c>
      <c r="D240" s="9" t="s">
        <v>134</v>
      </c>
      <c r="E240" s="9" t="s">
        <v>306</v>
      </c>
      <c r="F240" s="9" t="str">
        <f>IF(ISBLANK(E240), "", Table2[[#This Row],[unique_id]])</f>
        <v>office_outlet</v>
      </c>
      <c r="G240" s="9" t="s">
        <v>246</v>
      </c>
      <c r="H240" s="9" t="s">
        <v>913</v>
      </c>
      <c r="I240" s="9" t="s">
        <v>388</v>
      </c>
      <c r="L240" s="9" t="s">
        <v>326</v>
      </c>
      <c r="N240" s="9"/>
      <c r="O240" s="11"/>
      <c r="P240" s="11"/>
      <c r="Q240" s="11"/>
      <c r="R240" s="11"/>
      <c r="S240" s="9"/>
      <c r="V240" s="9" t="s">
        <v>320</v>
      </c>
      <c r="X240" s="11"/>
      <c r="Z240" s="9" t="str">
        <f>IF(ISBLANK(Y240),  "", _xlfn.CONCAT("haas/entity/sensor/", LOWER(C240), "/", E240, "/config"))</f>
        <v/>
      </c>
      <c r="AA240" s="9" t="str">
        <f>IF(ISBLANK(Y240),  "", _xlfn.CONCAT(LOWER(C240), "/", E240))</f>
        <v/>
      </c>
      <c r="AE240" s="9" t="str">
        <f>IF(OR(ISBLANK(AL240), ISBLANK(AM240)), "", LOWER(_xlfn.CONCAT(Table2[[#This Row],[device_manufacturer]], "-",Table2[[#This Row],[device_suggested_area]], "-", Table2[[#This Row],[device_identifiers]])))</f>
        <v>tplink-office-outlet</v>
      </c>
      <c r="AF240" s="11" t="s">
        <v>552</v>
      </c>
      <c r="AG240" s="9" t="s">
        <v>562</v>
      </c>
      <c r="AH240" s="17" t="s">
        <v>551</v>
      </c>
      <c r="AI240" s="9" t="str">
        <f>IF(OR(ISBLANK(AL240), ISBLANK(AM240)), "", Table2[[#This Row],[device_via_device]])</f>
        <v>TPLink</v>
      </c>
      <c r="AJ240" s="9" t="s">
        <v>228</v>
      </c>
      <c r="AK240" s="9" t="s">
        <v>691</v>
      </c>
      <c r="AL240" s="9" t="s">
        <v>542</v>
      </c>
      <c r="AM240" s="9" t="s">
        <v>686</v>
      </c>
      <c r="AN240" s="9" t="str">
        <f>IF(AND(ISBLANK(AL240), ISBLANK(AM240)), "", _xlfn.CONCAT("[", IF(ISBLANK(AL240), "", _xlfn.CONCAT("[""mac"", """, AL240, """]")), IF(ISBLANK(AM240), "", _xlfn.CONCAT(", [""ip"", """, AM240, """]")), "]"))</f>
        <v>[["mac", "10:27:f5:31:ec:58"], ["ip", "10.0.6.83"]]</v>
      </c>
    </row>
    <row r="241" spans="1:40" ht="16" customHeight="1" x14ac:dyDescent="0.2">
      <c r="A241" s="9">
        <v>2509</v>
      </c>
      <c r="B241" s="9" t="s">
        <v>26</v>
      </c>
      <c r="C241" s="9" t="s">
        <v>259</v>
      </c>
      <c r="D241" s="9" t="s">
        <v>134</v>
      </c>
      <c r="E241" s="9" t="s">
        <v>298</v>
      </c>
      <c r="F241" s="9" t="str">
        <f>IF(ISBLANK(E241), "", Table2[[#This Row],[unique_id]])</f>
        <v>kitchen_dish_washer</v>
      </c>
      <c r="G241" s="9" t="s">
        <v>249</v>
      </c>
      <c r="H241" s="9" t="s">
        <v>913</v>
      </c>
      <c r="I241" s="9" t="s">
        <v>388</v>
      </c>
      <c r="L241" s="9" t="s">
        <v>326</v>
      </c>
      <c r="N241" s="9"/>
      <c r="O241" s="11"/>
      <c r="P241" s="11"/>
      <c r="Q241" s="11"/>
      <c r="R241" s="11"/>
      <c r="S241" s="9"/>
      <c r="V241" s="9" t="s">
        <v>312</v>
      </c>
      <c r="X241" s="11"/>
      <c r="Z241" s="9" t="str">
        <f>IF(ISBLANK(Y241),  "", _xlfn.CONCAT("haas/entity/sensor/", LOWER(C241), "/", E241, "/config"))</f>
        <v/>
      </c>
      <c r="AA241" s="9" t="str">
        <f>IF(ISBLANK(Y241),  "", _xlfn.CONCAT(LOWER(C241), "/", E241))</f>
        <v/>
      </c>
      <c r="AE241" s="9" t="str">
        <f>IF(OR(ISBLANK(AL241), ISBLANK(AM241)), "", LOWER(_xlfn.CONCAT(Table2[[#This Row],[device_manufacturer]], "-",Table2[[#This Row],[device_suggested_area]], "-", Table2[[#This Row],[device_identifiers]])))</f>
        <v>tplink-kitchen-dish_washer</v>
      </c>
      <c r="AF241" s="11" t="s">
        <v>552</v>
      </c>
      <c r="AG241" s="9" t="s">
        <v>564</v>
      </c>
      <c r="AH241" s="17" t="s">
        <v>551</v>
      </c>
      <c r="AI241" s="9" t="str">
        <f>IF(OR(ISBLANK(AL241), ISBLANK(AM241)), "", Table2[[#This Row],[device_via_device]])</f>
        <v>TPLink</v>
      </c>
      <c r="AJ241" s="9" t="s">
        <v>221</v>
      </c>
      <c r="AK241" s="9" t="s">
        <v>691</v>
      </c>
      <c r="AL241" s="9" t="s">
        <v>532</v>
      </c>
      <c r="AM241" s="9" t="s">
        <v>676</v>
      </c>
      <c r="AN241" s="9" t="str">
        <f>IF(AND(ISBLANK(AL241), ISBLANK(AM241)), "", _xlfn.CONCAT("[", IF(ISBLANK(AL241), "", _xlfn.CONCAT("[""mac"", """, AL241, """]")), IF(ISBLANK(AM241), "", _xlfn.CONCAT(", [""ip"", """, AM241, """]")), "]"))</f>
        <v>[["mac", "5c:a6:e6:25:55:f7"], ["ip", "10.0.6.73"]]</v>
      </c>
    </row>
    <row r="242" spans="1:40" ht="16" customHeight="1" x14ac:dyDescent="0.2">
      <c r="A242" s="9">
        <v>2510</v>
      </c>
      <c r="B242" s="9" t="s">
        <v>26</v>
      </c>
      <c r="C242" s="9" t="s">
        <v>259</v>
      </c>
      <c r="D242" s="9" t="s">
        <v>134</v>
      </c>
      <c r="E242" s="9" t="s">
        <v>299</v>
      </c>
      <c r="F242" s="9" t="str">
        <f>IF(ISBLANK(E242), "", Table2[[#This Row],[unique_id]])</f>
        <v>laundry_clothes_dryer</v>
      </c>
      <c r="G242" s="9" t="s">
        <v>250</v>
      </c>
      <c r="H242" s="9" t="s">
        <v>913</v>
      </c>
      <c r="I242" s="9" t="s">
        <v>388</v>
      </c>
      <c r="L242" s="9" t="s">
        <v>326</v>
      </c>
      <c r="N242" s="9"/>
      <c r="O242" s="11"/>
      <c r="P242" s="11"/>
      <c r="Q242" s="11"/>
      <c r="R242" s="11"/>
      <c r="S242" s="9"/>
      <c r="V242" s="9" t="s">
        <v>313</v>
      </c>
      <c r="X242" s="11"/>
      <c r="Z242" s="9" t="str">
        <f>IF(ISBLANK(Y242),  "", _xlfn.CONCAT("haas/entity/sensor/", LOWER(C242), "/", E242, "/config"))</f>
        <v/>
      </c>
      <c r="AA242" s="9" t="str">
        <f>IF(ISBLANK(Y242),  "", _xlfn.CONCAT(LOWER(C242), "/", E242))</f>
        <v/>
      </c>
      <c r="AE242" s="9" t="str">
        <f>IF(OR(ISBLANK(AL242), ISBLANK(AM242)), "", LOWER(_xlfn.CONCAT(Table2[[#This Row],[device_manufacturer]], "-",Table2[[#This Row],[device_suggested_area]], "-", Table2[[#This Row],[device_identifiers]])))</f>
        <v>tplink-laundry-clothes-dryer</v>
      </c>
      <c r="AF242" s="11" t="s">
        <v>552</v>
      </c>
      <c r="AG242" s="9" t="s">
        <v>588</v>
      </c>
      <c r="AH242" s="17" t="s">
        <v>551</v>
      </c>
      <c r="AI242" s="9" t="str">
        <f>IF(OR(ISBLANK(AL242), ISBLANK(AM242)), "", Table2[[#This Row],[device_via_device]])</f>
        <v>TPLink</v>
      </c>
      <c r="AJ242" s="9" t="s">
        <v>229</v>
      </c>
      <c r="AK242" s="9" t="s">
        <v>691</v>
      </c>
      <c r="AL242" s="9" t="s">
        <v>533</v>
      </c>
      <c r="AM242" s="9" t="s">
        <v>677</v>
      </c>
      <c r="AN242" s="9" t="str">
        <f>IF(AND(ISBLANK(AL242), ISBLANK(AM242)), "", _xlfn.CONCAT("[", IF(ISBLANK(AL242), "", _xlfn.CONCAT("[""mac"", """, AL242, """]")), IF(ISBLANK(AM242), "", _xlfn.CONCAT(", [""ip"", """, AM242, """]")), "]"))</f>
        <v>[["mac", "5c:a6:e6:25:55:f0"], ["ip", "10.0.6.74"]]</v>
      </c>
    </row>
    <row r="243" spans="1:40" ht="16" customHeight="1" x14ac:dyDescent="0.2">
      <c r="A243" s="9">
        <v>2511</v>
      </c>
      <c r="B243" s="9" t="s">
        <v>26</v>
      </c>
      <c r="C243" s="9" t="s">
        <v>259</v>
      </c>
      <c r="D243" s="9" t="s">
        <v>134</v>
      </c>
      <c r="E243" s="9" t="s">
        <v>300</v>
      </c>
      <c r="F243" s="9" t="str">
        <f>IF(ISBLANK(E243), "", Table2[[#This Row],[unique_id]])</f>
        <v>laundry_washing_machine</v>
      </c>
      <c r="G243" s="9" t="s">
        <v>248</v>
      </c>
      <c r="H243" s="9" t="s">
        <v>913</v>
      </c>
      <c r="I243" s="9" t="s">
        <v>388</v>
      </c>
      <c r="L243" s="9" t="s">
        <v>326</v>
      </c>
      <c r="N243" s="9"/>
      <c r="O243" s="11"/>
      <c r="P243" s="11"/>
      <c r="Q243" s="11"/>
      <c r="R243" s="11"/>
      <c r="S243" s="9"/>
      <c r="V243" s="9" t="s">
        <v>314</v>
      </c>
      <c r="X243" s="11"/>
      <c r="Z243" s="9" t="str">
        <f>IF(ISBLANK(Y243),  "", _xlfn.CONCAT("haas/entity/sensor/", LOWER(C243), "/", E243, "/config"))</f>
        <v/>
      </c>
      <c r="AA243" s="9" t="str">
        <f>IF(ISBLANK(Y243),  "", _xlfn.CONCAT(LOWER(C243), "/", E243))</f>
        <v/>
      </c>
      <c r="AE243" s="9" t="str">
        <f>IF(OR(ISBLANK(AL243), ISBLANK(AM243)), "", LOWER(_xlfn.CONCAT(Table2[[#This Row],[device_manufacturer]], "-",Table2[[#This Row],[device_suggested_area]], "-", Table2[[#This Row],[device_identifiers]])))</f>
        <v>tplink-laundry-washing-machine</v>
      </c>
      <c r="AF243" s="11" t="s">
        <v>552</v>
      </c>
      <c r="AG243" s="9" t="s">
        <v>589</v>
      </c>
      <c r="AH243" s="17" t="s">
        <v>551</v>
      </c>
      <c r="AI243" s="9" t="str">
        <f>IF(OR(ISBLANK(AL243), ISBLANK(AM243)), "", Table2[[#This Row],[device_via_device]])</f>
        <v>TPLink</v>
      </c>
      <c r="AJ243" s="9" t="s">
        <v>229</v>
      </c>
      <c r="AK243" s="9" t="s">
        <v>691</v>
      </c>
      <c r="AL243" s="9" t="s">
        <v>534</v>
      </c>
      <c r="AM243" s="9" t="s">
        <v>678</v>
      </c>
      <c r="AN243" s="9" t="str">
        <f>IF(AND(ISBLANK(AL243), ISBLANK(AM243)), "", _xlfn.CONCAT("[", IF(ISBLANK(AL243), "", _xlfn.CONCAT("[""mac"", """, AL243, """]")), IF(ISBLANK(AM243), "", _xlfn.CONCAT(", [""ip"", """, AM243, """]")), "]"))</f>
        <v>[["mac", "5c:a6:e6:25:5a:a3"], ["ip", "10.0.6.75"]]</v>
      </c>
    </row>
    <row r="244" spans="1:40" ht="16" customHeight="1" x14ac:dyDescent="0.2">
      <c r="A244" s="9">
        <v>2512</v>
      </c>
      <c r="B244" s="9" t="s">
        <v>26</v>
      </c>
      <c r="C244" s="9" t="s">
        <v>259</v>
      </c>
      <c r="D244" s="9" t="s">
        <v>134</v>
      </c>
      <c r="E244" s="9" t="s">
        <v>301</v>
      </c>
      <c r="F244" s="9" t="str">
        <f>IF(ISBLANK(E244), "", Table2[[#This Row],[unique_id]])</f>
        <v>kitchen_coffee_machine</v>
      </c>
      <c r="G244" s="9" t="s">
        <v>135</v>
      </c>
      <c r="H244" s="9" t="s">
        <v>913</v>
      </c>
      <c r="I244" s="9" t="s">
        <v>388</v>
      </c>
      <c r="L244" s="9" t="s">
        <v>326</v>
      </c>
      <c r="N244" s="9"/>
      <c r="O244" s="11"/>
      <c r="P244" s="11"/>
      <c r="Q244" s="11"/>
      <c r="R244" s="11"/>
      <c r="S244" s="9"/>
      <c r="V244" s="9" t="s">
        <v>315</v>
      </c>
      <c r="X244" s="11"/>
      <c r="Z244" s="9" t="str">
        <f>IF(ISBLANK(Y244),  "", _xlfn.CONCAT("haas/entity/sensor/", LOWER(C244), "/", E244, "/config"))</f>
        <v/>
      </c>
      <c r="AA244" s="9" t="str">
        <f>IF(ISBLANK(Y244),  "", _xlfn.CONCAT(LOWER(C244), "/", E244))</f>
        <v/>
      </c>
      <c r="AE244" s="9" t="str">
        <f>IF(OR(ISBLANK(AL244), ISBLANK(AM244)), "", LOWER(_xlfn.CONCAT(Table2[[#This Row],[device_manufacturer]], "-",Table2[[#This Row],[device_suggested_area]], "-", Table2[[#This Row],[device_identifiers]])))</f>
        <v>tplink-kitchen-coffee-machine</v>
      </c>
      <c r="AF244" s="11" t="s">
        <v>552</v>
      </c>
      <c r="AG244" s="9" t="s">
        <v>590</v>
      </c>
      <c r="AH244" s="9" t="s">
        <v>551</v>
      </c>
      <c r="AI244" s="9" t="str">
        <f>IF(OR(ISBLANK(AL244), ISBLANK(AM244)), "", Table2[[#This Row],[device_via_device]])</f>
        <v>TPLink</v>
      </c>
      <c r="AJ244" s="9" t="s">
        <v>221</v>
      </c>
      <c r="AK244" s="9" t="s">
        <v>691</v>
      </c>
      <c r="AL244" s="9" t="s">
        <v>535</v>
      </c>
      <c r="AM244" s="9" t="s">
        <v>679</v>
      </c>
      <c r="AN244" s="9" t="str">
        <f>IF(AND(ISBLANK(AL244), ISBLANK(AM244)), "", _xlfn.CONCAT("[", IF(ISBLANK(AL244), "", _xlfn.CONCAT("[""mac"", """, AL244, """]")), IF(ISBLANK(AM244), "", _xlfn.CONCAT(", [""ip"", """, AM244, """]")), "]"))</f>
        <v>[["mac", "60:a4:b7:1f:71:0a"], ["ip", "10.0.6.76"]]</v>
      </c>
    </row>
    <row r="245" spans="1:40" ht="16" customHeight="1" x14ac:dyDescent="0.2">
      <c r="A245" s="9">
        <v>2513</v>
      </c>
      <c r="B245" s="9" t="s">
        <v>26</v>
      </c>
      <c r="C245" s="9" t="s">
        <v>259</v>
      </c>
      <c r="D245" s="9" t="s">
        <v>134</v>
      </c>
      <c r="E245" s="9" t="s">
        <v>302</v>
      </c>
      <c r="F245" s="9" t="str">
        <f>IF(ISBLANK(E245), "", Table2[[#This Row],[unique_id]])</f>
        <v>kitchen_fridge</v>
      </c>
      <c r="G245" s="9" t="s">
        <v>244</v>
      </c>
      <c r="H245" s="9" t="s">
        <v>913</v>
      </c>
      <c r="I245" s="9" t="s">
        <v>388</v>
      </c>
      <c r="L245" s="9" t="s">
        <v>326</v>
      </c>
      <c r="N245" s="9"/>
      <c r="O245" s="11"/>
      <c r="P245" s="11"/>
      <c r="Q245" s="11"/>
      <c r="R245" s="11"/>
      <c r="S245" s="9"/>
      <c r="V245" s="9" t="s">
        <v>316</v>
      </c>
      <c r="X245" s="11"/>
      <c r="Z245" s="9" t="str">
        <f>IF(ISBLANK(Y245),  "", _xlfn.CONCAT("haas/entity/sensor/", LOWER(C245), "/", E245, "/config"))</f>
        <v/>
      </c>
      <c r="AA245" s="9" t="str">
        <f>IF(ISBLANK(Y245),  "", _xlfn.CONCAT(LOWER(C245), "/", E245))</f>
        <v/>
      </c>
      <c r="AE245" s="9" t="str">
        <f>IF(OR(ISBLANK(AL245), ISBLANK(AM245)), "", LOWER(_xlfn.CONCAT(Table2[[#This Row],[device_manufacturer]], "-",Table2[[#This Row],[device_suggested_area]], "-", Table2[[#This Row],[device_identifiers]])))</f>
        <v>tplink-kitchen-fridge</v>
      </c>
      <c r="AF245" s="11" t="s">
        <v>553</v>
      </c>
      <c r="AG245" s="9" t="s">
        <v>557</v>
      </c>
      <c r="AH245" s="15" t="s">
        <v>550</v>
      </c>
      <c r="AI245" s="9" t="str">
        <f>IF(OR(ISBLANK(AL245), ISBLANK(AM245)), "", Table2[[#This Row],[device_via_device]])</f>
        <v>TPLink</v>
      </c>
      <c r="AJ245" s="9" t="s">
        <v>221</v>
      </c>
      <c r="AK245" s="9" t="s">
        <v>691</v>
      </c>
      <c r="AL245" s="9" t="s">
        <v>536</v>
      </c>
      <c r="AM245" s="9" t="s">
        <v>680</v>
      </c>
      <c r="AN245" s="9" t="str">
        <f>IF(AND(ISBLANK(AL245), ISBLANK(AM245)), "", _xlfn.CONCAT("[", IF(ISBLANK(AL245), "", _xlfn.CONCAT("[""mac"", """, AL245, """]")), IF(ISBLANK(AM245), "", _xlfn.CONCAT(", [""ip"", """, AM245, """]")), "]"))</f>
        <v>[["mac", "ac:84:c6:54:96:50"], ["ip", "10.0.6.77"]]</v>
      </c>
    </row>
    <row r="246" spans="1:40" ht="16" customHeight="1" x14ac:dyDescent="0.2">
      <c r="A246" s="9">
        <v>2514</v>
      </c>
      <c r="B246" s="9" t="s">
        <v>26</v>
      </c>
      <c r="C246" s="9" t="s">
        <v>259</v>
      </c>
      <c r="D246" s="9" t="s">
        <v>134</v>
      </c>
      <c r="E246" s="9" t="s">
        <v>303</v>
      </c>
      <c r="F246" s="9" t="str">
        <f>IF(ISBLANK(E246), "", Table2[[#This Row],[unique_id]])</f>
        <v>deck_freezer</v>
      </c>
      <c r="G246" s="9" t="s">
        <v>245</v>
      </c>
      <c r="H246" s="9" t="s">
        <v>913</v>
      </c>
      <c r="I246" s="9" t="s">
        <v>388</v>
      </c>
      <c r="L246" s="9" t="s">
        <v>326</v>
      </c>
      <c r="N246" s="9"/>
      <c r="O246" s="11"/>
      <c r="P246" s="11"/>
      <c r="Q246" s="11"/>
      <c r="R246" s="11"/>
      <c r="S246" s="9"/>
      <c r="V246" s="9" t="s">
        <v>317</v>
      </c>
      <c r="X246" s="11"/>
      <c r="Z246" s="9" t="str">
        <f>IF(ISBLANK(Y246),  "", _xlfn.CONCAT("haas/entity/sensor/", LOWER(C246), "/", E246, "/config"))</f>
        <v/>
      </c>
      <c r="AA246" s="9" t="str">
        <f>IF(ISBLANK(Y246),  "", _xlfn.CONCAT(LOWER(C246), "/", E246))</f>
        <v/>
      </c>
      <c r="AE246" s="9" t="str">
        <f>IF(OR(ISBLANK(AL246), ISBLANK(AM246)), "", LOWER(_xlfn.CONCAT(Table2[[#This Row],[device_manufacturer]], "-",Table2[[#This Row],[device_suggested_area]], "-", Table2[[#This Row],[device_identifiers]])))</f>
        <v>tplink-deck-freezer</v>
      </c>
      <c r="AF246" s="11" t="s">
        <v>553</v>
      </c>
      <c r="AG246" s="9" t="s">
        <v>558</v>
      </c>
      <c r="AH246" s="9" t="s">
        <v>550</v>
      </c>
      <c r="AI246" s="9" t="str">
        <f>IF(OR(ISBLANK(AL246), ISBLANK(AM246)), "", Table2[[#This Row],[device_via_device]])</f>
        <v>TPLink</v>
      </c>
      <c r="AJ246" s="9" t="s">
        <v>548</v>
      </c>
      <c r="AK246" s="9" t="s">
        <v>691</v>
      </c>
      <c r="AL246" s="9" t="s">
        <v>537</v>
      </c>
      <c r="AM246" s="9" t="s">
        <v>681</v>
      </c>
      <c r="AN246" s="9" t="str">
        <f>IF(AND(ISBLANK(AL246), ISBLANK(AM246)), "", _xlfn.CONCAT("[", IF(ISBLANK(AL246), "", _xlfn.CONCAT("[""mac"", """, AL246, """]")), IF(ISBLANK(AM246), "", _xlfn.CONCAT(", [""ip"", """, AM246, """]")), "]"))</f>
        <v>[["mac", "ac:84:c6:54:9e:cf"], ["ip", "10.0.6.78"]]</v>
      </c>
    </row>
    <row r="247" spans="1:40" ht="16" customHeight="1" x14ac:dyDescent="0.2">
      <c r="A247" s="9">
        <v>2515</v>
      </c>
      <c r="B247" s="9" t="s">
        <v>26</v>
      </c>
      <c r="C247" s="9" t="s">
        <v>259</v>
      </c>
      <c r="D247" s="9" t="s">
        <v>134</v>
      </c>
      <c r="E247" s="9" t="s">
        <v>309</v>
      </c>
      <c r="F247" s="9" t="str">
        <f>IF(ISBLANK(E247), "", Table2[[#This Row],[unique_id]])</f>
        <v>study_battery_charger</v>
      </c>
      <c r="G247" s="9" t="s">
        <v>252</v>
      </c>
      <c r="H247" s="9" t="s">
        <v>913</v>
      </c>
      <c r="I247" s="9" t="s">
        <v>388</v>
      </c>
      <c r="L247" s="9" t="s">
        <v>326</v>
      </c>
      <c r="N247" s="9"/>
      <c r="O247" s="11"/>
      <c r="P247" s="11"/>
      <c r="Q247" s="11"/>
      <c r="R247" s="11"/>
      <c r="S247" s="9"/>
      <c r="V247" s="9" t="s">
        <v>324</v>
      </c>
      <c r="X247" s="11"/>
      <c r="Z247" s="9" t="str">
        <f>IF(ISBLANK(Y247),  "", _xlfn.CONCAT("haas/entity/sensor/", LOWER(C247), "/", E247, "/config"))</f>
        <v/>
      </c>
      <c r="AA247" s="9" t="str">
        <f>IF(ISBLANK(Y247),  "", _xlfn.CONCAT(LOWER(C247), "/", E247))</f>
        <v/>
      </c>
      <c r="AE247" s="9" t="str">
        <f>IF(OR(ISBLANK(AL247), ISBLANK(AM247)), "", LOWER(_xlfn.CONCAT(Table2[[#This Row],[device_manufacturer]], "-",Table2[[#This Row],[device_suggested_area]], "-", Table2[[#This Row],[device_identifiers]])))</f>
        <v>tplink-study-battery-charger</v>
      </c>
      <c r="AF247" s="11" t="s">
        <v>552</v>
      </c>
      <c r="AG247" s="9" t="s">
        <v>586</v>
      </c>
      <c r="AH247" s="17" t="s">
        <v>551</v>
      </c>
      <c r="AI247" s="9" t="str">
        <f>IF(OR(ISBLANK(AL247), ISBLANK(AM247)), "", Table2[[#This Row],[device_via_device]])</f>
        <v>TPLink</v>
      </c>
      <c r="AJ247" s="9" t="s">
        <v>547</v>
      </c>
      <c r="AK247" s="9" t="s">
        <v>691</v>
      </c>
      <c r="AL247" s="9" t="s">
        <v>530</v>
      </c>
      <c r="AM247" s="9" t="s">
        <v>674</v>
      </c>
      <c r="AN247" s="9" t="str">
        <f>IF(AND(ISBLANK(AL247), ISBLANK(AM247)), "", _xlfn.CONCAT("[", IF(ISBLANK(AL247), "", _xlfn.CONCAT("[""mac"", """, AL247, """]")), IF(ISBLANK(AM247), "", _xlfn.CONCAT(", [""ip"", """, AM247, """]")), "]"))</f>
        <v>[["mac", "5c:a6:e6:25:64:e9"], ["ip", "10.0.6.71"]]</v>
      </c>
    </row>
    <row r="248" spans="1:40" ht="16" customHeight="1" x14ac:dyDescent="0.2">
      <c r="A248" s="9">
        <v>2516</v>
      </c>
      <c r="B248" s="9" t="s">
        <v>26</v>
      </c>
      <c r="C248" s="9" t="s">
        <v>259</v>
      </c>
      <c r="D248" s="9" t="s">
        <v>134</v>
      </c>
      <c r="E248" s="9" t="s">
        <v>310</v>
      </c>
      <c r="F248" s="9" t="str">
        <f>IF(ISBLANK(E248), "", Table2[[#This Row],[unique_id]])</f>
        <v>laundry_vacuum_charger</v>
      </c>
      <c r="G248" s="9" t="s">
        <v>251</v>
      </c>
      <c r="H248" s="9" t="s">
        <v>913</v>
      </c>
      <c r="I248" s="9" t="s">
        <v>388</v>
      </c>
      <c r="L248" s="9" t="s">
        <v>326</v>
      </c>
      <c r="N248" s="9"/>
      <c r="O248" s="11"/>
      <c r="P248" s="11"/>
      <c r="Q248" s="11"/>
      <c r="R248" s="11"/>
      <c r="S248" s="9"/>
      <c r="V248" s="9" t="s">
        <v>324</v>
      </c>
      <c r="X248" s="11"/>
      <c r="Z248" s="9" t="str">
        <f>IF(ISBLANK(Y248),  "", _xlfn.CONCAT("haas/entity/sensor/", LOWER(C248), "/", E248, "/config"))</f>
        <v/>
      </c>
      <c r="AA248" s="9" t="str">
        <f>IF(ISBLANK(Y248),  "", _xlfn.CONCAT(LOWER(C248), "/", E248))</f>
        <v/>
      </c>
      <c r="AE248" s="9" t="str">
        <f>IF(OR(ISBLANK(AL248), ISBLANK(AM248)), "", LOWER(_xlfn.CONCAT(Table2[[#This Row],[device_manufacturer]], "-",Table2[[#This Row],[device_suggested_area]], "-", Table2[[#This Row],[device_identifiers]])))</f>
        <v>tplink-laundry-vacuum-charger</v>
      </c>
      <c r="AF248" s="11" t="s">
        <v>552</v>
      </c>
      <c r="AG248" s="9" t="s">
        <v>587</v>
      </c>
      <c r="AH248" s="17" t="s">
        <v>551</v>
      </c>
      <c r="AI248" s="9" t="str">
        <f>IF(OR(ISBLANK(AL248), ISBLANK(AM248)), "", Table2[[#This Row],[device_via_device]])</f>
        <v>TPLink</v>
      </c>
      <c r="AJ248" s="9" t="s">
        <v>229</v>
      </c>
      <c r="AK248" s="9" t="s">
        <v>691</v>
      </c>
      <c r="AL248" s="9" t="s">
        <v>531</v>
      </c>
      <c r="AM248" s="9" t="s">
        <v>675</v>
      </c>
      <c r="AN248" s="9" t="str">
        <f>IF(AND(ISBLANK(AL248), ISBLANK(AM248)), "", _xlfn.CONCAT("[", IF(ISBLANK(AL248), "", _xlfn.CONCAT("[""mac"", """, AL248, """]")), IF(ISBLANK(AM248), "", _xlfn.CONCAT(", [""ip"", """, AM248, """]")), "]"))</f>
        <v>[["mac", "5c:a6:e6:25:57:fd"], ["ip", "10.0.6.72"]]</v>
      </c>
    </row>
    <row r="249" spans="1:40" ht="16" customHeight="1" x14ac:dyDescent="0.2">
      <c r="A249" s="9">
        <v>2517</v>
      </c>
      <c r="B249" s="9" t="s">
        <v>26</v>
      </c>
      <c r="C249" s="9" t="s">
        <v>259</v>
      </c>
      <c r="D249" s="9" t="s">
        <v>134</v>
      </c>
      <c r="E249" s="9" t="s">
        <v>307</v>
      </c>
      <c r="F249" s="9" t="str">
        <f>IF(ISBLANK(E249), "", Table2[[#This Row],[unique_id]])</f>
        <v>rack_outlet</v>
      </c>
      <c r="G249" s="9" t="s">
        <v>243</v>
      </c>
      <c r="H249" s="9" t="s">
        <v>913</v>
      </c>
      <c r="I249" s="9" t="s">
        <v>388</v>
      </c>
      <c r="L249" s="9" t="s">
        <v>326</v>
      </c>
      <c r="N249" s="9"/>
      <c r="O249" s="11"/>
      <c r="P249" s="11"/>
      <c r="Q249" s="11"/>
      <c r="R249" s="11"/>
      <c r="S249" s="9"/>
      <c r="V249" s="9" t="s">
        <v>321</v>
      </c>
      <c r="X249" s="11"/>
      <c r="Z249" s="9" t="str">
        <f>IF(ISBLANK(Y249),  "", _xlfn.CONCAT("haas/entity/sensor/", LOWER(C249), "/", E249, "/config"))</f>
        <v/>
      </c>
      <c r="AA249" s="9" t="str">
        <f>IF(ISBLANK(Y249),  "", _xlfn.CONCAT(LOWER(C249), "/", E249))</f>
        <v/>
      </c>
      <c r="AE249" s="9" t="str">
        <f>IF(OR(ISBLANK(AL249), ISBLANK(AM249)), "", LOWER(_xlfn.CONCAT(Table2[[#This Row],[device_manufacturer]], "-",Table2[[#This Row],[device_suggested_area]], "-", Table2[[#This Row],[device_identifiers]])))</f>
        <v>tplink-rack-outlet</v>
      </c>
      <c r="AF249" s="11" t="s">
        <v>553</v>
      </c>
      <c r="AG249" s="9" t="s">
        <v>562</v>
      </c>
      <c r="AH249" s="15" t="s">
        <v>550</v>
      </c>
      <c r="AI249" s="9" t="str">
        <f>IF(OR(ISBLANK(AL249), ISBLANK(AM249)), "", Table2[[#This Row],[device_via_device]])</f>
        <v>TPLink</v>
      </c>
      <c r="AJ249" s="9" t="s">
        <v>28</v>
      </c>
      <c r="AK249" s="9" t="s">
        <v>691</v>
      </c>
      <c r="AL249" s="9" t="s">
        <v>545</v>
      </c>
      <c r="AM249" s="9" t="s">
        <v>689</v>
      </c>
      <c r="AN249" s="9" t="str">
        <f>IF(AND(ISBLANK(AL249), ISBLANK(AM249)), "", _xlfn.CONCAT("[", IF(ISBLANK(AL249), "", _xlfn.CONCAT("[""mac"", """, AL249, """]")), IF(ISBLANK(AM249), "", _xlfn.CONCAT(", [""ip"", """, AM249, """]")), "]"))</f>
        <v>[["mac", "ac:84:c6:54:95:8b"], ["ip", "10.0.6.86"]]</v>
      </c>
    </row>
    <row r="250" spans="1:40" ht="16" customHeight="1" x14ac:dyDescent="0.2">
      <c r="A250" s="9">
        <v>2518</v>
      </c>
      <c r="B250" s="9" t="s">
        <v>26</v>
      </c>
      <c r="C250" s="9" t="s">
        <v>259</v>
      </c>
      <c r="D250" s="9" t="s">
        <v>134</v>
      </c>
      <c r="E250" s="9" t="s">
        <v>308</v>
      </c>
      <c r="F250" s="9" t="str">
        <f>IF(ISBLANK(E250), "", Table2[[#This Row],[unique_id]])</f>
        <v>roof_network_switch</v>
      </c>
      <c r="G250" s="9" t="s">
        <v>240</v>
      </c>
      <c r="H250" s="9" t="s">
        <v>913</v>
      </c>
      <c r="I250" s="9" t="s">
        <v>388</v>
      </c>
      <c r="L250" s="9" t="s">
        <v>326</v>
      </c>
      <c r="N250" s="9"/>
      <c r="O250" s="11"/>
      <c r="P250" s="11"/>
      <c r="Q250" s="11"/>
      <c r="R250" s="11"/>
      <c r="S250" s="9"/>
      <c r="V250" s="9" t="s">
        <v>322</v>
      </c>
      <c r="X250" s="11"/>
      <c r="Z250" s="9" t="str">
        <f>IF(ISBLANK(Y250),  "", _xlfn.CONCAT("haas/entity/sensor/", LOWER(C250), "/", E250, "/config"))</f>
        <v/>
      </c>
      <c r="AA250" s="9" t="str">
        <f>IF(ISBLANK(Y250),  "", _xlfn.CONCAT(LOWER(C250), "/", E250))</f>
        <v/>
      </c>
      <c r="AE250" s="9" t="str">
        <f>IF(OR(ISBLANK(AL250), ISBLANK(AM250)), "", LOWER(_xlfn.CONCAT(Table2[[#This Row],[device_manufacturer]], "-",Table2[[#This Row],[device_suggested_area]], "-", Table2[[#This Row],[device_identifiers]])))</f>
        <v>tplink-roof-network-switch</v>
      </c>
      <c r="AF250" s="11" t="s">
        <v>553</v>
      </c>
      <c r="AG250" s="9" t="s">
        <v>702</v>
      </c>
      <c r="AH250" s="9" t="s">
        <v>550</v>
      </c>
      <c r="AI250" s="9" t="str">
        <f>IF(OR(ISBLANK(AL250), ISBLANK(AM250)), "", Table2[[#This Row],[device_via_device]])</f>
        <v>TPLink</v>
      </c>
      <c r="AJ250" s="9" t="s">
        <v>38</v>
      </c>
      <c r="AK250" s="9" t="s">
        <v>691</v>
      </c>
      <c r="AL250" s="9" t="s">
        <v>543</v>
      </c>
      <c r="AM250" s="9" t="s">
        <v>687</v>
      </c>
      <c r="AN250" s="9" t="str">
        <f>IF(AND(ISBLANK(AL250), ISBLANK(AM250)), "", _xlfn.CONCAT("[", IF(ISBLANK(AL250), "", _xlfn.CONCAT("[""mac"", """, AL250, """]")), IF(ISBLANK(AM250), "", _xlfn.CONCAT(", [""ip"", """, AM250, """]")), "]"))</f>
        <v>[["mac", "ac:84:c6:0d:20:9e"], ["ip", "10.0.6.84"]]</v>
      </c>
    </row>
    <row r="251" spans="1:40" ht="16" customHeight="1" x14ac:dyDescent="0.2">
      <c r="A251" s="9">
        <v>2519</v>
      </c>
      <c r="B251" s="9" t="s">
        <v>26</v>
      </c>
      <c r="C251" s="9" t="s">
        <v>259</v>
      </c>
      <c r="D251" s="9" t="s">
        <v>134</v>
      </c>
      <c r="E251" s="9" t="s">
        <v>701</v>
      </c>
      <c r="F251" s="9" t="str">
        <f>IF(ISBLANK(E251), "", Table2[[#This Row],[unique_id]])</f>
        <v>rack_modem</v>
      </c>
      <c r="G251" s="9" t="s">
        <v>242</v>
      </c>
      <c r="H251" s="9" t="s">
        <v>913</v>
      </c>
      <c r="I251" s="9" t="s">
        <v>388</v>
      </c>
      <c r="L251" s="9" t="s">
        <v>326</v>
      </c>
      <c r="N251" s="9"/>
      <c r="O251" s="11"/>
      <c r="P251" s="11"/>
      <c r="Q251" s="11"/>
      <c r="R251" s="11"/>
      <c r="S251" s="9"/>
      <c r="V251" s="9" t="s">
        <v>323</v>
      </c>
      <c r="X251" s="11"/>
      <c r="Z251" s="9" t="str">
        <f>IF(ISBLANK(Y251),  "", _xlfn.CONCAT("haas/entity/sensor/", LOWER(C251), "/", E251, "/config"))</f>
        <v/>
      </c>
      <c r="AA251" s="9" t="str">
        <f>IF(ISBLANK(Y251),  "", _xlfn.CONCAT(LOWER(C251), "/", E251))</f>
        <v/>
      </c>
      <c r="AE251" s="9" t="str">
        <f>IF(OR(ISBLANK(AL251), ISBLANK(AM251)), "", LOWER(_xlfn.CONCAT(Table2[[#This Row],[device_manufacturer]], "-",Table2[[#This Row],[device_suggested_area]], "-", Table2[[#This Row],[device_identifiers]])))</f>
        <v>tplink-rack-modem</v>
      </c>
      <c r="AF251" s="11" t="s">
        <v>552</v>
      </c>
      <c r="AG251" s="9" t="s">
        <v>563</v>
      </c>
      <c r="AH251" s="17" t="s">
        <v>551</v>
      </c>
      <c r="AI251" s="9" t="str">
        <f>IF(OR(ISBLANK(AL251), ISBLANK(AM251)), "", Table2[[#This Row],[device_via_device]])</f>
        <v>TPLink</v>
      </c>
      <c r="AJ251" s="9" t="s">
        <v>28</v>
      </c>
      <c r="AK251" s="9" t="s">
        <v>691</v>
      </c>
      <c r="AL251" s="9" t="s">
        <v>544</v>
      </c>
      <c r="AM251" s="9" t="s">
        <v>688</v>
      </c>
      <c r="AN251" s="9" t="str">
        <f>IF(AND(ISBLANK(AL251), ISBLANK(AM251)), "", _xlfn.CONCAT("[", IF(ISBLANK(AL251), "", _xlfn.CONCAT("[""mac"", """, AL251, """]")), IF(ISBLANK(AM251), "", _xlfn.CONCAT(", [""ip"", """, AM251, """]")), "]"))</f>
        <v>[["mac", "10:27:f5:31:f6:7e"], ["ip", "10.0.6.85"]]</v>
      </c>
    </row>
    <row r="252" spans="1:40" ht="16" customHeight="1" x14ac:dyDescent="0.2">
      <c r="A252" s="9">
        <v>2520</v>
      </c>
      <c r="B252" s="9" t="s">
        <v>26</v>
      </c>
      <c r="C252" s="9" t="s">
        <v>768</v>
      </c>
      <c r="D252" s="9" t="s">
        <v>507</v>
      </c>
      <c r="E252" s="9" t="s">
        <v>506</v>
      </c>
      <c r="F252" s="9" t="str">
        <f>IF(ISBLANK(E252), "", Table2[[#This Row],[unique_id]])</f>
        <v>column_break</v>
      </c>
      <c r="G252" s="9" t="s">
        <v>503</v>
      </c>
      <c r="H252" s="9" t="s">
        <v>913</v>
      </c>
      <c r="I252" s="9" t="s">
        <v>388</v>
      </c>
      <c r="L252" s="9" t="s">
        <v>504</v>
      </c>
      <c r="M252" s="9" t="s">
        <v>505</v>
      </c>
      <c r="N252" s="9"/>
      <c r="O252" s="11"/>
      <c r="P252" s="11"/>
      <c r="Q252" s="11"/>
      <c r="R252" s="11"/>
      <c r="S252" s="9"/>
      <c r="X252" s="11"/>
      <c r="AA252" s="9" t="str">
        <f>IF(ISBLANK(Y252),  "", _xlfn.CONCAT(LOWER(C252), "/", E252))</f>
        <v/>
      </c>
      <c r="AN252" s="9" t="str">
        <f>IF(AND(ISBLANK(AL252), ISBLANK(AM252)), "", _xlfn.CONCAT("[", IF(ISBLANK(AL252), "", _xlfn.CONCAT("[""mac"", """, AL252, """]")), IF(ISBLANK(AM252), "", _xlfn.CONCAT(", [""ip"", """, AM252, """]")), "]"))</f>
        <v/>
      </c>
    </row>
    <row r="253" spans="1:40" ht="16" customHeight="1" x14ac:dyDescent="0.2">
      <c r="A253" s="9">
        <v>2530</v>
      </c>
      <c r="B253" s="9" t="s">
        <v>26</v>
      </c>
      <c r="C253" s="9" t="s">
        <v>153</v>
      </c>
      <c r="D253" s="9" t="s">
        <v>428</v>
      </c>
      <c r="E253" s="9" t="s">
        <v>911</v>
      </c>
      <c r="F253" s="13" t="str">
        <f>IF(ISBLANK(E253), "", Table2[[#This Row],[unique_id]])</f>
        <v>lighting_reset_adaptive_lighting_edwin_lamp</v>
      </c>
      <c r="G253" s="9" t="s">
        <v>220</v>
      </c>
      <c r="H253" s="9" t="s">
        <v>376</v>
      </c>
      <c r="I253" s="9" t="s">
        <v>388</v>
      </c>
      <c r="J253" s="9" t="s">
        <v>914</v>
      </c>
      <c r="L253" s="9" t="s">
        <v>326</v>
      </c>
      <c r="N253" s="9"/>
      <c r="O253" s="11"/>
      <c r="P253" s="11"/>
      <c r="Q253" s="11"/>
      <c r="R253" s="11"/>
      <c r="S253" s="9"/>
      <c r="V253" s="9" t="s">
        <v>389</v>
      </c>
      <c r="X253" s="11"/>
      <c r="Z253" s="9" t="str">
        <f>IF(ISBLANK(Y253),  "", _xlfn.CONCAT("haas/entity/sensor/", LOWER(C253), "/", E253, "/config"))</f>
        <v/>
      </c>
      <c r="AA253" s="9" t="str">
        <f>IF(ISBLANK(Y253),  "", _xlfn.CONCAT(LOWER(C253), "/", E253))</f>
        <v/>
      </c>
      <c r="AD253" s="12"/>
      <c r="AJ253" s="9" t="s">
        <v>127</v>
      </c>
      <c r="AN253" s="13" t="str">
        <f>IF(AND(ISBLANK(AL253), ISBLANK(AM253)), "", _xlfn.CONCAT("[", IF(ISBLANK(AL253), "", _xlfn.CONCAT("[""mac"", """, AL253, """]")), IF(ISBLANK(AM253), "", _xlfn.CONCAT(", [""ip"", """, AM253, """]")), "]"))</f>
        <v/>
      </c>
    </row>
    <row r="254" spans="1:40" ht="16" customHeight="1" x14ac:dyDescent="0.2">
      <c r="A254" s="9">
        <v>2531</v>
      </c>
      <c r="B254" s="9" t="s">
        <v>26</v>
      </c>
      <c r="C254" s="9" t="s">
        <v>768</v>
      </c>
      <c r="D254" s="9" t="s">
        <v>507</v>
      </c>
      <c r="E254" s="9" t="s">
        <v>506</v>
      </c>
      <c r="F254" s="9" t="str">
        <f>IF(ISBLANK(E254), "", Table2[[#This Row],[unique_id]])</f>
        <v>column_break</v>
      </c>
      <c r="G254" s="9" t="s">
        <v>503</v>
      </c>
      <c r="H254" s="9" t="s">
        <v>376</v>
      </c>
      <c r="I254" s="9" t="s">
        <v>388</v>
      </c>
      <c r="L254" s="9" t="s">
        <v>504</v>
      </c>
      <c r="M254" s="9" t="s">
        <v>505</v>
      </c>
      <c r="N254" s="9"/>
      <c r="O254" s="11"/>
      <c r="P254" s="11"/>
      <c r="Q254" s="11"/>
      <c r="R254" s="11"/>
      <c r="S254" s="9"/>
      <c r="X254" s="11"/>
      <c r="AA254" s="9" t="str">
        <f>IF(ISBLANK(Y254),  "", _xlfn.CONCAT(LOWER(C254), "/", E254))</f>
        <v/>
      </c>
      <c r="AN254" s="9" t="str">
        <f>IF(AND(ISBLANK(AL254), ISBLANK(AM254)), "", _xlfn.CONCAT("[", IF(ISBLANK(AL254), "", _xlfn.CONCAT("[""mac"", """, AL254, """]")), IF(ISBLANK(AM254), "", _xlfn.CONCAT(", [""ip"", """, AM254, """]")), "]"))</f>
        <v/>
      </c>
    </row>
    <row r="255" spans="1:40" ht="16" customHeight="1" x14ac:dyDescent="0.2">
      <c r="A255" s="9">
        <v>2550</v>
      </c>
      <c r="B255" s="9" t="s">
        <v>26</v>
      </c>
      <c r="C255" s="9" t="s">
        <v>128</v>
      </c>
      <c r="D255" s="9" t="s">
        <v>27</v>
      </c>
      <c r="E255" s="17" t="s">
        <v>349</v>
      </c>
      <c r="F255" s="9" t="str">
        <f>IF(ISBLANK(E255), "", Table2[[#This Row],[unique_id]])</f>
        <v>netatmo_bertram_2_office_pantry_battery_percent</v>
      </c>
      <c r="G255" s="9" t="s">
        <v>796</v>
      </c>
      <c r="H255" s="9" t="s">
        <v>912</v>
      </c>
      <c r="I255" s="9" t="s">
        <v>388</v>
      </c>
      <c r="L255" s="9" t="s">
        <v>136</v>
      </c>
      <c r="N255" s="9"/>
      <c r="O255" s="11"/>
      <c r="P255" s="11"/>
      <c r="Q255" s="11"/>
      <c r="R255" s="11"/>
      <c r="S255" s="9"/>
      <c r="V255" s="9" t="s">
        <v>354</v>
      </c>
      <c r="X255" s="11"/>
      <c r="Z255" s="9" t="str">
        <f>IF(ISBLANK(Y255),  "", _xlfn.CONCAT("haas/entity/sensor/", LOWER(C255), "/", E255, "/config"))</f>
        <v/>
      </c>
      <c r="AA255" s="9" t="str">
        <f>IF(ISBLANK(Y255),  "", _xlfn.CONCAT(LOWER(C255), "/", E255))</f>
        <v/>
      </c>
      <c r="AB255" s="15"/>
      <c r="AE255" s="9" t="s">
        <v>823</v>
      </c>
      <c r="AF255" s="11" t="s">
        <v>736</v>
      </c>
      <c r="AG255" s="9" t="s">
        <v>737</v>
      </c>
      <c r="AH255" s="9" t="s">
        <v>734</v>
      </c>
      <c r="AI255" s="9" t="s">
        <v>128</v>
      </c>
      <c r="AJ255" s="9" t="s">
        <v>227</v>
      </c>
      <c r="AN255" s="9" t="str">
        <f>IF(AND(ISBLANK(AL255), ISBLANK(AM255)), "", _xlfn.CONCAT("[", IF(ISBLANK(AL255), "", _xlfn.CONCAT("[""mac"", """, AL255, """]")), IF(ISBLANK(AM255), "", _xlfn.CONCAT(", [""ip"", """, AM255, """]")), "]"))</f>
        <v/>
      </c>
    </row>
    <row r="256" spans="1:40" ht="16" customHeight="1" x14ac:dyDescent="0.2">
      <c r="A256" s="9">
        <v>2551</v>
      </c>
      <c r="B256" s="9" t="s">
        <v>26</v>
      </c>
      <c r="C256" s="9" t="s">
        <v>128</v>
      </c>
      <c r="D256" s="9" t="s">
        <v>27</v>
      </c>
      <c r="E256" s="17" t="s">
        <v>350</v>
      </c>
      <c r="F256" s="9" t="str">
        <f>IF(ISBLANK(E256), "", Table2[[#This Row],[unique_id]])</f>
        <v>netatmo_bertram_2_office_lounge_battery_percent</v>
      </c>
      <c r="G256" s="9" t="s">
        <v>797</v>
      </c>
      <c r="H256" s="9" t="s">
        <v>912</v>
      </c>
      <c r="I256" s="9" t="s">
        <v>388</v>
      </c>
      <c r="L256" s="9" t="s">
        <v>136</v>
      </c>
      <c r="N256" s="9"/>
      <c r="O256" s="11"/>
      <c r="P256" s="11"/>
      <c r="Q256" s="11"/>
      <c r="R256" s="11"/>
      <c r="S256" s="9"/>
      <c r="V256" s="9" t="s">
        <v>354</v>
      </c>
      <c r="X256" s="11"/>
      <c r="Z256" s="9" t="str">
        <f>IF(ISBLANK(Y256),  "", _xlfn.CONCAT("haas/entity/sensor/", LOWER(C256), "/", E256, "/config"))</f>
        <v/>
      </c>
      <c r="AA256" s="9" t="str">
        <f>IF(ISBLANK(Y256),  "", _xlfn.CONCAT(LOWER(C256), "/", E256))</f>
        <v/>
      </c>
      <c r="AB256" s="15"/>
      <c r="AE256" s="9" t="s">
        <v>822</v>
      </c>
      <c r="AF256" s="11" t="s">
        <v>736</v>
      </c>
      <c r="AG256" s="9" t="s">
        <v>737</v>
      </c>
      <c r="AH256" s="9" t="s">
        <v>734</v>
      </c>
      <c r="AI256" s="9" t="s">
        <v>128</v>
      </c>
      <c r="AJ256" s="9" t="s">
        <v>209</v>
      </c>
      <c r="AN256" s="9" t="str">
        <f>IF(AND(ISBLANK(AL256), ISBLANK(AM256)), "", _xlfn.CONCAT("[", IF(ISBLANK(AL256), "", _xlfn.CONCAT("[""mac"", """, AL256, """]")), IF(ISBLANK(AM256), "", _xlfn.CONCAT(", [""ip"", """, AM256, """]")), "]"))</f>
        <v/>
      </c>
    </row>
    <row r="257" spans="1:40" ht="16" customHeight="1" x14ac:dyDescent="0.2">
      <c r="A257" s="9">
        <v>2552</v>
      </c>
      <c r="B257" s="9" t="s">
        <v>26</v>
      </c>
      <c r="C257" s="9" t="s">
        <v>128</v>
      </c>
      <c r="D257" s="9" t="s">
        <v>27</v>
      </c>
      <c r="E257" s="17" t="s">
        <v>351</v>
      </c>
      <c r="F257" s="9" t="str">
        <f>IF(ISBLANK(E257), "", Table2[[#This Row],[unique_id]])</f>
        <v>netatmo_bertram_2_office_dining_battery_percent</v>
      </c>
      <c r="G257" s="9" t="s">
        <v>798</v>
      </c>
      <c r="H257" s="9" t="s">
        <v>912</v>
      </c>
      <c r="I257" s="9" t="s">
        <v>388</v>
      </c>
      <c r="L257" s="9" t="s">
        <v>136</v>
      </c>
      <c r="N257" s="9"/>
      <c r="O257" s="11"/>
      <c r="P257" s="11"/>
      <c r="Q257" s="11"/>
      <c r="R257" s="11"/>
      <c r="S257" s="9"/>
      <c r="V257" s="9" t="s">
        <v>354</v>
      </c>
      <c r="X257" s="11"/>
      <c r="Z257" s="9" t="str">
        <f>IF(ISBLANK(Y257),  "", _xlfn.CONCAT("haas/entity/sensor/", LOWER(C257), "/", E257, "/config"))</f>
        <v/>
      </c>
      <c r="AA257" s="9" t="str">
        <f>IF(ISBLANK(Y257),  "", _xlfn.CONCAT(LOWER(C257), "/", E257))</f>
        <v/>
      </c>
      <c r="AB257" s="15"/>
      <c r="AE257" s="9" t="s">
        <v>824</v>
      </c>
      <c r="AF257" s="11" t="s">
        <v>736</v>
      </c>
      <c r="AG257" s="9" t="s">
        <v>737</v>
      </c>
      <c r="AH257" s="9" t="s">
        <v>734</v>
      </c>
      <c r="AI257" s="9" t="s">
        <v>128</v>
      </c>
      <c r="AJ257" s="9" t="s">
        <v>208</v>
      </c>
      <c r="AN257" s="9" t="str">
        <f>IF(AND(ISBLANK(AL257), ISBLANK(AM257)), "", _xlfn.CONCAT("[", IF(ISBLANK(AL257), "", _xlfn.CONCAT("[""mac"", """, AL257, """]")), IF(ISBLANK(AM257), "", _xlfn.CONCAT(", [""ip"", """, AM257, """]")), "]"))</f>
        <v/>
      </c>
    </row>
    <row r="258" spans="1:40" ht="16" customHeight="1" x14ac:dyDescent="0.2">
      <c r="A258" s="9">
        <v>2553</v>
      </c>
      <c r="B258" s="9" t="s">
        <v>26</v>
      </c>
      <c r="C258" s="9" t="s">
        <v>128</v>
      </c>
      <c r="D258" s="9" t="s">
        <v>27</v>
      </c>
      <c r="E258" s="17" t="s">
        <v>352</v>
      </c>
      <c r="F258" s="9" t="str">
        <f>IF(ISBLANK(E258), "", Table2[[#This Row],[unique_id]])</f>
        <v>netatmo_bertram_2_office_basement_battery_percent</v>
      </c>
      <c r="G258" s="9" t="s">
        <v>799</v>
      </c>
      <c r="H258" s="9" t="s">
        <v>912</v>
      </c>
      <c r="I258" s="9" t="s">
        <v>388</v>
      </c>
      <c r="L258" s="9" t="s">
        <v>136</v>
      </c>
      <c r="N258" s="9"/>
      <c r="O258" s="11"/>
      <c r="P258" s="11"/>
      <c r="Q258" s="11"/>
      <c r="R258" s="11"/>
      <c r="S258" s="9"/>
      <c r="V258" s="9" t="s">
        <v>354</v>
      </c>
      <c r="X258" s="11"/>
      <c r="Z258" s="9" t="str">
        <f>IF(ISBLANK(Y258),  "", _xlfn.CONCAT("haas/entity/sensor/", LOWER(C258), "/", E258, "/config"))</f>
        <v/>
      </c>
      <c r="AA258" s="9" t="str">
        <f>IF(ISBLANK(Y258),  "", _xlfn.CONCAT(LOWER(C258), "/", E258))</f>
        <v/>
      </c>
      <c r="AE258" s="9" t="s">
        <v>825</v>
      </c>
      <c r="AF258" s="11" t="s">
        <v>736</v>
      </c>
      <c r="AG258" s="9" t="s">
        <v>737</v>
      </c>
      <c r="AH258" s="9" t="s">
        <v>734</v>
      </c>
      <c r="AI258" s="9" t="s">
        <v>128</v>
      </c>
      <c r="AJ258" s="9" t="s">
        <v>226</v>
      </c>
      <c r="AN258" s="9" t="str">
        <f>IF(AND(ISBLANK(AL258), ISBLANK(AM258)), "", _xlfn.CONCAT("[", IF(ISBLANK(AL258), "", _xlfn.CONCAT("[""mac"", """, AL258, """]")), IF(ISBLANK(AM258), "", _xlfn.CONCAT(", [""ip"", """, AM258, """]")), "]"))</f>
        <v/>
      </c>
    </row>
    <row r="259" spans="1:40" ht="16" customHeight="1" x14ac:dyDescent="0.2">
      <c r="A259" s="9">
        <v>2554</v>
      </c>
      <c r="B259" s="9" t="s">
        <v>26</v>
      </c>
      <c r="C259" s="9" t="s">
        <v>795</v>
      </c>
      <c r="D259" s="9" t="s">
        <v>27</v>
      </c>
      <c r="E259" s="9" t="s">
        <v>851</v>
      </c>
      <c r="F259" s="9" t="str">
        <f>IF(ISBLANK(E259), "", Table2[[#This Row],[unique_id]])</f>
        <v>home_cube_remote_battery</v>
      </c>
      <c r="G259" s="9" t="s">
        <v>803</v>
      </c>
      <c r="H259" s="9" t="s">
        <v>912</v>
      </c>
      <c r="I259" s="9" t="s">
        <v>388</v>
      </c>
      <c r="L259" s="9" t="s">
        <v>136</v>
      </c>
      <c r="N259" s="9"/>
      <c r="O259" s="11"/>
      <c r="P259" s="11"/>
      <c r="Q259" s="11"/>
      <c r="R259" s="11"/>
      <c r="S259" s="9"/>
      <c r="V259" s="9" t="s">
        <v>354</v>
      </c>
      <c r="X259" s="11"/>
      <c r="Z259" s="9" t="str">
        <f>IF(ISBLANK(Y259),  "", _xlfn.CONCAT("haas/entity/sensor/", LOWER(C259), "/", E259, "/config"))</f>
        <v/>
      </c>
      <c r="AA259" s="9" t="str">
        <f>IF(ISBLANK(Y259),  "", _xlfn.CONCAT(LOWER(C259), "/", E259))</f>
        <v/>
      </c>
      <c r="AN259" s="13" t="str">
        <f>IF(AND(ISBLANK(AL259), ISBLANK(AM259)), "", _xlfn.CONCAT("[", IF(ISBLANK(AL259), "", _xlfn.CONCAT("[""mac"", """, AL259, """]")), IF(ISBLANK(AM259), "", _xlfn.CONCAT(", [""ip"", """, AM259, """]")), "]"))</f>
        <v/>
      </c>
    </row>
    <row r="260" spans="1:40" ht="16" customHeight="1" x14ac:dyDescent="0.2">
      <c r="A260" s="9">
        <v>2555</v>
      </c>
      <c r="B260" s="9" t="s">
        <v>26</v>
      </c>
      <c r="C260" s="9" t="s">
        <v>192</v>
      </c>
      <c r="D260" s="9" t="s">
        <v>27</v>
      </c>
      <c r="E260" s="9" t="s">
        <v>144</v>
      </c>
      <c r="F260" s="9" t="str">
        <f>IF(ISBLANK(E260), "", Table2[[#This Row],[unique_id]])</f>
        <v>parents_speaker_battery</v>
      </c>
      <c r="G260" s="9" t="s">
        <v>800</v>
      </c>
      <c r="H260" s="9" t="s">
        <v>912</v>
      </c>
      <c r="I260" s="9" t="s">
        <v>388</v>
      </c>
      <c r="L260" s="9" t="s">
        <v>136</v>
      </c>
      <c r="N260" s="9"/>
      <c r="O260" s="11"/>
      <c r="P260" s="11"/>
      <c r="Q260" s="11"/>
      <c r="R260" s="11"/>
      <c r="S260" s="9"/>
      <c r="V260" s="9" t="s">
        <v>354</v>
      </c>
      <c r="X260" s="11"/>
      <c r="Z260" s="9" t="str">
        <f>IF(ISBLANK(Y260),  "", _xlfn.CONCAT("haas/entity/sensor/", LOWER(C260), "/", E260, "/config"))</f>
        <v/>
      </c>
      <c r="AA260" s="9" t="str">
        <f>IF(ISBLANK(Y260),  "", _xlfn.CONCAT(LOWER(C260), "/", E260))</f>
        <v/>
      </c>
      <c r="AN260" s="9" t="str">
        <f>IF(AND(ISBLANK(AL260), ISBLANK(AM260)), "", _xlfn.CONCAT("[", IF(ISBLANK(AL260), "", _xlfn.CONCAT("[""mac"", """, AL260, """]")), IF(ISBLANK(AM260), "", _xlfn.CONCAT(", [""ip"", """, AM260, """]")), "]"))</f>
        <v/>
      </c>
    </row>
    <row r="261" spans="1:40" ht="16" customHeight="1" x14ac:dyDescent="0.2">
      <c r="A261" s="9">
        <v>2556</v>
      </c>
      <c r="B261" s="9" t="s">
        <v>26</v>
      </c>
      <c r="C261" s="9" t="s">
        <v>192</v>
      </c>
      <c r="D261" s="9" t="s">
        <v>27</v>
      </c>
      <c r="E261" s="9" t="s">
        <v>353</v>
      </c>
      <c r="F261" s="9" t="str">
        <f>IF(ISBLANK(E261), "", Table2[[#This Row],[unique_id]])</f>
        <v>kitchen_home_battery</v>
      </c>
      <c r="G261" s="9" t="s">
        <v>801</v>
      </c>
      <c r="H261" s="9" t="s">
        <v>912</v>
      </c>
      <c r="I261" s="9" t="s">
        <v>388</v>
      </c>
      <c r="L261" s="9" t="s">
        <v>136</v>
      </c>
      <c r="N261" s="9"/>
      <c r="O261" s="11"/>
      <c r="P261" s="11"/>
      <c r="Q261" s="11"/>
      <c r="R261" s="11"/>
      <c r="S261" s="9"/>
      <c r="V261" s="9" t="s">
        <v>354</v>
      </c>
      <c r="X261" s="11"/>
      <c r="Z261" s="9" t="str">
        <f>IF(ISBLANK(Y261),  "", _xlfn.CONCAT("haas/entity/sensor/", LOWER(C261), "/", E261, "/config"))</f>
        <v/>
      </c>
      <c r="AA261" s="9" t="str">
        <f>IF(ISBLANK(Y261),  "", _xlfn.CONCAT(LOWER(C261), "/", E261))</f>
        <v/>
      </c>
      <c r="AN261" s="9" t="str">
        <f>IF(AND(ISBLANK(AL261), ISBLANK(AM261)), "", _xlfn.CONCAT("[", IF(ISBLANK(AL261), "", _xlfn.CONCAT("[""mac"", """, AL261, """]")), IF(ISBLANK(AM261), "", _xlfn.CONCAT(", [""ip"", """, AM261, """]")), "]"))</f>
        <v/>
      </c>
    </row>
    <row r="262" spans="1:40" ht="16" customHeight="1" x14ac:dyDescent="0.2">
      <c r="A262" s="9">
        <v>2557</v>
      </c>
      <c r="B262" s="9" t="s">
        <v>26</v>
      </c>
      <c r="C262" s="9" t="s">
        <v>39</v>
      </c>
      <c r="D262" s="9" t="s">
        <v>27</v>
      </c>
      <c r="E262" s="9" t="s">
        <v>179</v>
      </c>
      <c r="F262" s="9" t="str">
        <f>IF(ISBLANK(E262), "", Table2[[#This Row],[unique_id]])</f>
        <v>weatherstation_console_battery_voltage</v>
      </c>
      <c r="G262" s="9" t="s">
        <v>802</v>
      </c>
      <c r="H262" s="9" t="s">
        <v>912</v>
      </c>
      <c r="I262" s="9" t="s">
        <v>388</v>
      </c>
      <c r="L262" s="9" t="s">
        <v>136</v>
      </c>
      <c r="N262" s="9"/>
      <c r="O262" s="11"/>
      <c r="P262" s="11"/>
      <c r="Q262" s="11"/>
      <c r="R262" s="11"/>
      <c r="S262" s="9" t="s">
        <v>31</v>
      </c>
      <c r="T262" s="9" t="s">
        <v>83</v>
      </c>
      <c r="U262" s="9" t="s">
        <v>84</v>
      </c>
      <c r="V262" s="9" t="s">
        <v>354</v>
      </c>
      <c r="W262" s="9">
        <v>300</v>
      </c>
      <c r="X262" s="11" t="s">
        <v>34</v>
      </c>
      <c r="Y262" s="9" t="s">
        <v>85</v>
      </c>
      <c r="Z262" s="9" t="str">
        <f>IF(ISBLANK(Y262),  "", _xlfn.CONCAT("haas/entity/sensor/", LOWER(C262), "/", E262, "/config"))</f>
        <v>haas/entity/sensor/weewx/weatherstation_console_battery_voltage/config</v>
      </c>
      <c r="AA262" s="9" t="str">
        <f>IF(ISBLANK(Y262),  "", _xlfn.CONCAT(LOWER(C262), "/", E262))</f>
        <v>weewx/weatherstation_console_battery_voltage</v>
      </c>
      <c r="AB262" s="17" t="s">
        <v>399</v>
      </c>
      <c r="AC262" s="9">
        <v>1</v>
      </c>
      <c r="AD262" s="12" t="s">
        <v>194</v>
      </c>
      <c r="AE262" s="9" t="s">
        <v>582</v>
      </c>
      <c r="AF262" s="11">
        <v>3.15</v>
      </c>
      <c r="AG262" s="9" t="s">
        <v>555</v>
      </c>
      <c r="AH262" s="9" t="s">
        <v>36</v>
      </c>
      <c r="AI262" s="9" t="s">
        <v>37</v>
      </c>
      <c r="AJ262" s="9" t="s">
        <v>28</v>
      </c>
      <c r="AN262" s="9" t="str">
        <f>IF(AND(ISBLANK(AL262), ISBLANK(AM262)), "", _xlfn.CONCAT("[", IF(ISBLANK(AL262), "", _xlfn.CONCAT("[""mac"", """, AL262, """]")), IF(ISBLANK(AM262), "", _xlfn.CONCAT(", [""ip"", """, AM262, """]")), "]"))</f>
        <v/>
      </c>
    </row>
    <row r="263" spans="1:40" ht="16" customHeight="1" x14ac:dyDescent="0.2">
      <c r="A263" s="9">
        <v>2558</v>
      </c>
      <c r="B263" s="9" t="s">
        <v>26</v>
      </c>
      <c r="C263" s="9" t="s">
        <v>768</v>
      </c>
      <c r="D263" s="9" t="s">
        <v>507</v>
      </c>
      <c r="E263" s="9" t="s">
        <v>506</v>
      </c>
      <c r="F263" s="9" t="str">
        <f>IF(ISBLANK(E263), "", Table2[[#This Row],[unique_id]])</f>
        <v>column_break</v>
      </c>
      <c r="G263" s="9" t="s">
        <v>503</v>
      </c>
      <c r="H263" s="9" t="s">
        <v>912</v>
      </c>
      <c r="I263" s="9" t="s">
        <v>388</v>
      </c>
      <c r="L263" s="9" t="s">
        <v>504</v>
      </c>
      <c r="M263" s="9" t="s">
        <v>505</v>
      </c>
      <c r="N263" s="9"/>
      <c r="O263" s="11"/>
      <c r="P263" s="11"/>
      <c r="Q263" s="11"/>
      <c r="R263" s="11"/>
      <c r="S263" s="9"/>
      <c r="X263" s="11"/>
      <c r="AA263" s="9" t="str">
        <f>IF(ISBLANK(Y263),  "", _xlfn.CONCAT(LOWER(C263), "/", E263))</f>
        <v/>
      </c>
      <c r="AB263" s="17"/>
      <c r="AD263" s="12"/>
      <c r="AN263" s="9" t="str">
        <f>IF(AND(ISBLANK(AL263), ISBLANK(AM263)), "", _xlfn.CONCAT("[", IF(ISBLANK(AL263), "", _xlfn.CONCAT("[""mac"", """, AL263, """]")), IF(ISBLANK(AM263), "", _xlfn.CONCAT(", [""ip"", """, AM263, """]")), "]"))</f>
        <v/>
      </c>
    </row>
    <row r="264" spans="1:40" ht="16" customHeight="1" x14ac:dyDescent="0.2">
      <c r="A264" s="9">
        <v>2559</v>
      </c>
      <c r="B264" s="9" t="s">
        <v>26</v>
      </c>
      <c r="C264" s="9" t="s">
        <v>39</v>
      </c>
      <c r="D264" s="9" t="s">
        <v>27</v>
      </c>
      <c r="E264" s="9" t="s">
        <v>180</v>
      </c>
      <c r="F264" s="9" t="str">
        <f>IF(ISBLANK(E264), "", Table2[[#This Row],[unique_id]])</f>
        <v>weatherstation_coms_signal_quality</v>
      </c>
      <c r="G264" s="9" t="s">
        <v>362</v>
      </c>
      <c r="H264" s="9" t="s">
        <v>355</v>
      </c>
      <c r="I264" s="9" t="s">
        <v>388</v>
      </c>
      <c r="L264" s="9" t="s">
        <v>136</v>
      </c>
      <c r="N264" s="9"/>
      <c r="O264" s="11"/>
      <c r="P264" s="11"/>
      <c r="Q264" s="11"/>
      <c r="R264" s="11"/>
      <c r="S264" s="9" t="s">
        <v>31</v>
      </c>
      <c r="T264" s="9" t="s">
        <v>32</v>
      </c>
      <c r="V264" s="9" t="s">
        <v>198</v>
      </c>
      <c r="W264" s="9">
        <v>300</v>
      </c>
      <c r="X264" s="11" t="s">
        <v>34</v>
      </c>
      <c r="Y264" s="9" t="s">
        <v>86</v>
      </c>
      <c r="Z264" s="9" t="str">
        <f>IF(ISBLANK(Y264),  "", _xlfn.CONCAT("haas/entity/sensor/", LOWER(C264), "/", E264, "/config"))</f>
        <v>haas/entity/sensor/weewx/weatherstation_coms_signal_quality/config</v>
      </c>
      <c r="AA264" s="9" t="str">
        <f>IF(ISBLANK(Y264),  "", _xlfn.CONCAT(LOWER(C264), "/", E264))</f>
        <v>weewx/weatherstation_coms_signal_quality</v>
      </c>
      <c r="AB264" s="17" t="s">
        <v>400</v>
      </c>
      <c r="AC264" s="9">
        <v>1</v>
      </c>
      <c r="AD264" s="12" t="s">
        <v>194</v>
      </c>
      <c r="AE264" s="9" t="s">
        <v>582</v>
      </c>
      <c r="AF264" s="11">
        <v>3.15</v>
      </c>
      <c r="AG264" s="9" t="s">
        <v>555</v>
      </c>
      <c r="AH264" s="9" t="s">
        <v>36</v>
      </c>
      <c r="AI264" s="9" t="s">
        <v>37</v>
      </c>
      <c r="AJ264" s="9" t="s">
        <v>28</v>
      </c>
      <c r="AN264" s="9" t="str">
        <f>IF(AND(ISBLANK(AL264), ISBLANK(AM264)), "", _xlfn.CONCAT("[", IF(ISBLANK(AL264), "", _xlfn.CONCAT("[""mac"", """, AL264, """]")), IF(ISBLANK(AM264), "", _xlfn.CONCAT(", [""ip"", """, AM264, """]")), "]"))</f>
        <v/>
      </c>
    </row>
    <row r="265" spans="1:40" ht="16" customHeight="1" x14ac:dyDescent="0.2">
      <c r="A265" s="9">
        <v>2600</v>
      </c>
      <c r="B265" s="9" t="s">
        <v>26</v>
      </c>
      <c r="C265" s="9" t="s">
        <v>261</v>
      </c>
      <c r="D265" s="9" t="s">
        <v>146</v>
      </c>
      <c r="E265" s="9" t="s">
        <v>147</v>
      </c>
      <c r="F265" s="9" t="str">
        <f>IF(ISBLANK(E265), "", Table2[[#This Row],[unique_id]])</f>
        <v>ada_home</v>
      </c>
      <c r="G265" s="9" t="s">
        <v>199</v>
      </c>
      <c r="H265" s="9" t="s">
        <v>346</v>
      </c>
      <c r="I265" s="9" t="s">
        <v>145</v>
      </c>
      <c r="L265" s="9" t="s">
        <v>136</v>
      </c>
      <c r="M265" s="9" t="s">
        <v>345</v>
      </c>
      <c r="N265" s="9"/>
      <c r="O265" s="11"/>
      <c r="P265" s="11"/>
      <c r="Q265" s="11"/>
      <c r="R265" s="11"/>
      <c r="S265" s="9"/>
      <c r="X265" s="11"/>
      <c r="Z265" s="9" t="str">
        <f>IF(ISBLANK(Y265),  "", _xlfn.CONCAT("haas/entity/sensor/", LOWER(C265), "/", E265, "/config"))</f>
        <v/>
      </c>
      <c r="AA265" s="9" t="str">
        <f>IF(ISBLANK(Y265),  "", _xlfn.CONCAT(LOWER(C265), "/", E265))</f>
        <v/>
      </c>
      <c r="AE265" s="9" t="str">
        <f>IF(OR(ISBLANK(AL265), ISBLANK(AM265)), "", LOWER(_xlfn.CONCAT(Table2[[#This Row],[device_manufacturer]], "-",Table2[[#This Row],[device_suggested_area]], "-", Table2[[#This Row],[device_identifiers]])))</f>
        <v>google-ada-home</v>
      </c>
      <c r="AF265" s="11" t="s">
        <v>627</v>
      </c>
      <c r="AG265" s="9" t="s">
        <v>568</v>
      </c>
      <c r="AH265" s="9" t="s">
        <v>625</v>
      </c>
      <c r="AI265" s="9" t="s">
        <v>261</v>
      </c>
      <c r="AJ265" s="9" t="s">
        <v>130</v>
      </c>
      <c r="AK265" s="9" t="s">
        <v>671</v>
      </c>
      <c r="AL265" s="20" t="s">
        <v>729</v>
      </c>
      <c r="AM265" s="17" t="s">
        <v>721</v>
      </c>
      <c r="AN265" s="9" t="str">
        <f>IF(AND(ISBLANK(AL265), ISBLANK(AM265)), "", _xlfn.CONCAT("[", IF(ISBLANK(AL265), "", _xlfn.CONCAT("[""mac"", """, AL265, """]")), IF(ISBLANK(AM265), "", _xlfn.CONCAT(", [""ip"", """, AM265, """]")), "]"))</f>
        <v>[["mac", "d4:f5:47:1c:cc:2d"], ["ip", "10.0.4.50"]]</v>
      </c>
    </row>
    <row r="266" spans="1:40" ht="16" customHeight="1" x14ac:dyDescent="0.2">
      <c r="A266" s="9">
        <v>2601</v>
      </c>
      <c r="B266" s="9" t="s">
        <v>26</v>
      </c>
      <c r="C266" s="9" t="s">
        <v>261</v>
      </c>
      <c r="D266" s="9" t="s">
        <v>146</v>
      </c>
      <c r="E266" s="9" t="s">
        <v>327</v>
      </c>
      <c r="F266" s="9" t="str">
        <f>IF(ISBLANK(E266), "", Table2[[#This Row],[unique_id]])</f>
        <v>edwin_home</v>
      </c>
      <c r="G266" s="9" t="s">
        <v>329</v>
      </c>
      <c r="H266" s="9" t="s">
        <v>346</v>
      </c>
      <c r="I266" s="9" t="s">
        <v>145</v>
      </c>
      <c r="L266" s="9" t="s">
        <v>136</v>
      </c>
      <c r="M266" s="9" t="s">
        <v>345</v>
      </c>
      <c r="N266" s="9"/>
      <c r="O266" s="11"/>
      <c r="P266" s="11"/>
      <c r="Q266" s="11"/>
      <c r="R266" s="11"/>
      <c r="S266" s="9"/>
      <c r="X266" s="11"/>
      <c r="Z266" s="9" t="str">
        <f>IF(ISBLANK(Y266),  "", _xlfn.CONCAT("haas/entity/sensor/", LOWER(C266), "/", E266, "/config"))</f>
        <v/>
      </c>
      <c r="AA266" s="9" t="str">
        <f>IF(ISBLANK(Y266),  "", _xlfn.CONCAT(LOWER(C266), "/", E266))</f>
        <v/>
      </c>
      <c r="AE266" s="9" t="str">
        <f>IF(OR(ISBLANK(AL266), ISBLANK(AM266)), "", LOWER(_xlfn.CONCAT(Table2[[#This Row],[device_manufacturer]], "-",Table2[[#This Row],[device_suggested_area]], "-", Table2[[#This Row],[device_identifiers]])))</f>
        <v>google-edwin-home</v>
      </c>
      <c r="AF266" s="11" t="s">
        <v>627</v>
      </c>
      <c r="AG266" s="9" t="s">
        <v>568</v>
      </c>
      <c r="AH266" s="9" t="s">
        <v>625</v>
      </c>
      <c r="AI266" s="9" t="s">
        <v>261</v>
      </c>
      <c r="AJ266" s="9" t="s">
        <v>127</v>
      </c>
      <c r="AK266" s="9" t="s">
        <v>671</v>
      </c>
      <c r="AL266" s="20" t="s">
        <v>728</v>
      </c>
      <c r="AM266" s="17" t="s">
        <v>722</v>
      </c>
      <c r="AN266" s="9" t="str">
        <f>IF(AND(ISBLANK(AL266), ISBLANK(AM266)), "", _xlfn.CONCAT("[", IF(ISBLANK(AL266), "", _xlfn.CONCAT("[""mac"", """, AL266, """]")), IF(ISBLANK(AM266), "", _xlfn.CONCAT(", [""ip"", """, AM266, """]")), "]"))</f>
        <v>[["mac", "d4:f5:47:25:92:d5"], ["ip", "10.0.4.51"]]</v>
      </c>
    </row>
    <row r="267" spans="1:40" ht="16" customHeight="1" x14ac:dyDescent="0.2">
      <c r="A267" s="9">
        <v>2602</v>
      </c>
      <c r="B267" s="9" t="s">
        <v>26</v>
      </c>
      <c r="C267" s="9" t="s">
        <v>768</v>
      </c>
      <c r="D267" s="9" t="s">
        <v>507</v>
      </c>
      <c r="E267" s="9" t="s">
        <v>506</v>
      </c>
      <c r="F267" s="9" t="str">
        <f>IF(ISBLANK(E267), "", Table2[[#This Row],[unique_id]])</f>
        <v>column_break</v>
      </c>
      <c r="G267" s="9" t="s">
        <v>503</v>
      </c>
      <c r="H267" s="9" t="s">
        <v>346</v>
      </c>
      <c r="I267" s="9" t="s">
        <v>145</v>
      </c>
      <c r="L267" s="9" t="s">
        <v>504</v>
      </c>
      <c r="M267" s="9" t="s">
        <v>505</v>
      </c>
      <c r="N267" s="9"/>
      <c r="O267" s="11"/>
      <c r="P267" s="11"/>
      <c r="Q267" s="11"/>
      <c r="R267" s="11"/>
      <c r="S267" s="9"/>
      <c r="X267" s="11"/>
      <c r="AA267" s="9" t="str">
        <f>IF(ISBLANK(Y267),  "", _xlfn.CONCAT(LOWER(C267), "/", E267))</f>
        <v/>
      </c>
      <c r="AN267" s="9" t="str">
        <f>IF(AND(ISBLANK(AL267), ISBLANK(AM267)), "", _xlfn.CONCAT("[", IF(ISBLANK(AL267), "", _xlfn.CONCAT("[""mac"", """, AL267, """]")), IF(ISBLANK(AM267), "", _xlfn.CONCAT(", [""ip"", """, AM267, """]")), "]"))</f>
        <v/>
      </c>
    </row>
    <row r="268" spans="1:40" ht="16" customHeight="1" x14ac:dyDescent="0.2">
      <c r="A268" s="9">
        <v>2603</v>
      </c>
      <c r="B268" s="9" t="s">
        <v>26</v>
      </c>
      <c r="C268" s="9" t="s">
        <v>261</v>
      </c>
      <c r="D268" s="9" t="s">
        <v>146</v>
      </c>
      <c r="E268" s="9" t="s">
        <v>341</v>
      </c>
      <c r="F268" s="9" t="str">
        <f>IF(ISBLANK(E268), "", Table2[[#This Row],[unique_id]])</f>
        <v>parents_home</v>
      </c>
      <c r="G268" s="9" t="s">
        <v>331</v>
      </c>
      <c r="H268" s="9" t="s">
        <v>346</v>
      </c>
      <c r="I268" s="9" t="s">
        <v>145</v>
      </c>
      <c r="L268" s="9" t="s">
        <v>136</v>
      </c>
      <c r="M268" s="9" t="s">
        <v>345</v>
      </c>
      <c r="N268" s="9"/>
      <c r="O268" s="11"/>
      <c r="P268" s="11"/>
      <c r="Q268" s="11"/>
      <c r="R268" s="11"/>
      <c r="S268" s="9"/>
      <c r="X268" s="11"/>
      <c r="Z268" s="9" t="str">
        <f>IF(ISBLANK(Y268),  "", _xlfn.CONCAT("haas/entity/sensor/", LOWER(C268), "/", E268, "/config"))</f>
        <v/>
      </c>
      <c r="AA268" s="9" t="str">
        <f>IF(ISBLANK(Y268),  "", _xlfn.CONCAT(LOWER(C268), "/", E268))</f>
        <v/>
      </c>
      <c r="AE268" s="9" t="str">
        <f>IF(OR(ISBLANK(AL268), ISBLANK(AM268)), "", LOWER(_xlfn.CONCAT(Table2[[#This Row],[device_manufacturer]], "-",Table2[[#This Row],[device_suggested_area]], "-", Table2[[#This Row],[device_identifiers]])))</f>
        <v>google-parents-home</v>
      </c>
      <c r="AF268" s="21" t="s">
        <v>627</v>
      </c>
      <c r="AG268" s="9" t="s">
        <v>568</v>
      </c>
      <c r="AH268" s="9" t="s">
        <v>625</v>
      </c>
      <c r="AI268" s="9" t="s">
        <v>261</v>
      </c>
      <c r="AJ268" s="9" t="s">
        <v>207</v>
      </c>
      <c r="AK268" s="9" t="s">
        <v>671</v>
      </c>
      <c r="AL268" s="20" t="s">
        <v>727</v>
      </c>
      <c r="AM268" s="17" t="s">
        <v>723</v>
      </c>
      <c r="AN268" s="9" t="str">
        <f>IF(AND(ISBLANK(AL268), ISBLANK(AM268)), "", _xlfn.CONCAT("[", IF(ISBLANK(AL268), "", _xlfn.CONCAT("[""mac"", """, AL268, """]")), IF(ISBLANK(AM268), "", _xlfn.CONCAT(", [""ip"", """, AM268, """]")), "]"))</f>
        <v>[["mac", "d4:f5:47:8c:d1:7e"], ["ip", "10.0.4.52"]]</v>
      </c>
    </row>
    <row r="269" spans="1:40" ht="16" customHeight="1" x14ac:dyDescent="0.2">
      <c r="A269" s="9">
        <v>2604</v>
      </c>
      <c r="B269" s="9" t="s">
        <v>26</v>
      </c>
      <c r="C269" s="9" t="s">
        <v>261</v>
      </c>
      <c r="D269" s="9" t="s">
        <v>146</v>
      </c>
      <c r="E269" s="9" t="s">
        <v>339</v>
      </c>
      <c r="F269" s="9" t="str">
        <f>IF(ISBLANK(E269), "", Table2[[#This Row],[unique_id]])</f>
        <v>parents_tv</v>
      </c>
      <c r="G269" s="9" t="s">
        <v>336</v>
      </c>
      <c r="H269" s="9" t="s">
        <v>346</v>
      </c>
      <c r="I269" s="9" t="s">
        <v>145</v>
      </c>
      <c r="L269" s="9" t="s">
        <v>136</v>
      </c>
      <c r="M269" s="9" t="s">
        <v>345</v>
      </c>
      <c r="N269" s="9"/>
      <c r="O269" s="11"/>
      <c r="P269" s="11"/>
      <c r="Q269" s="11"/>
      <c r="R269" s="11"/>
      <c r="S269" s="9"/>
      <c r="X269" s="11"/>
      <c r="Z269" s="9" t="str">
        <f>IF(ISBLANK(Y269),  "", _xlfn.CONCAT("haas/entity/sensor/", LOWER(C269), "/", E269, "/config"))</f>
        <v/>
      </c>
      <c r="AA269" s="9" t="str">
        <f>IF(ISBLANK(Y269),  "", _xlfn.CONCAT(LOWER(C269), "/", E269))</f>
        <v/>
      </c>
      <c r="AE269" s="9" t="str">
        <f>IF(OR(ISBLANK(AL269), ISBLANK(AM269)), "", LOWER(_xlfn.CONCAT(Table2[[#This Row],[device_manufacturer]], "-",Table2[[#This Row],[device_suggested_area]], "-", Table2[[#This Row],[device_identifiers]])))</f>
        <v>google-parents-tv</v>
      </c>
      <c r="AF269" s="11" t="s">
        <v>627</v>
      </c>
      <c r="AG269" s="9" t="s">
        <v>560</v>
      </c>
      <c r="AH269" s="9" t="s">
        <v>626</v>
      </c>
      <c r="AI269" s="9" t="s">
        <v>261</v>
      </c>
      <c r="AJ269" s="9" t="s">
        <v>207</v>
      </c>
      <c r="AK269" s="9" t="s">
        <v>671</v>
      </c>
      <c r="AL269" s="20" t="s">
        <v>730</v>
      </c>
      <c r="AM269" s="17" t="s">
        <v>724</v>
      </c>
      <c r="AN269" s="9" t="str">
        <f>IF(AND(ISBLANK(AL269), ISBLANK(AM269)), "", _xlfn.CONCAT("[", IF(ISBLANK(AL269), "", _xlfn.CONCAT("[""mac"", """, AL269, """]")), IF(ISBLANK(AM269), "", _xlfn.CONCAT(", [""ip"", """, AM269, """]")), "]"))</f>
        <v>[["mac", "48:d6:d5:33:7c:28"], ["ip", "10.0.4.53"]]</v>
      </c>
    </row>
    <row r="270" spans="1:40" ht="16" customHeight="1" x14ac:dyDescent="0.2">
      <c r="A270" s="9">
        <v>2605</v>
      </c>
      <c r="B270" s="9" t="s">
        <v>26</v>
      </c>
      <c r="C270" s="9" t="s">
        <v>192</v>
      </c>
      <c r="D270" s="9" t="s">
        <v>146</v>
      </c>
      <c r="E270" s="9" t="s">
        <v>340</v>
      </c>
      <c r="F270" s="9" t="str">
        <f>IF(ISBLANK(E270), "", Table2[[#This Row],[unique_id]])</f>
        <v>parents_speaker</v>
      </c>
      <c r="G270" s="9" t="s">
        <v>332</v>
      </c>
      <c r="H270" s="9" t="s">
        <v>346</v>
      </c>
      <c r="I270" s="9" t="s">
        <v>145</v>
      </c>
      <c r="L270" s="9" t="s">
        <v>136</v>
      </c>
      <c r="M270" s="9" t="s">
        <v>345</v>
      </c>
      <c r="N270" s="9"/>
      <c r="O270" s="11"/>
      <c r="P270" s="11"/>
      <c r="Q270" s="11"/>
      <c r="R270" s="11"/>
      <c r="S270" s="9"/>
      <c r="X270" s="11"/>
      <c r="Z270" s="9" t="str">
        <f>IF(ISBLANK(Y270),  "", _xlfn.CONCAT("haas/entity/sensor/", LOWER(C270), "/", E270, "/config"))</f>
        <v/>
      </c>
      <c r="AA270" s="9" t="str">
        <f>IF(ISBLANK(Y270),  "", _xlfn.CONCAT(LOWER(C270), "/", E270))</f>
        <v/>
      </c>
      <c r="AE270" s="9" t="str">
        <f>IF(OR(ISBLANK(AL270), ISBLANK(AM270)), "", LOWER(_xlfn.CONCAT(Table2[[#This Row],[device_manufacturer]], "-",Table2[[#This Row],[device_suggested_area]], "-", Table2[[#This Row],[device_identifiers]])))</f>
        <v>sonos-parents-speaker</v>
      </c>
      <c r="AF270" s="11" t="s">
        <v>566</v>
      </c>
      <c r="AG270" s="9" t="s">
        <v>567</v>
      </c>
      <c r="AH270" s="9" t="s">
        <v>569</v>
      </c>
      <c r="AI270" s="9" t="str">
        <f>IF(OR(ISBLANK(AL270), ISBLANK(AM270)), "", Table2[[#This Row],[device_via_device]])</f>
        <v>Sonos</v>
      </c>
      <c r="AJ270" s="9" t="s">
        <v>207</v>
      </c>
      <c r="AK270" s="9" t="s">
        <v>671</v>
      </c>
      <c r="AL270" s="9" t="s">
        <v>571</v>
      </c>
      <c r="AM270" s="16" t="s">
        <v>761</v>
      </c>
      <c r="AN270" s="9" t="str">
        <f>IF(AND(ISBLANK(AL270), ISBLANK(AM270)), "", _xlfn.CONCAT("[", IF(ISBLANK(AL270), "", _xlfn.CONCAT("[""mac"", """, AL270, """]")), IF(ISBLANK(AM270), "", _xlfn.CONCAT(", [""ip"", """, AM270, """]")), "]"))</f>
        <v>[["mac", "5c:aa:fd:d1:23:be"], ["ip", "10.0.4.40"]]</v>
      </c>
    </row>
    <row r="271" spans="1:40" ht="16" customHeight="1" x14ac:dyDescent="0.2">
      <c r="A271" s="9">
        <v>2606</v>
      </c>
      <c r="B271" s="9" t="s">
        <v>26</v>
      </c>
      <c r="C271" s="9" t="s">
        <v>768</v>
      </c>
      <c r="D271" s="9" t="s">
        <v>507</v>
      </c>
      <c r="E271" s="9" t="s">
        <v>506</v>
      </c>
      <c r="F271" s="9" t="str">
        <f>IF(ISBLANK(E271), "", Table2[[#This Row],[unique_id]])</f>
        <v>column_break</v>
      </c>
      <c r="G271" s="9" t="s">
        <v>503</v>
      </c>
      <c r="H271" s="9" t="s">
        <v>346</v>
      </c>
      <c r="I271" s="9" t="s">
        <v>145</v>
      </c>
      <c r="L271" s="9" t="s">
        <v>504</v>
      </c>
      <c r="M271" s="9" t="s">
        <v>505</v>
      </c>
      <c r="N271" s="9"/>
      <c r="O271" s="11"/>
      <c r="P271" s="11"/>
      <c r="Q271" s="11"/>
      <c r="R271" s="11"/>
      <c r="S271" s="9"/>
      <c r="X271" s="11"/>
      <c r="AA271" s="9" t="str">
        <f>IF(ISBLANK(Y271),  "", _xlfn.CONCAT(LOWER(C271), "/", E271))</f>
        <v/>
      </c>
      <c r="AN271" s="9" t="str">
        <f>IF(AND(ISBLANK(AL271), ISBLANK(AM271)), "", _xlfn.CONCAT("[", IF(ISBLANK(AL271), "", _xlfn.CONCAT("[""mac"", """, AL271, """]")), IF(ISBLANK(AM271), "", _xlfn.CONCAT(", [""ip"", """, AM271, """]")), "]"))</f>
        <v/>
      </c>
    </row>
    <row r="272" spans="1:40" ht="16" customHeight="1" x14ac:dyDescent="0.2">
      <c r="A272" s="9">
        <v>2607</v>
      </c>
      <c r="B272" s="9" t="s">
        <v>26</v>
      </c>
      <c r="C272" s="9" t="s">
        <v>192</v>
      </c>
      <c r="D272" s="9" t="s">
        <v>146</v>
      </c>
      <c r="E272" s="9" t="s">
        <v>334</v>
      </c>
      <c r="F272" s="9" t="str">
        <f>IF(ISBLANK(E272), "", Table2[[#This Row],[unique_id]])</f>
        <v>kitchen_home</v>
      </c>
      <c r="G272" s="9" t="s">
        <v>333</v>
      </c>
      <c r="H272" s="9" t="s">
        <v>346</v>
      </c>
      <c r="I272" s="9" t="s">
        <v>145</v>
      </c>
      <c r="L272" s="9" t="s">
        <v>136</v>
      </c>
      <c r="M272" s="9" t="s">
        <v>345</v>
      </c>
      <c r="N272" s="9"/>
      <c r="O272" s="11"/>
      <c r="P272" s="11"/>
      <c r="Q272" s="11"/>
      <c r="R272" s="11"/>
      <c r="S272" s="9"/>
      <c r="X272" s="11"/>
      <c r="Z272" s="9" t="str">
        <f>IF(ISBLANK(Y272),  "", _xlfn.CONCAT("haas/entity/sensor/", LOWER(C272), "/", E272, "/config"))</f>
        <v/>
      </c>
      <c r="AA272" s="9" t="str">
        <f>IF(ISBLANK(Y272),  "", _xlfn.CONCAT(LOWER(C272), "/", E272))</f>
        <v/>
      </c>
      <c r="AE272" s="9" t="str">
        <f>IF(OR(ISBLANK(AL272), ISBLANK(AM272)), "", LOWER(_xlfn.CONCAT(Table2[[#This Row],[device_manufacturer]], "-",Table2[[#This Row],[device_suggested_area]], "-", Table2[[#This Row],[device_identifiers]])))</f>
        <v>sonos-kitchen-home</v>
      </c>
      <c r="AF272" s="11" t="s">
        <v>566</v>
      </c>
      <c r="AG272" s="9" t="s">
        <v>568</v>
      </c>
      <c r="AH272" s="9" t="s">
        <v>569</v>
      </c>
      <c r="AI272" s="9" t="str">
        <f>IF(OR(ISBLANK(AL272), ISBLANK(AM272)), "", Table2[[#This Row],[device_via_device]])</f>
        <v>Sonos</v>
      </c>
      <c r="AJ272" s="9" t="s">
        <v>221</v>
      </c>
      <c r="AK272" s="9" t="s">
        <v>671</v>
      </c>
      <c r="AL272" s="9" t="s">
        <v>573</v>
      </c>
      <c r="AM272" s="16" t="s">
        <v>762</v>
      </c>
      <c r="AN272" s="9" t="str">
        <f>IF(AND(ISBLANK(AL272), ISBLANK(AM272)), "", _xlfn.CONCAT("[", IF(ISBLANK(AL272), "", _xlfn.CONCAT("[""mac"", """, AL272, """]")), IF(ISBLANK(AM272), "", _xlfn.CONCAT(", [""ip"", """, AM272, """]")), "]"))</f>
        <v>[["mac", "48:a6:b8:e2:50:40"], ["ip", "10.0.4.41"]]</v>
      </c>
    </row>
    <row r="273" spans="1:40" ht="16" customHeight="1" x14ac:dyDescent="0.2">
      <c r="A273" s="9">
        <v>2608</v>
      </c>
      <c r="B273" s="9" t="s">
        <v>26</v>
      </c>
      <c r="C273" s="9" t="s">
        <v>192</v>
      </c>
      <c r="D273" s="9" t="s">
        <v>146</v>
      </c>
      <c r="E273" s="9" t="s">
        <v>148</v>
      </c>
      <c r="F273" s="9" t="str">
        <f>IF(ISBLANK(E273), "", Table2[[#This Row],[unique_id]])</f>
        <v>kitchen_speaker</v>
      </c>
      <c r="G273" s="9" t="s">
        <v>200</v>
      </c>
      <c r="H273" s="9" t="s">
        <v>346</v>
      </c>
      <c r="I273" s="9" t="s">
        <v>145</v>
      </c>
      <c r="L273" s="9" t="s">
        <v>136</v>
      </c>
      <c r="M273" s="9" t="s">
        <v>345</v>
      </c>
      <c r="N273" s="9"/>
      <c r="O273" s="11"/>
      <c r="P273" s="11"/>
      <c r="Q273" s="11"/>
      <c r="R273" s="11"/>
      <c r="S273" s="9"/>
      <c r="X273" s="11"/>
      <c r="Z273" s="9" t="str">
        <f>IF(ISBLANK(Y273),  "", _xlfn.CONCAT("haas/entity/sensor/", LOWER(C273), "/", E273, "/config"))</f>
        <v/>
      </c>
      <c r="AA273" s="9" t="str">
        <f>IF(ISBLANK(Y273),  "", _xlfn.CONCAT(LOWER(C273), "/", E273))</f>
        <v/>
      </c>
      <c r="AE273" s="9" t="str">
        <f>IF(OR(ISBLANK(AL273), ISBLANK(AM273)), "", LOWER(_xlfn.CONCAT(Table2[[#This Row],[device_manufacturer]], "-",Table2[[#This Row],[device_suggested_area]], "-", Table2[[#This Row],[device_identifiers]])))</f>
        <v>sonos-kitchen-speaker</v>
      </c>
      <c r="AF273" s="11" t="s">
        <v>566</v>
      </c>
      <c r="AG273" s="9" t="s">
        <v>567</v>
      </c>
      <c r="AH273" s="9" t="s">
        <v>570</v>
      </c>
      <c r="AI273" s="9" t="str">
        <f>IF(OR(ISBLANK(AL273), ISBLANK(AM273)), "", Table2[[#This Row],[device_via_device]])</f>
        <v>Sonos</v>
      </c>
      <c r="AJ273" s="9" t="s">
        <v>221</v>
      </c>
      <c r="AK273" s="9" t="s">
        <v>671</v>
      </c>
      <c r="AL273" s="9" t="s">
        <v>572</v>
      </c>
      <c r="AM273" s="16" t="s">
        <v>763</v>
      </c>
      <c r="AN273" s="9" t="str">
        <f>IF(AND(ISBLANK(AL273), ISBLANK(AM273)), "", _xlfn.CONCAT("[", IF(ISBLANK(AL273), "", _xlfn.CONCAT("[""mac"", """, AL273, """]")), IF(ISBLANK(AM273), "", _xlfn.CONCAT(", [""ip"", """, AM273, """]")), "]"))</f>
        <v>[["mac", "5c:aa:fd:f1:a3:d4"], ["ip", "10.0.4.42"]]</v>
      </c>
    </row>
    <row r="274" spans="1:40" ht="16" customHeight="1" x14ac:dyDescent="0.2">
      <c r="A274" s="9">
        <v>2609</v>
      </c>
      <c r="B274" s="9" t="s">
        <v>26</v>
      </c>
      <c r="C274" s="9" t="s">
        <v>768</v>
      </c>
      <c r="D274" s="9" t="s">
        <v>507</v>
      </c>
      <c r="E274" s="9" t="s">
        <v>506</v>
      </c>
      <c r="F274" s="9" t="str">
        <f>IF(ISBLANK(E274), "", Table2[[#This Row],[unique_id]])</f>
        <v>column_break</v>
      </c>
      <c r="G274" s="9" t="s">
        <v>503</v>
      </c>
      <c r="H274" s="9" t="s">
        <v>346</v>
      </c>
      <c r="I274" s="9" t="s">
        <v>145</v>
      </c>
      <c r="L274" s="9" t="s">
        <v>504</v>
      </c>
      <c r="M274" s="9" t="s">
        <v>505</v>
      </c>
      <c r="N274" s="9"/>
      <c r="O274" s="11"/>
      <c r="P274" s="11"/>
      <c r="Q274" s="11"/>
      <c r="R274" s="11"/>
      <c r="S274" s="9"/>
      <c r="X274" s="11"/>
      <c r="AA274" s="9" t="str">
        <f>IF(ISBLANK(Y274),  "", _xlfn.CONCAT(LOWER(C274), "/", E274))</f>
        <v/>
      </c>
      <c r="AN274" s="9" t="str">
        <f>IF(AND(ISBLANK(AL274), ISBLANK(AM274)), "", _xlfn.CONCAT("[", IF(ISBLANK(AL274), "", _xlfn.CONCAT("[""mac"", """, AL274, """]")), IF(ISBLANK(AM274), "", _xlfn.CONCAT(", [""ip"", """, AM274, """]")), "]"))</f>
        <v/>
      </c>
    </row>
    <row r="275" spans="1:40" ht="16" customHeight="1" x14ac:dyDescent="0.2">
      <c r="A275" s="9">
        <v>2610</v>
      </c>
      <c r="B275" s="9" t="s">
        <v>26</v>
      </c>
      <c r="C275" s="9" t="s">
        <v>261</v>
      </c>
      <c r="D275" s="9" t="s">
        <v>146</v>
      </c>
      <c r="E275" s="9" t="s">
        <v>328</v>
      </c>
      <c r="F275" s="9" t="str">
        <f>IF(ISBLANK(E275), "", Table2[[#This Row],[unique_id]])</f>
        <v>lounge_home</v>
      </c>
      <c r="G275" s="9" t="s">
        <v>330</v>
      </c>
      <c r="H275" s="9" t="s">
        <v>346</v>
      </c>
      <c r="I275" s="9" t="s">
        <v>145</v>
      </c>
      <c r="L275" s="9" t="s">
        <v>136</v>
      </c>
      <c r="M275" s="9" t="s">
        <v>345</v>
      </c>
      <c r="N275" s="9"/>
      <c r="O275" s="11"/>
      <c r="P275" s="11"/>
      <c r="Q275" s="11"/>
      <c r="R275" s="11"/>
      <c r="S275" s="9"/>
      <c r="X275" s="11"/>
      <c r="Z275" s="9" t="str">
        <f>IF(ISBLANK(Y275),  "", _xlfn.CONCAT("haas/entity/sensor/", LOWER(C275), "/", E275, "/config"))</f>
        <v/>
      </c>
      <c r="AA275" s="9" t="str">
        <f>IF(ISBLANK(Y275),  "", _xlfn.CONCAT(LOWER(C275), "/", E275))</f>
        <v/>
      </c>
      <c r="AE275" s="9" t="str">
        <f>IF(OR(ISBLANK(AL275), ISBLANK(AM275)), "", LOWER(_xlfn.CONCAT(Table2[[#This Row],[device_manufacturer]], "-",Table2[[#This Row],[device_suggested_area]], "-", Table2[[#This Row],[device_identifiers]])))</f>
        <v>google-lounge-home</v>
      </c>
      <c r="AF275" s="11" t="s">
        <v>627</v>
      </c>
      <c r="AG275" s="9" t="s">
        <v>568</v>
      </c>
      <c r="AH275" s="9" t="s">
        <v>625</v>
      </c>
      <c r="AI275" s="9" t="s">
        <v>261</v>
      </c>
      <c r="AJ275" s="9" t="s">
        <v>209</v>
      </c>
      <c r="AK275" s="9" t="s">
        <v>671</v>
      </c>
      <c r="AL275" s="20" t="s">
        <v>726</v>
      </c>
      <c r="AM275" s="16" t="s">
        <v>725</v>
      </c>
      <c r="AN275" s="9" t="str">
        <f>IF(AND(ISBLANK(AL275), ISBLANK(AM275)), "", _xlfn.CONCAT("[", IF(ISBLANK(AL275), "", _xlfn.CONCAT("[""mac"", """, AL275, """]")), IF(ISBLANK(AM275), "", _xlfn.CONCAT(", [""ip"", """, AM275, """]")), "]"))</f>
        <v>[["mac", "d4:f5:47:32:df:7b"], ["ip", "10.0.4.54"]]</v>
      </c>
    </row>
    <row r="276" spans="1:40" ht="16" customHeight="1" x14ac:dyDescent="0.2">
      <c r="A276" s="9">
        <v>2611</v>
      </c>
      <c r="B276" s="9" t="s">
        <v>26</v>
      </c>
      <c r="C276" s="9" t="s">
        <v>337</v>
      </c>
      <c r="D276" s="9" t="s">
        <v>146</v>
      </c>
      <c r="E276" s="9" t="s">
        <v>338</v>
      </c>
      <c r="F276" s="9" t="str">
        <f>IF(ISBLANK(E276), "", Table2[[#This Row],[unique_id]])</f>
        <v>lounge_speaker</v>
      </c>
      <c r="G276" s="9" t="s">
        <v>335</v>
      </c>
      <c r="H276" s="9" t="s">
        <v>346</v>
      </c>
      <c r="I276" s="9" t="s">
        <v>145</v>
      </c>
      <c r="L276" s="9" t="s">
        <v>136</v>
      </c>
      <c r="M276" s="9" t="s">
        <v>345</v>
      </c>
      <c r="N276" s="9"/>
      <c r="O276" s="11"/>
      <c r="P276" s="11"/>
      <c r="Q276" s="11"/>
      <c r="R276" s="11"/>
      <c r="S276" s="9"/>
      <c r="X276" s="11"/>
      <c r="Z276" s="9" t="str">
        <f>IF(ISBLANK(Y276),  "", _xlfn.CONCAT("haas/entity/sensor/", LOWER(C276), "/", E276, "/config"))</f>
        <v/>
      </c>
      <c r="AA276" s="9" t="str">
        <f>IF(ISBLANK(Y276),  "", _xlfn.CONCAT(LOWER(C276), "/", E276))</f>
        <v/>
      </c>
      <c r="AE276" s="9" t="str">
        <f>IF(OR(ISBLANK(AL276), ISBLANK(AM276)), "", LOWER(_xlfn.CONCAT(Table2[[#This Row],[device_manufacturer]], "-",Table2[[#This Row],[device_suggested_area]], "-", Table2[[#This Row],[device_identifiers]])))</f>
        <v>apple-lounge-speaker</v>
      </c>
      <c r="AF276" s="11" t="s">
        <v>634</v>
      </c>
      <c r="AG276" s="9" t="s">
        <v>567</v>
      </c>
      <c r="AH276" s="9" t="s">
        <v>633</v>
      </c>
      <c r="AI276" s="9" t="s">
        <v>337</v>
      </c>
      <c r="AJ276" s="9" t="s">
        <v>209</v>
      </c>
      <c r="AK276" s="9" t="s">
        <v>671</v>
      </c>
      <c r="AL276" s="20" t="s">
        <v>639</v>
      </c>
      <c r="AM276" s="16" t="s">
        <v>732</v>
      </c>
      <c r="AN276" s="9" t="str">
        <f>IF(AND(ISBLANK(AL276), ISBLANK(AM276)), "", _xlfn.CONCAT("[", IF(ISBLANK(AL276), "", _xlfn.CONCAT("[""mac"", """, AL276, """]")), IF(ISBLANK(AM276), "", _xlfn.CONCAT(", [""ip"", """, AM276, """]")), "]"))</f>
        <v>[["mac", "d4:a3:3d:5c:8c:28"], ["ip", "10.0.4.48"]]</v>
      </c>
    </row>
    <row r="277" spans="1:40" ht="16" customHeight="1" x14ac:dyDescent="0.2">
      <c r="A277" s="9">
        <v>2612</v>
      </c>
      <c r="B277" s="9" t="s">
        <v>26</v>
      </c>
      <c r="C277" s="9" t="s">
        <v>337</v>
      </c>
      <c r="D277" s="9" t="s">
        <v>146</v>
      </c>
      <c r="E277" s="9" t="s">
        <v>189</v>
      </c>
      <c r="F277" s="9" t="str">
        <f>IF(ISBLANK(E277), "", Table2[[#This Row],[unique_id]])</f>
        <v>lounge_tv</v>
      </c>
      <c r="G277" s="9" t="s">
        <v>190</v>
      </c>
      <c r="H277" s="9" t="s">
        <v>346</v>
      </c>
      <c r="I277" s="9" t="s">
        <v>145</v>
      </c>
      <c r="L277" s="9" t="s">
        <v>136</v>
      </c>
      <c r="M277" s="9" t="s">
        <v>345</v>
      </c>
      <c r="N277" s="9"/>
      <c r="O277" s="11"/>
      <c r="P277" s="11"/>
      <c r="Q277" s="11"/>
      <c r="R277" s="11"/>
      <c r="S277" s="9"/>
      <c r="X277" s="11"/>
      <c r="Z277" s="9" t="str">
        <f>IF(ISBLANK(Y277),  "", _xlfn.CONCAT("haas/entity/sensor/", LOWER(C277), "/", E277, "/config"))</f>
        <v/>
      </c>
      <c r="AA277" s="9" t="str">
        <f>IF(ISBLANK(Y277),  "", _xlfn.CONCAT(LOWER(C277), "/", E277))</f>
        <v/>
      </c>
      <c r="AE277" s="9" t="str">
        <f>IF(OR(ISBLANK(AL277), ISBLANK(AM277)), "", LOWER(_xlfn.CONCAT(Table2[[#This Row],[device_manufacturer]], "-",Table2[[#This Row],[device_suggested_area]], "-", Table2[[#This Row],[device_identifiers]])))</f>
        <v>apple-lounge-tv</v>
      </c>
      <c r="AF277" s="11" t="s">
        <v>634</v>
      </c>
      <c r="AG277" s="9" t="s">
        <v>560</v>
      </c>
      <c r="AH277" s="9" t="s">
        <v>635</v>
      </c>
      <c r="AI277" s="9" t="s">
        <v>337</v>
      </c>
      <c r="AJ277" s="9" t="s">
        <v>209</v>
      </c>
      <c r="AK277" s="9" t="s">
        <v>671</v>
      </c>
      <c r="AL277" s="20" t="s">
        <v>638</v>
      </c>
      <c r="AM277" s="17" t="s">
        <v>731</v>
      </c>
      <c r="AN277" s="9" t="str">
        <f>IF(AND(ISBLANK(AL277), ISBLANK(AM277)), "", _xlfn.CONCAT("[", IF(ISBLANK(AL277), "", _xlfn.CONCAT("[""mac"", """, AL277, """]")), IF(ISBLANK(AM277), "", _xlfn.CONCAT(", [""ip"", """, AM277, """]")), "]"))</f>
        <v>[["mac", "90:dd:5d:ce:1e:96"], ["ip", "10.0.4.47"]]</v>
      </c>
    </row>
    <row r="278" spans="1:40" ht="16" customHeight="1" x14ac:dyDescent="0.2">
      <c r="A278" s="9">
        <v>2700</v>
      </c>
      <c r="B278" s="9" t="s">
        <v>26</v>
      </c>
      <c r="C278" s="9" t="s">
        <v>260</v>
      </c>
      <c r="D278" s="9" t="s">
        <v>149</v>
      </c>
      <c r="E278" s="9" t="s">
        <v>150</v>
      </c>
      <c r="F278" s="9" t="str">
        <f>IF(ISBLANK(E278), "", Table2[[#This Row],[unique_id]])</f>
        <v>uvc_ada_medium</v>
      </c>
      <c r="G278" s="9" t="s">
        <v>130</v>
      </c>
      <c r="H278" s="9" t="s">
        <v>508</v>
      </c>
      <c r="I278" s="9" t="s">
        <v>225</v>
      </c>
      <c r="L278" s="9" t="s">
        <v>136</v>
      </c>
      <c r="M278" s="9" t="s">
        <v>347</v>
      </c>
      <c r="N278" s="9"/>
      <c r="O278" s="11"/>
      <c r="P278" s="11"/>
      <c r="Q278" s="11"/>
      <c r="R278" s="11"/>
      <c r="S278" s="9"/>
      <c r="X278" s="11"/>
      <c r="Z278" s="9" t="str">
        <f>IF(ISBLANK(Y278),  "", _xlfn.CONCAT("haas/entity/sensor/", LOWER(C278), "/", E278, "/config"))</f>
        <v/>
      </c>
      <c r="AA278" s="9" t="str">
        <f>IF(ISBLANK(Y278),  "", _xlfn.CONCAT(LOWER(C278), "/", E278))</f>
        <v/>
      </c>
      <c r="AD278" s="9"/>
      <c r="AE278" s="9" t="s">
        <v>615</v>
      </c>
      <c r="AF278" s="11" t="s">
        <v>617</v>
      </c>
      <c r="AG278" s="9" t="s">
        <v>618</v>
      </c>
      <c r="AH278" s="9" t="s">
        <v>614</v>
      </c>
      <c r="AI278" s="9" t="s">
        <v>260</v>
      </c>
      <c r="AJ278" s="9" t="s">
        <v>130</v>
      </c>
      <c r="AK278" s="9" t="s">
        <v>691</v>
      </c>
      <c r="AL278" s="9" t="s">
        <v>612</v>
      </c>
      <c r="AM278" s="9" t="s">
        <v>642</v>
      </c>
      <c r="AN278" s="9" t="str">
        <f>IF(AND(ISBLANK(AL278), ISBLANK(AM278)), "", _xlfn.CONCAT("[", IF(ISBLANK(AL278), "", _xlfn.CONCAT("[""mac"", """, AL278, """]")), IF(ISBLANK(AM278), "", _xlfn.CONCAT(", [""ip"", """, AM278, """]")), "]"))</f>
        <v>[["mac", "74:83:c2:3f:6c:4c"], ["ip", "10.0.6.20"]]</v>
      </c>
    </row>
    <row r="279" spans="1:40" ht="16" customHeight="1" x14ac:dyDescent="0.2">
      <c r="A279" s="9">
        <v>2701</v>
      </c>
      <c r="B279" s="9" t="s">
        <v>26</v>
      </c>
      <c r="C279" s="9" t="s">
        <v>260</v>
      </c>
      <c r="D279" s="9" t="s">
        <v>151</v>
      </c>
      <c r="E279" s="9" t="s">
        <v>152</v>
      </c>
      <c r="F279" s="9" t="str">
        <f>IF(ISBLANK(E279), "", Table2[[#This Row],[unique_id]])</f>
        <v>uvc_ada_motion</v>
      </c>
      <c r="G279" s="9" t="s">
        <v>130</v>
      </c>
      <c r="H279" s="9" t="s">
        <v>510</v>
      </c>
      <c r="I279" s="9" t="s">
        <v>225</v>
      </c>
      <c r="L279" s="9" t="s">
        <v>136</v>
      </c>
      <c r="N279" s="9"/>
      <c r="O279" s="11"/>
      <c r="P279" s="11"/>
      <c r="Q279" s="11"/>
      <c r="R279" s="11"/>
      <c r="S279" s="9"/>
      <c r="X279" s="11"/>
      <c r="Z279" s="9" t="str">
        <f>IF(ISBLANK(Y279),  "", _xlfn.CONCAT("haas/entity/sensor/", LOWER(C279), "/", E279, "/config"))</f>
        <v/>
      </c>
      <c r="AA279" s="9" t="str">
        <f>IF(ISBLANK(Y279),  "", _xlfn.CONCAT(LOWER(C279), "/", E279))</f>
        <v/>
      </c>
      <c r="AB279" s="15"/>
      <c r="AD279" s="9"/>
      <c r="AN279" s="9" t="str">
        <f>IF(AND(ISBLANK(AL279), ISBLANK(AM279)), "", _xlfn.CONCAT("[", IF(ISBLANK(AL279), "", _xlfn.CONCAT("[""mac"", """, AL279, """]")), IF(ISBLANK(AM279), "", _xlfn.CONCAT(", [""ip"", """, AM279, """]")), "]"))</f>
        <v/>
      </c>
    </row>
    <row r="280" spans="1:40" ht="16" customHeight="1" x14ac:dyDescent="0.2">
      <c r="A280" s="9">
        <v>2702</v>
      </c>
      <c r="B280" s="9" t="s">
        <v>26</v>
      </c>
      <c r="C280" s="9" t="s">
        <v>768</v>
      </c>
      <c r="D280" s="9" t="s">
        <v>507</v>
      </c>
      <c r="E280" s="9" t="s">
        <v>506</v>
      </c>
      <c r="F280" s="9" t="str">
        <f>IF(ISBLANK(E280), "", Table2[[#This Row],[unique_id]])</f>
        <v>column_break</v>
      </c>
      <c r="G280" s="9" t="s">
        <v>503</v>
      </c>
      <c r="H280" s="9" t="s">
        <v>510</v>
      </c>
      <c r="I280" s="9" t="s">
        <v>225</v>
      </c>
      <c r="L280" s="9" t="s">
        <v>504</v>
      </c>
      <c r="M280" s="9" t="s">
        <v>505</v>
      </c>
      <c r="N280" s="9"/>
      <c r="O280" s="11"/>
      <c r="P280" s="11"/>
      <c r="Q280" s="11"/>
      <c r="R280" s="11"/>
      <c r="S280" s="9"/>
      <c r="X280" s="11"/>
      <c r="AA280" s="9" t="str">
        <f>IF(ISBLANK(Y280),  "", _xlfn.CONCAT(LOWER(C280), "/", E280))</f>
        <v/>
      </c>
      <c r="AD280" s="9"/>
      <c r="AN280" s="9" t="str">
        <f>IF(AND(ISBLANK(AL280), ISBLANK(AM280)), "", _xlfn.CONCAT("[", IF(ISBLANK(AL280), "", _xlfn.CONCAT("[""mac"", """, AL280, """]")), IF(ISBLANK(AM280), "", _xlfn.CONCAT(", [""ip"", """, AM280, """]")), "]"))</f>
        <v/>
      </c>
    </row>
    <row r="281" spans="1:40" ht="16" customHeight="1" x14ac:dyDescent="0.2">
      <c r="A281" s="9">
        <v>2703</v>
      </c>
      <c r="B281" s="9" t="s">
        <v>26</v>
      </c>
      <c r="C281" s="9" t="s">
        <v>260</v>
      </c>
      <c r="D281" s="9" t="s">
        <v>149</v>
      </c>
      <c r="E281" s="9" t="s">
        <v>223</v>
      </c>
      <c r="F281" s="9" t="str">
        <f>IF(ISBLANK(E281), "", Table2[[#This Row],[unique_id]])</f>
        <v>uvc_edwin_medium</v>
      </c>
      <c r="G281" s="9" t="s">
        <v>127</v>
      </c>
      <c r="H281" s="9" t="s">
        <v>509</v>
      </c>
      <c r="I281" s="9" t="s">
        <v>225</v>
      </c>
      <c r="L281" s="9" t="s">
        <v>136</v>
      </c>
      <c r="M281" s="9" t="s">
        <v>347</v>
      </c>
      <c r="N281" s="9"/>
      <c r="O281" s="11"/>
      <c r="P281" s="11"/>
      <c r="Q281" s="11"/>
      <c r="R281" s="11"/>
      <c r="S281" s="9"/>
      <c r="X281" s="11"/>
      <c r="Z281" s="9" t="str">
        <f>IF(ISBLANK(Y281),  "", _xlfn.CONCAT("haas/entity/sensor/", LOWER(C281), "/", E281, "/config"))</f>
        <v/>
      </c>
      <c r="AA281" s="9" t="str">
        <f>IF(ISBLANK(Y281),  "", _xlfn.CONCAT(LOWER(C281), "/", E281))</f>
        <v/>
      </c>
      <c r="AD281" s="9"/>
      <c r="AE281" s="9" t="s">
        <v>616</v>
      </c>
      <c r="AF281" s="11" t="s">
        <v>617</v>
      </c>
      <c r="AG281" s="9" t="s">
        <v>618</v>
      </c>
      <c r="AH281" s="9" t="s">
        <v>614</v>
      </c>
      <c r="AI281" s="9" t="s">
        <v>260</v>
      </c>
      <c r="AJ281" s="9" t="s">
        <v>127</v>
      </c>
      <c r="AK281" s="9" t="s">
        <v>691</v>
      </c>
      <c r="AL281" s="9" t="s">
        <v>613</v>
      </c>
      <c r="AM281" s="9" t="s">
        <v>643</v>
      </c>
      <c r="AN281" s="9" t="str">
        <f>IF(AND(ISBLANK(AL281), ISBLANK(AM281)), "", _xlfn.CONCAT("[", IF(ISBLANK(AL281), "", _xlfn.CONCAT("[""mac"", """, AL281, """]")), IF(ISBLANK(AM281), "", _xlfn.CONCAT(", [""ip"", """, AM281, """]")), "]"))</f>
        <v>[["mac", "74:83:c2:3f:6e:5c"], ["ip", "10.0.6.21"]]</v>
      </c>
    </row>
    <row r="282" spans="1:40" ht="16" customHeight="1" x14ac:dyDescent="0.2">
      <c r="A282" s="9">
        <v>2704</v>
      </c>
      <c r="B282" s="9" t="s">
        <v>26</v>
      </c>
      <c r="C282" s="9" t="s">
        <v>260</v>
      </c>
      <c r="D282" s="9" t="s">
        <v>151</v>
      </c>
      <c r="E282" s="9" t="s">
        <v>224</v>
      </c>
      <c r="F282" s="9" t="str">
        <f>IF(ISBLANK(E282), "", Table2[[#This Row],[unique_id]])</f>
        <v>uvc_edwin_motion</v>
      </c>
      <c r="G282" s="9" t="s">
        <v>127</v>
      </c>
      <c r="H282" s="9" t="s">
        <v>511</v>
      </c>
      <c r="I282" s="9" t="s">
        <v>225</v>
      </c>
      <c r="L282" s="9" t="s">
        <v>136</v>
      </c>
      <c r="N282" s="9"/>
      <c r="O282" s="11"/>
      <c r="P282" s="11"/>
      <c r="Q282" s="11"/>
      <c r="R282" s="11"/>
      <c r="S282" s="9"/>
      <c r="X282" s="11"/>
      <c r="Z282" s="9" t="str">
        <f>IF(ISBLANK(Y282),  "", _xlfn.CONCAT("haas/entity/sensor/", LOWER(C282), "/", E282, "/config"))</f>
        <v/>
      </c>
      <c r="AA282" s="9" t="str">
        <f>IF(ISBLANK(Y282),  "", _xlfn.CONCAT(LOWER(C282), "/", E282))</f>
        <v/>
      </c>
      <c r="AB282" s="15"/>
      <c r="AD282" s="9"/>
      <c r="AN282" s="9" t="str">
        <f>IF(AND(ISBLANK(AL282), ISBLANK(AM282)), "", _xlfn.CONCAT("[", IF(ISBLANK(AL282), "", _xlfn.CONCAT("[""mac"", """, AL282, """]")), IF(ISBLANK(AM282), "", _xlfn.CONCAT(", [""ip"", """, AM282, """]")), "]"))</f>
        <v/>
      </c>
    </row>
    <row r="283" spans="1:40" ht="16" customHeight="1" x14ac:dyDescent="0.2">
      <c r="A283" s="9">
        <v>2705</v>
      </c>
      <c r="B283" s="9" t="s">
        <v>26</v>
      </c>
      <c r="C283" s="9" t="s">
        <v>768</v>
      </c>
      <c r="D283" s="9" t="s">
        <v>507</v>
      </c>
      <c r="E283" s="9" t="s">
        <v>506</v>
      </c>
      <c r="F283" s="9" t="str">
        <f>IF(ISBLANK(E283), "", Table2[[#This Row],[unique_id]])</f>
        <v>column_break</v>
      </c>
      <c r="G283" s="9" t="s">
        <v>503</v>
      </c>
      <c r="H283" s="9" t="s">
        <v>511</v>
      </c>
      <c r="I283" s="9" t="s">
        <v>225</v>
      </c>
      <c r="L283" s="9" t="s">
        <v>504</v>
      </c>
      <c r="M283" s="9" t="s">
        <v>505</v>
      </c>
      <c r="N283" s="9"/>
      <c r="O283" s="11"/>
      <c r="P283" s="11"/>
      <c r="Q283" s="11"/>
      <c r="R283" s="11"/>
      <c r="S283" s="9"/>
      <c r="X283" s="11"/>
      <c r="AA283" s="9" t="str">
        <f>IF(ISBLANK(Y283),  "", _xlfn.CONCAT(LOWER(C283), "/", E283))</f>
        <v/>
      </c>
      <c r="AD283" s="9"/>
      <c r="AN283" s="9" t="str">
        <f>IF(AND(ISBLANK(AL283), ISBLANK(AM283)), "", _xlfn.CONCAT("[", IF(ISBLANK(AL283), "", _xlfn.CONCAT("[""mac"", """, AL283, """]")), IF(ISBLANK(AM283), "", _xlfn.CONCAT(", [""ip"", """, AM283, """]")), "]"))</f>
        <v/>
      </c>
    </row>
    <row r="284" spans="1:40" ht="16" customHeight="1" x14ac:dyDescent="0.2">
      <c r="A284" s="9">
        <v>2706</v>
      </c>
      <c r="B284" s="9" t="s">
        <v>26</v>
      </c>
      <c r="C284" s="9" t="s">
        <v>133</v>
      </c>
      <c r="D284" s="9" t="s">
        <v>151</v>
      </c>
      <c r="E284" s="9" t="s">
        <v>715</v>
      </c>
      <c r="F284" s="9" t="str">
        <f>IF(ISBLANK(E284), "", Table2[[#This Row],[unique_id]])</f>
        <v>ada_fan_occupancy</v>
      </c>
      <c r="G284" s="9" t="s">
        <v>130</v>
      </c>
      <c r="H284" s="9" t="s">
        <v>348</v>
      </c>
      <c r="I284" s="9" t="s">
        <v>225</v>
      </c>
      <c r="L284" s="9" t="s">
        <v>136</v>
      </c>
      <c r="N284" s="9"/>
      <c r="O284" s="11"/>
      <c r="P284" s="11"/>
      <c r="Q284" s="11"/>
      <c r="R284" s="11"/>
      <c r="S284" s="9"/>
      <c r="X284" s="11"/>
      <c r="Z284" s="9" t="str">
        <f>IF(ISBLANK(Y284),  "", _xlfn.CONCAT("haas/entity/sensor/", LOWER(C284), "/", E284, "/config"))</f>
        <v/>
      </c>
      <c r="AA284" s="9" t="str">
        <f>IF(ISBLANK(Y284),  "", _xlfn.CONCAT(LOWER(C284), "/", E284))</f>
        <v/>
      </c>
      <c r="AD284" s="9"/>
      <c r="AN284" s="9" t="str">
        <f>IF(AND(ISBLANK(AL284), ISBLANK(AM284)), "", _xlfn.CONCAT("[", IF(ISBLANK(AL284), "", _xlfn.CONCAT("[""mac"", """, AL284, """]")), IF(ISBLANK(AM284), "", _xlfn.CONCAT(", [""ip"", """, AM284, """]")), "]"))</f>
        <v/>
      </c>
    </row>
    <row r="285" spans="1:40" ht="16" customHeight="1" x14ac:dyDescent="0.2">
      <c r="A285" s="9">
        <v>2707</v>
      </c>
      <c r="B285" s="9" t="s">
        <v>26</v>
      </c>
      <c r="C285" s="9" t="s">
        <v>133</v>
      </c>
      <c r="D285" s="9" t="s">
        <v>151</v>
      </c>
      <c r="E285" s="9" t="s">
        <v>716</v>
      </c>
      <c r="F285" s="9" t="str">
        <f>IF(ISBLANK(E285), "", Table2[[#This Row],[unique_id]])</f>
        <v>edwin_fan_occupancy</v>
      </c>
      <c r="G285" s="9" t="s">
        <v>127</v>
      </c>
      <c r="H285" s="9" t="s">
        <v>348</v>
      </c>
      <c r="I285" s="9" t="s">
        <v>225</v>
      </c>
      <c r="L285" s="9" t="s">
        <v>136</v>
      </c>
      <c r="N285" s="9"/>
      <c r="O285" s="11"/>
      <c r="P285" s="11"/>
      <c r="Q285" s="11"/>
      <c r="R285" s="11"/>
      <c r="S285" s="9"/>
      <c r="X285" s="11"/>
      <c r="Z285" s="9" t="str">
        <f>IF(ISBLANK(Y285),  "", _xlfn.CONCAT("haas/entity/sensor/", LOWER(C285), "/", E285, "/config"))</f>
        <v/>
      </c>
      <c r="AA285" s="9" t="str">
        <f>IF(ISBLANK(Y285),  "", _xlfn.CONCAT(LOWER(C285), "/", E285))</f>
        <v/>
      </c>
      <c r="AB285" s="15"/>
      <c r="AD285" s="9"/>
      <c r="AN285" s="9" t="str">
        <f>IF(AND(ISBLANK(AL285), ISBLANK(AM285)), "", _xlfn.CONCAT("[", IF(ISBLANK(AL285), "", _xlfn.CONCAT("[""mac"", """, AL285, """]")), IF(ISBLANK(AM285), "", _xlfn.CONCAT(", [""ip"", """, AM285, """]")), "]"))</f>
        <v/>
      </c>
    </row>
    <row r="286" spans="1:40" ht="16" customHeight="1" x14ac:dyDescent="0.2">
      <c r="A286" s="9">
        <v>2708</v>
      </c>
      <c r="B286" s="9" t="s">
        <v>26</v>
      </c>
      <c r="C286" s="9" t="s">
        <v>133</v>
      </c>
      <c r="D286" s="9" t="s">
        <v>151</v>
      </c>
      <c r="E286" s="9" t="s">
        <v>717</v>
      </c>
      <c r="F286" s="9" t="str">
        <f>IF(ISBLANK(E286), "", Table2[[#This Row],[unique_id]])</f>
        <v>parents_fan_occupancy</v>
      </c>
      <c r="G286" s="9" t="s">
        <v>207</v>
      </c>
      <c r="H286" s="9" t="s">
        <v>348</v>
      </c>
      <c r="I286" s="9" t="s">
        <v>225</v>
      </c>
      <c r="L286" s="9" t="s">
        <v>136</v>
      </c>
      <c r="N286" s="9"/>
      <c r="O286" s="11"/>
      <c r="P286" s="11"/>
      <c r="Q286" s="11"/>
      <c r="R286" s="11"/>
      <c r="S286" s="9"/>
      <c r="X286" s="11"/>
      <c r="Z286" s="9" t="str">
        <f>IF(ISBLANK(Y286),  "", _xlfn.CONCAT("haas/entity/sensor/", LOWER(C286), "/", E286, "/config"))</f>
        <v/>
      </c>
      <c r="AA286" s="9" t="str">
        <f>IF(ISBLANK(Y286),  "", _xlfn.CONCAT(LOWER(C286), "/", E286))</f>
        <v/>
      </c>
      <c r="AB286" s="15"/>
      <c r="AD286" s="9"/>
      <c r="AN286" s="9" t="str">
        <f>IF(AND(ISBLANK(AL286), ISBLANK(AM286)), "", _xlfn.CONCAT("[", IF(ISBLANK(AL286), "", _xlfn.CONCAT("[""mac"", """, AL286, """]")), IF(ISBLANK(AM286), "", _xlfn.CONCAT(", [""ip"", """, AM286, """]")), "]"))</f>
        <v/>
      </c>
    </row>
    <row r="287" spans="1:40" ht="16" customHeight="1" x14ac:dyDescent="0.2">
      <c r="A287" s="9">
        <v>2709</v>
      </c>
      <c r="B287" s="9" t="s">
        <v>26</v>
      </c>
      <c r="C287" s="9" t="s">
        <v>133</v>
      </c>
      <c r="D287" s="9" t="s">
        <v>151</v>
      </c>
      <c r="E287" s="9" t="s">
        <v>718</v>
      </c>
      <c r="F287" s="9" t="str">
        <f>IF(ISBLANK(E287), "", Table2[[#This Row],[unique_id]])</f>
        <v>lounge_fan_occupancy</v>
      </c>
      <c r="G287" s="9" t="s">
        <v>209</v>
      </c>
      <c r="H287" s="9" t="s">
        <v>348</v>
      </c>
      <c r="I287" s="9" t="s">
        <v>225</v>
      </c>
      <c r="L287" s="9" t="s">
        <v>136</v>
      </c>
      <c r="N287" s="9"/>
      <c r="O287" s="11"/>
      <c r="P287" s="11"/>
      <c r="Q287" s="11"/>
      <c r="R287" s="11"/>
      <c r="S287" s="9"/>
      <c r="X287" s="11"/>
      <c r="Z287" s="9" t="str">
        <f>IF(ISBLANK(Y287),  "", _xlfn.CONCAT("haas/entity/sensor/", LOWER(C287), "/", E287, "/config"))</f>
        <v/>
      </c>
      <c r="AA287" s="9" t="str">
        <f>IF(ISBLANK(Y287),  "", _xlfn.CONCAT(LOWER(C287), "/", E287))</f>
        <v/>
      </c>
      <c r="AD287" s="9"/>
      <c r="AN287" s="9" t="str">
        <f>IF(AND(ISBLANK(AL287), ISBLANK(AM287)), "", _xlfn.CONCAT("[", IF(ISBLANK(AL287), "", _xlfn.CONCAT("[""mac"", """, AL287, """]")), IF(ISBLANK(AM287), "", _xlfn.CONCAT(", [""ip"", """, AM287, """]")), "]"))</f>
        <v/>
      </c>
    </row>
    <row r="288" spans="1:40" ht="16" customHeight="1" x14ac:dyDescent="0.2">
      <c r="A288" s="9">
        <v>2710</v>
      </c>
      <c r="B288" s="9" t="s">
        <v>26</v>
      </c>
      <c r="C288" s="9" t="s">
        <v>133</v>
      </c>
      <c r="D288" s="9" t="s">
        <v>151</v>
      </c>
      <c r="E288" s="9" t="s">
        <v>719</v>
      </c>
      <c r="F288" s="9" t="str">
        <f>IF(ISBLANK(E288), "", Table2[[#This Row],[unique_id]])</f>
        <v>deck_east_fan_occupancy</v>
      </c>
      <c r="G288" s="9" t="s">
        <v>231</v>
      </c>
      <c r="H288" s="9" t="s">
        <v>348</v>
      </c>
      <c r="I288" s="9" t="s">
        <v>225</v>
      </c>
      <c r="L288" s="9" t="s">
        <v>136</v>
      </c>
      <c r="N288" s="9"/>
      <c r="O288" s="11"/>
      <c r="P288" s="11"/>
      <c r="Q288" s="11"/>
      <c r="R288" s="11"/>
      <c r="S288" s="9"/>
      <c r="X288" s="11"/>
      <c r="Z288" s="9" t="str">
        <f>IF(ISBLANK(Y288),  "", _xlfn.CONCAT("haas/entity/sensor/", LOWER(C288), "/", E288, "/config"))</f>
        <v/>
      </c>
      <c r="AA288" s="9" t="str">
        <f>IF(ISBLANK(Y288),  "", _xlfn.CONCAT(LOWER(C288), "/", E288))</f>
        <v/>
      </c>
      <c r="AD288" s="9"/>
      <c r="AN288" s="9" t="str">
        <f>IF(AND(ISBLANK(AL288), ISBLANK(AM288)), "", _xlfn.CONCAT("[", IF(ISBLANK(AL288), "", _xlfn.CONCAT("[""mac"", """, AL288, """]")), IF(ISBLANK(AM288), "", _xlfn.CONCAT(", [""ip"", """, AM288, """]")), "]"))</f>
        <v/>
      </c>
    </row>
    <row r="289" spans="1:40" ht="16" customHeight="1" x14ac:dyDescent="0.2">
      <c r="A289" s="9">
        <v>2711</v>
      </c>
      <c r="B289" s="9" t="s">
        <v>26</v>
      </c>
      <c r="C289" s="9" t="s">
        <v>133</v>
      </c>
      <c r="D289" s="9" t="s">
        <v>151</v>
      </c>
      <c r="E289" s="9" t="s">
        <v>720</v>
      </c>
      <c r="F289" s="9" t="str">
        <f>IF(ISBLANK(E289), "", Table2[[#This Row],[unique_id]])</f>
        <v>deck_west_fan_occupancy</v>
      </c>
      <c r="G289" s="9" t="s">
        <v>230</v>
      </c>
      <c r="H289" s="9" t="s">
        <v>348</v>
      </c>
      <c r="I289" s="9" t="s">
        <v>225</v>
      </c>
      <c r="L289" s="9" t="s">
        <v>136</v>
      </c>
      <c r="N289" s="9"/>
      <c r="O289" s="11"/>
      <c r="P289" s="11"/>
      <c r="Q289" s="11"/>
      <c r="R289" s="11"/>
      <c r="S289" s="9"/>
      <c r="X289" s="11"/>
      <c r="Z289" s="9" t="str">
        <f>IF(ISBLANK(Y289),  "", _xlfn.CONCAT("haas/entity/sensor/", LOWER(C289), "/", E289, "/config"))</f>
        <v/>
      </c>
      <c r="AA289" s="9" t="str">
        <f>IF(ISBLANK(Y289),  "", _xlfn.CONCAT(LOWER(C289), "/", E289))</f>
        <v/>
      </c>
      <c r="AD289" s="9"/>
      <c r="AN289" s="9" t="str">
        <f>IF(AND(ISBLANK(AL289), ISBLANK(AM289)), "", _xlfn.CONCAT("[", IF(ISBLANK(AL289), "", _xlfn.CONCAT("[""mac"", """, AL289, """]")), IF(ISBLANK(AM289), "", _xlfn.CONCAT(", [""ip"", """, AM289, """]")), "]"))</f>
        <v/>
      </c>
    </row>
    <row r="290" spans="1:40" ht="16" customHeight="1" x14ac:dyDescent="0.2">
      <c r="A290" s="9">
        <v>5000</v>
      </c>
      <c r="B290" s="17" t="s">
        <v>26</v>
      </c>
      <c r="C290" s="9" t="s">
        <v>260</v>
      </c>
      <c r="F290" s="13" t="str">
        <f>IF(ISBLANK(E290), "", Table2[[#This Row],[unique_id]])</f>
        <v/>
      </c>
      <c r="N290" s="9"/>
      <c r="O290" s="11"/>
      <c r="P290" s="11"/>
      <c r="Q290" s="11"/>
      <c r="R290" s="11"/>
      <c r="S290" s="9"/>
      <c r="X290" s="11"/>
      <c r="Z290" s="9" t="str">
        <f>IF(ISBLANK(Y290),  "", _xlfn.CONCAT("haas/entity/sensor/", LOWER(C290), "/", E290, "/config"))</f>
        <v/>
      </c>
      <c r="AA290" s="9" t="str">
        <f>IF(ISBLANK(Y290),  "", _xlfn.CONCAT(LOWER(C290), "/", E290))</f>
        <v/>
      </c>
      <c r="AE290" s="9" t="s">
        <v>647</v>
      </c>
      <c r="AF290" s="11" t="s">
        <v>651</v>
      </c>
      <c r="AG290" s="9" t="s">
        <v>660</v>
      </c>
      <c r="AH290" s="9" t="s">
        <v>656</v>
      </c>
      <c r="AI290" s="9" t="s">
        <v>260</v>
      </c>
      <c r="AJ290" s="9" t="s">
        <v>28</v>
      </c>
      <c r="AK290" s="9" t="s">
        <v>645</v>
      </c>
      <c r="AL290" s="9" t="s">
        <v>667</v>
      </c>
      <c r="AM290" s="9" t="s">
        <v>663</v>
      </c>
      <c r="AN290" s="9" t="str">
        <f>IF(AND(ISBLANK(AL290), ISBLANK(AM290)), "", _xlfn.CONCAT("[", IF(ISBLANK(AL290), "", _xlfn.CONCAT("[""mac"", """, AL290, """]")), IF(ISBLANK(AM290), "", _xlfn.CONCAT(", [""ip"", """, AM290, """]")), "]"))</f>
        <v>[["mac", "74:ac:b9:1c:15:f1"], ["ip", "10.0.0.1"]]</v>
      </c>
    </row>
    <row r="291" spans="1:40" ht="16" customHeight="1" x14ac:dyDescent="0.2">
      <c r="A291" s="9">
        <v>5001</v>
      </c>
      <c r="B291" s="17" t="s">
        <v>26</v>
      </c>
      <c r="C291" s="9" t="s">
        <v>260</v>
      </c>
      <c r="F291" s="13" t="str">
        <f>IF(ISBLANK(E291), "", Table2[[#This Row],[unique_id]])</f>
        <v/>
      </c>
      <c r="N291" s="9"/>
      <c r="O291" s="11"/>
      <c r="P291" s="11"/>
      <c r="Q291" s="11"/>
      <c r="R291" s="11"/>
      <c r="S291" s="9"/>
      <c r="X291" s="11"/>
      <c r="Z291" s="9" t="str">
        <f>IF(ISBLANK(Y291),  "", _xlfn.CONCAT("haas/entity/sensor/", LOWER(C291), "/", E291, "/config"))</f>
        <v/>
      </c>
      <c r="AA291" s="9" t="str">
        <f>IF(ISBLANK(Y291),  "", _xlfn.CONCAT(LOWER(C291), "/", E291))</f>
        <v/>
      </c>
      <c r="AE291" s="9" t="s">
        <v>648</v>
      </c>
      <c r="AF291" s="11" t="s">
        <v>652</v>
      </c>
      <c r="AG291" s="9" t="s">
        <v>662</v>
      </c>
      <c r="AH291" s="9" t="s">
        <v>657</v>
      </c>
      <c r="AI291" s="9" t="s">
        <v>260</v>
      </c>
      <c r="AJ291" s="9" t="s">
        <v>654</v>
      </c>
      <c r="AK291" s="9" t="s">
        <v>645</v>
      </c>
      <c r="AL291" s="9" t="s">
        <v>668</v>
      </c>
      <c r="AM291" s="9" t="s">
        <v>664</v>
      </c>
      <c r="AN291" s="9" t="str">
        <f>IF(AND(ISBLANK(AL291), ISBLANK(AM291)), "", _xlfn.CONCAT("[", IF(ISBLANK(AL291), "", _xlfn.CONCAT("[""mac"", """, AL291, """]")), IF(ISBLANK(AM291), "", _xlfn.CONCAT(", [""ip"", """, AM291, """]")), "]"))</f>
        <v>[["mac", "b4:fb:e4:e3:83:32"], ["ip", "10.0.0.2"]]</v>
      </c>
    </row>
    <row r="292" spans="1:40" ht="16" customHeight="1" x14ac:dyDescent="0.2">
      <c r="A292" s="9">
        <v>5002</v>
      </c>
      <c r="B292" s="17" t="s">
        <v>26</v>
      </c>
      <c r="C292" s="9" t="s">
        <v>260</v>
      </c>
      <c r="F292" s="13" t="str">
        <f>IF(ISBLANK(E292), "", Table2[[#This Row],[unique_id]])</f>
        <v/>
      </c>
      <c r="N292" s="9"/>
      <c r="O292" s="11"/>
      <c r="P292" s="11"/>
      <c r="Q292" s="11"/>
      <c r="R292" s="11"/>
      <c r="S292" s="9"/>
      <c r="X292" s="11"/>
      <c r="Z292" s="9" t="str">
        <f>IF(ISBLANK(Y292),  "", _xlfn.CONCAT("haas/entity/sensor/", LOWER(C292), "/", E292, "/config"))</f>
        <v/>
      </c>
      <c r="AA292" s="9" t="str">
        <f>IF(ISBLANK(Y292),  "", _xlfn.CONCAT(LOWER(C292), "/", E292))</f>
        <v/>
      </c>
      <c r="AE292" s="9" t="s">
        <v>649</v>
      </c>
      <c r="AF292" s="11" t="s">
        <v>653</v>
      </c>
      <c r="AG292" s="9" t="s">
        <v>661</v>
      </c>
      <c r="AH292" s="9" t="s">
        <v>658</v>
      </c>
      <c r="AI292" s="9" t="s">
        <v>260</v>
      </c>
      <c r="AJ292" s="9" t="s">
        <v>548</v>
      </c>
      <c r="AK292" s="9" t="s">
        <v>645</v>
      </c>
      <c r="AL292" s="9" t="s">
        <v>669</v>
      </c>
      <c r="AM292" s="9" t="s">
        <v>665</v>
      </c>
      <c r="AN292" s="9" t="str">
        <f>IF(AND(ISBLANK(AL292), ISBLANK(AM292)), "", _xlfn.CONCAT("[", IF(ISBLANK(AL292), "", _xlfn.CONCAT("[""mac"", """, AL292, """]")), IF(ISBLANK(AM292), "", _xlfn.CONCAT(", [""ip"", """, AM292, """]")), "]"))</f>
        <v>[["mac", "78:8a:20:70:d3:79"], ["ip", "10.0.0.3"]]</v>
      </c>
    </row>
    <row r="293" spans="1:40" ht="16" customHeight="1" x14ac:dyDescent="0.2">
      <c r="A293" s="9">
        <v>5003</v>
      </c>
      <c r="B293" s="17" t="s">
        <v>26</v>
      </c>
      <c r="C293" s="9" t="s">
        <v>260</v>
      </c>
      <c r="F293" s="13" t="str">
        <f>IF(ISBLANK(E293), "", Table2[[#This Row],[unique_id]])</f>
        <v/>
      </c>
      <c r="N293" s="9"/>
      <c r="O293" s="11"/>
      <c r="P293" s="11"/>
      <c r="Q293" s="11"/>
      <c r="R293" s="11"/>
      <c r="S293" s="9"/>
      <c r="X293" s="11"/>
      <c r="Z293" s="9" t="str">
        <f>IF(ISBLANK(Y293),  "", _xlfn.CONCAT("haas/entity/sensor/", LOWER(C293), "/", E293, "/config"))</f>
        <v/>
      </c>
      <c r="AA293" s="9" t="str">
        <f>IF(ISBLANK(Y293),  "", _xlfn.CONCAT(LOWER(C293), "/", E293))</f>
        <v/>
      </c>
      <c r="AE293" s="9" t="s">
        <v>650</v>
      </c>
      <c r="AF293" s="11" t="s">
        <v>653</v>
      </c>
      <c r="AG293" s="9" t="s">
        <v>661</v>
      </c>
      <c r="AH293" s="9" t="s">
        <v>659</v>
      </c>
      <c r="AI293" s="9" t="s">
        <v>260</v>
      </c>
      <c r="AJ293" s="9" t="s">
        <v>655</v>
      </c>
      <c r="AK293" s="9" t="s">
        <v>645</v>
      </c>
      <c r="AL293" s="9" t="s">
        <v>670</v>
      </c>
      <c r="AM293" s="9" t="s">
        <v>666</v>
      </c>
      <c r="AN293" s="9" t="str">
        <f>IF(AND(ISBLANK(AL293), ISBLANK(AM293)), "", _xlfn.CONCAT("[", IF(ISBLANK(AL293), "", _xlfn.CONCAT("[""mac"", """, AL293, """]")), IF(ISBLANK(AM293), "", _xlfn.CONCAT(", [""ip"", """, AM293, """]")), "]"))</f>
        <v>[["mac", "f0:9f:c2:fc:b0:f7"], ["ip", "10.0.0.4"]]</v>
      </c>
    </row>
    <row r="294" spans="1:40" ht="16" customHeight="1" x14ac:dyDescent="0.2">
      <c r="A294" s="9">
        <v>5004</v>
      </c>
      <c r="B294" s="17" t="s">
        <v>26</v>
      </c>
      <c r="C294" s="17" t="s">
        <v>619</v>
      </c>
      <c r="D294" s="17"/>
      <c r="E294" s="17"/>
      <c r="G294" s="17"/>
      <c r="H294" s="17"/>
      <c r="I294" s="17"/>
      <c r="K294" s="17"/>
      <c r="L294" s="17"/>
      <c r="N294" s="9"/>
      <c r="O294" s="11"/>
      <c r="P294" s="11"/>
      <c r="Q294" s="11"/>
      <c r="R294" s="11"/>
      <c r="S294" s="9"/>
      <c r="X294" s="11"/>
      <c r="Z294" s="9" t="str">
        <f>IF(ISBLANK(Y294),  "", _xlfn.CONCAT("haas/entity/sensor/", LOWER(C294), "/", E294, "/config"))</f>
        <v/>
      </c>
      <c r="AA294" s="9" t="str">
        <f>IF(ISBLANK(Y294),  "", _xlfn.CONCAT(LOWER(C294), "/", E294))</f>
        <v/>
      </c>
      <c r="AD294" s="9"/>
      <c r="AE294" s="9" t="s">
        <v>620</v>
      </c>
      <c r="AF294" s="11" t="s">
        <v>622</v>
      </c>
      <c r="AG294" s="9" t="s">
        <v>624</v>
      </c>
      <c r="AH294" s="9" t="s">
        <v>621</v>
      </c>
      <c r="AI294" s="9" t="s">
        <v>623</v>
      </c>
      <c r="AJ294" s="9" t="s">
        <v>28</v>
      </c>
      <c r="AK294" s="9" t="s">
        <v>671</v>
      </c>
      <c r="AL294" s="20" t="s">
        <v>750</v>
      </c>
      <c r="AM294" s="9" t="s">
        <v>672</v>
      </c>
      <c r="AN294" s="9" t="str">
        <f>IF(AND(ISBLANK(AL294), ISBLANK(AM294)), "", _xlfn.CONCAT("[", IF(ISBLANK(AL294), "", _xlfn.CONCAT("[""mac"", """, AL294, """]")), IF(ISBLANK(AM294), "", _xlfn.CONCAT(", [""ip"", """, AM294, """]")), "]"))</f>
        <v>[["mac", "4a:9a:06:5d:53:66"], ["ip", "10.0.4.10"]]</v>
      </c>
    </row>
    <row r="295" spans="1:40" ht="16" customHeight="1" x14ac:dyDescent="0.2">
      <c r="A295" s="9">
        <v>5005</v>
      </c>
      <c r="B295" s="17" t="s">
        <v>26</v>
      </c>
      <c r="C295" s="17" t="s">
        <v>594</v>
      </c>
      <c r="D295" s="17"/>
      <c r="E295" s="17"/>
      <c r="G295" s="17"/>
      <c r="H295" s="17"/>
      <c r="I295" s="17"/>
      <c r="K295" s="17"/>
      <c r="L295" s="17"/>
      <c r="N295" s="9"/>
      <c r="O295" s="11"/>
      <c r="P295" s="11"/>
      <c r="Q295" s="11"/>
      <c r="R295" s="11"/>
      <c r="S295" s="9"/>
      <c r="X295" s="11"/>
      <c r="Z295" s="9" t="str">
        <f>IF(ISBLANK(Y295),  "", _xlfn.CONCAT("haas/entity/sensor/", LOWER(C295), "/", E295, "/config"))</f>
        <v/>
      </c>
      <c r="AA295" s="9" t="str">
        <f>IF(ISBLANK(Y295),  "", _xlfn.CONCAT(LOWER(C295), "/", E295))</f>
        <v/>
      </c>
      <c r="AD295" s="9"/>
      <c r="AE295" s="9" t="s">
        <v>593</v>
      </c>
      <c r="AF295" s="11" t="s">
        <v>597</v>
      </c>
      <c r="AG295" s="9" t="s">
        <v>598</v>
      </c>
      <c r="AH295" s="9" t="s">
        <v>601</v>
      </c>
      <c r="AI295" s="9" t="s">
        <v>337</v>
      </c>
      <c r="AJ295" s="9" t="s">
        <v>28</v>
      </c>
      <c r="AK295" s="9" t="s">
        <v>646</v>
      </c>
      <c r="AL295" s="9" t="s">
        <v>604</v>
      </c>
      <c r="AM295" s="9" t="s">
        <v>640</v>
      </c>
      <c r="AN295" s="9" t="str">
        <f>IF(AND(ISBLANK(AL295), ISBLANK(AM295)), "", _xlfn.CONCAT("[", IF(ISBLANK(AL295), "", _xlfn.CONCAT("[""mac"", """, AL295, """]")), IF(ISBLANK(AM295), "", _xlfn.CONCAT(", [""ip"", """, AM295, """]")), "]"))</f>
        <v>[["mac", "00:e0:4c:68:06:a1"], ["ip", "10.0.2.11"]]</v>
      </c>
    </row>
    <row r="296" spans="1:40" ht="16" customHeight="1" x14ac:dyDescent="0.2">
      <c r="A296" s="9">
        <v>5006</v>
      </c>
      <c r="B296" s="17" t="s">
        <v>26</v>
      </c>
      <c r="C296" s="17" t="s">
        <v>594</v>
      </c>
      <c r="D296" s="17"/>
      <c r="E296" s="17"/>
      <c r="F296" s="13" t="str">
        <f>IF(ISBLANK(E296), "", Table2[[#This Row],[unique_id]])</f>
        <v/>
      </c>
      <c r="G296" s="17"/>
      <c r="H296" s="17"/>
      <c r="I296" s="17"/>
      <c r="K296" s="17"/>
      <c r="L296" s="17"/>
      <c r="N296" s="9"/>
      <c r="O296" s="11"/>
      <c r="P296" s="11"/>
      <c r="Q296" s="11"/>
      <c r="R296" s="11"/>
      <c r="S296" s="9"/>
      <c r="X296" s="11"/>
      <c r="Z296" s="9" t="str">
        <f>IF(ISBLANK(Y296),  "", _xlfn.CONCAT("haas/entity/sensor/", LOWER(C296), "/", E296, "/config"))</f>
        <v/>
      </c>
      <c r="AA296" s="9" t="str">
        <f>IF(ISBLANK(Y296),  "", _xlfn.CONCAT(LOWER(C296), "/", E296))</f>
        <v/>
      </c>
      <c r="AE296" s="9" t="s">
        <v>593</v>
      </c>
      <c r="AF296" s="11" t="s">
        <v>597</v>
      </c>
      <c r="AG296" s="9" t="s">
        <v>598</v>
      </c>
      <c r="AH296" s="9" t="s">
        <v>601</v>
      </c>
      <c r="AI296" s="9" t="s">
        <v>337</v>
      </c>
      <c r="AJ296" s="9" t="s">
        <v>28</v>
      </c>
      <c r="AK296" s="9" t="s">
        <v>671</v>
      </c>
      <c r="AL296" s="9" t="s">
        <v>748</v>
      </c>
      <c r="AM296" s="9" t="s">
        <v>745</v>
      </c>
      <c r="AN296" s="13" t="str">
        <f>IF(AND(ISBLANK(AL296), ISBLANK(AM296)), "", _xlfn.CONCAT("[", IF(ISBLANK(AL296), "", _xlfn.CONCAT("[""mac"", """, AL296, """]")), IF(ISBLANK(AM296), "", _xlfn.CONCAT(", [""ip"", """, AM296, """]")), "]"))</f>
        <v>[["mac", "4a:e0:4c:68:06:a1"], ["ip", "10.0.4.11"]]</v>
      </c>
    </row>
    <row r="297" spans="1:40" ht="16" customHeight="1" x14ac:dyDescent="0.2">
      <c r="A297" s="9">
        <v>5007</v>
      </c>
      <c r="B297" s="17" t="s">
        <v>26</v>
      </c>
      <c r="C297" s="17" t="s">
        <v>594</v>
      </c>
      <c r="D297" s="17"/>
      <c r="E297" s="17"/>
      <c r="F297" s="13" t="str">
        <f>IF(ISBLANK(E297), "", Table2[[#This Row],[unique_id]])</f>
        <v/>
      </c>
      <c r="G297" s="17"/>
      <c r="H297" s="17"/>
      <c r="I297" s="17"/>
      <c r="K297" s="17"/>
      <c r="L297" s="17"/>
      <c r="N297" s="9"/>
      <c r="O297" s="11"/>
      <c r="P297" s="11"/>
      <c r="Q297" s="11"/>
      <c r="R297" s="11"/>
      <c r="S297" s="9"/>
      <c r="X297" s="11"/>
      <c r="Z297" s="9" t="str">
        <f>IF(ISBLANK(Y297),  "", _xlfn.CONCAT("haas/entity/sensor/", LOWER(C297), "/", E297, "/config"))</f>
        <v/>
      </c>
      <c r="AA297" s="9" t="str">
        <f>IF(ISBLANK(Y297),  "", _xlfn.CONCAT(LOWER(C297), "/", E297))</f>
        <v/>
      </c>
      <c r="AE297" s="9" t="s">
        <v>593</v>
      </c>
      <c r="AF297" s="11" t="s">
        <v>597</v>
      </c>
      <c r="AG297" s="9" t="s">
        <v>598</v>
      </c>
      <c r="AH297" s="9" t="s">
        <v>601</v>
      </c>
      <c r="AI297" s="9" t="s">
        <v>337</v>
      </c>
      <c r="AJ297" s="9" t="s">
        <v>28</v>
      </c>
      <c r="AK297" s="9" t="s">
        <v>691</v>
      </c>
      <c r="AL297" s="9" t="s">
        <v>749</v>
      </c>
      <c r="AM297" s="9" t="s">
        <v>746</v>
      </c>
      <c r="AN297" s="13" t="str">
        <f>IF(AND(ISBLANK(AL297), ISBLANK(AM297)), "", _xlfn.CONCAT("[", IF(ISBLANK(AL297), "", _xlfn.CONCAT("[""mac"", """, AL297, """]")), IF(ISBLANK(AM297), "", _xlfn.CONCAT(", [""ip"", """, AM297, """]")), "]"))</f>
        <v>[["mac", "6a:e0:4c:68:06:a1"], ["ip", "10.0.6.11"]]</v>
      </c>
    </row>
    <row r="298" spans="1:40" ht="16" customHeight="1" x14ac:dyDescent="0.2">
      <c r="A298" s="9">
        <v>5008</v>
      </c>
      <c r="B298" s="17" t="s">
        <v>26</v>
      </c>
      <c r="C298" s="17" t="s">
        <v>594</v>
      </c>
      <c r="D298" s="17"/>
      <c r="E298" s="17"/>
      <c r="G298" s="17"/>
      <c r="H298" s="17"/>
      <c r="I298" s="17"/>
      <c r="N298" s="9"/>
      <c r="O298" s="11"/>
      <c r="P298" s="11"/>
      <c r="Q298" s="11"/>
      <c r="R298" s="11"/>
      <c r="S298" s="9"/>
      <c r="X298" s="11"/>
      <c r="Z298" s="9" t="str">
        <f>IF(ISBLANK(Y298),  "", _xlfn.CONCAT("haas/entity/sensor/", LOWER(C298), "/", E298, "/config"))</f>
        <v/>
      </c>
      <c r="AA298" s="9" t="str">
        <f>IF(ISBLANK(Y298),  "", _xlfn.CONCAT(LOWER(C298), "/", E298))</f>
        <v/>
      </c>
      <c r="AD298" s="9"/>
      <c r="AE298" s="9" t="s">
        <v>595</v>
      </c>
      <c r="AF298" s="11" t="s">
        <v>597</v>
      </c>
      <c r="AG298" s="9" t="s">
        <v>599</v>
      </c>
      <c r="AH298" s="9" t="s">
        <v>602</v>
      </c>
      <c r="AI298" s="9" t="s">
        <v>337</v>
      </c>
      <c r="AJ298" s="9" t="s">
        <v>28</v>
      </c>
      <c r="AK298" s="9" t="s">
        <v>646</v>
      </c>
      <c r="AL298" s="9" t="s">
        <v>603</v>
      </c>
      <c r="AM298" s="9" t="s">
        <v>641</v>
      </c>
      <c r="AN298" s="9" t="str">
        <f>IF(AND(ISBLANK(AL298), ISBLANK(AM298)), "", _xlfn.CONCAT("[", IF(ISBLANK(AL298), "", _xlfn.CONCAT("[""mac"", """, AL298, """]")), IF(ISBLANK(AM298), "", _xlfn.CONCAT(", [""ip"", """, AM298, """]")), "]"))</f>
        <v>[["mac", "00:e0:4c:68:04:21"], ["ip", "10.0.2.12"]]</v>
      </c>
    </row>
    <row r="299" spans="1:40" ht="16" customHeight="1" x14ac:dyDescent="0.2">
      <c r="A299" s="9">
        <v>5009</v>
      </c>
      <c r="B299" s="17" t="s">
        <v>26</v>
      </c>
      <c r="C299" s="17" t="s">
        <v>594</v>
      </c>
      <c r="D299" s="17"/>
      <c r="E299" s="17"/>
      <c r="G299" s="17"/>
      <c r="H299" s="17"/>
      <c r="I299" s="17"/>
      <c r="N299" s="9"/>
      <c r="O299" s="11"/>
      <c r="P299" s="11"/>
      <c r="Q299" s="11"/>
      <c r="R299" s="11"/>
      <c r="S299" s="9"/>
      <c r="X299" s="11"/>
      <c r="Z299" s="9" t="str">
        <f>IF(ISBLANK(Y299),  "", _xlfn.CONCAT("haas/entity/sensor/", LOWER(C299), "/", E299, "/config"))</f>
        <v/>
      </c>
      <c r="AA299" s="9" t="str">
        <f>IF(ISBLANK(Y299),  "", _xlfn.CONCAT(LOWER(C299), "/", E299))</f>
        <v/>
      </c>
      <c r="AD299" s="9"/>
      <c r="AE299" s="9" t="s">
        <v>596</v>
      </c>
      <c r="AF299" s="11" t="s">
        <v>597</v>
      </c>
      <c r="AG299" s="9" t="s">
        <v>600</v>
      </c>
      <c r="AH299" s="9" t="s">
        <v>602</v>
      </c>
      <c r="AI299" s="9" t="s">
        <v>337</v>
      </c>
      <c r="AJ299" s="9" t="s">
        <v>28</v>
      </c>
      <c r="AK299" s="9" t="s">
        <v>646</v>
      </c>
      <c r="AL299" s="9" t="s">
        <v>747</v>
      </c>
      <c r="AM299" s="16" t="s">
        <v>644</v>
      </c>
      <c r="AN299" s="9" t="str">
        <f>IF(AND(ISBLANK(AL299), ISBLANK(AM299)), "", _xlfn.CONCAT("[", IF(ISBLANK(AL299), "", _xlfn.CONCAT("[""mac"", """, AL299, """]")), IF(ISBLANK(AM299), "", _xlfn.CONCAT(", [""ip"", """, AM299, """]")), "]"))</f>
        <v>[["mac", "00:e0:4c:68:07:0d"], ["ip", "10.0.2.13"]]</v>
      </c>
    </row>
    <row r="300" spans="1:40" ht="16" customHeight="1" x14ac:dyDescent="0.2">
      <c r="A300" s="9">
        <v>5010</v>
      </c>
      <c r="B300" s="9" t="s">
        <v>26</v>
      </c>
      <c r="C300" s="9" t="s">
        <v>611</v>
      </c>
      <c r="E300" s="17"/>
      <c r="I300" s="17"/>
      <c r="N300" s="9"/>
      <c r="O300" s="11"/>
      <c r="P300" s="11"/>
      <c r="Q300" s="11"/>
      <c r="R300" s="11"/>
      <c r="S300" s="9"/>
      <c r="X300" s="11"/>
      <c r="Z300" s="9" t="str">
        <f>IF(ISBLANK(Y300),  "", _xlfn.CONCAT("haas/entity/sensor/", LOWER(C300), "/", E300, "/config"))</f>
        <v/>
      </c>
      <c r="AA300" s="9" t="str">
        <f>IF(ISBLANK(Y300),  "", _xlfn.CONCAT(LOWER(C300), "/", E300))</f>
        <v/>
      </c>
      <c r="AD300" s="9"/>
      <c r="AE300" s="9" t="s">
        <v>610</v>
      </c>
      <c r="AF300" s="11" t="s">
        <v>609</v>
      </c>
      <c r="AG300" s="9" t="s">
        <v>607</v>
      </c>
      <c r="AH300" s="9" t="s">
        <v>608</v>
      </c>
      <c r="AI300" s="9" t="s">
        <v>606</v>
      </c>
      <c r="AJ300" s="9" t="s">
        <v>28</v>
      </c>
      <c r="AK300" s="9" t="s">
        <v>691</v>
      </c>
      <c r="AL300" s="9" t="s">
        <v>605</v>
      </c>
      <c r="AM300" s="9" t="s">
        <v>751</v>
      </c>
      <c r="AN300" s="9" t="str">
        <f>IF(AND(ISBLANK(AL300), ISBLANK(AM300)), "", _xlfn.CONCAT("[", IF(ISBLANK(AL300), "", _xlfn.CONCAT("[""mac"", """, AL300, """]")), IF(ISBLANK(AM300), "", _xlfn.CONCAT(", [""ip"", """, AM300, """]")), "]"))</f>
        <v>[["mac", "30:05:5c:8a:ff:10"], ["ip", "10.0.6.22"]]</v>
      </c>
    </row>
    <row r="301" spans="1:40" ht="16" customHeight="1" x14ac:dyDescent="0.2">
      <c r="A301" s="9">
        <v>5011</v>
      </c>
      <c r="B301" s="9" t="s">
        <v>26</v>
      </c>
      <c r="C301" s="9" t="s">
        <v>795</v>
      </c>
      <c r="E301" s="17"/>
      <c r="F301" s="13" t="str">
        <f>IF(ISBLANK(E301), "", Table2[[#This Row],[unique_id]])</f>
        <v/>
      </c>
      <c r="I301" s="17"/>
      <c r="N301" s="9"/>
      <c r="O301" s="11"/>
      <c r="P301" s="11" t="s">
        <v>858</v>
      </c>
      <c r="Q301" s="11"/>
      <c r="R301" s="22" t="s">
        <v>908</v>
      </c>
      <c r="S301" s="9"/>
      <c r="X301" s="11"/>
      <c r="Z301" s="9" t="str">
        <f>IF(ISBLANK(Y301),  "", _xlfn.CONCAT("haas/entity/sensor/", LOWER(C301), "/", E301, "/config"))</f>
        <v/>
      </c>
      <c r="AA301" s="9" t="str">
        <f>IF(ISBLANK(Y301),  "", _xlfn.CONCAT(LOWER(C301), "/", E301))</f>
        <v/>
      </c>
      <c r="AD301" s="23" t="s">
        <v>849</v>
      </c>
      <c r="AE301" s="9" t="s">
        <v>846</v>
      </c>
      <c r="AF301" s="22" t="s">
        <v>845</v>
      </c>
      <c r="AG301" s="14" t="s">
        <v>843</v>
      </c>
      <c r="AH301" s="14" t="s">
        <v>844</v>
      </c>
      <c r="AI301" s="9" t="s">
        <v>795</v>
      </c>
      <c r="AJ301" s="9" t="s">
        <v>174</v>
      </c>
      <c r="AL301" s="9" t="s">
        <v>842</v>
      </c>
      <c r="AN301" s="13" t="str">
        <f>IF(AND(ISBLANK(AL301), ISBLANK(AM301)), "", _xlfn.CONCAT("[", IF(ISBLANK(AL301), "", _xlfn.CONCAT("[""mac"", """, AL301, """]")), IF(ISBLANK(AM301), "", _xlfn.CONCAT(", [""ip"", """, AM301, """]")), "]"))</f>
        <v>[["mac", "0x00158d0005d9d088"]]</v>
      </c>
    </row>
    <row r="302" spans="1:40" ht="16" customHeight="1" x14ac:dyDescent="0.2">
      <c r="A302" s="9">
        <v>6000</v>
      </c>
      <c r="B302" s="9" t="s">
        <v>26</v>
      </c>
      <c r="C302" s="9" t="s">
        <v>755</v>
      </c>
      <c r="F302" s="9" t="str">
        <f>IF(ISBLANK(E302), "", Table2[[#This Row],[unique_id]])</f>
        <v/>
      </c>
      <c r="N302" s="9"/>
      <c r="O302" s="11"/>
      <c r="P302" s="11"/>
      <c r="Q302" s="11"/>
      <c r="R302" s="11"/>
      <c r="S302" s="9"/>
      <c r="X302" s="11"/>
      <c r="Z302" s="9" t="str">
        <f>IF(ISBLANK(Y302),  "", _xlfn.CONCAT("haas/entity/sensor/", LOWER(C302), "/", E302, "/config"))</f>
        <v/>
      </c>
      <c r="AA302" s="9" t="str">
        <f>IF(ISBLANK(Y302),  "", _xlfn.CONCAT(LOWER(C302), "/", E302))</f>
        <v/>
      </c>
      <c r="AD302" s="9"/>
      <c r="AE302" s="9" t="s">
        <v>753</v>
      </c>
      <c r="AK302" s="9" t="s">
        <v>671</v>
      </c>
      <c r="AL302" s="9" t="s">
        <v>754</v>
      </c>
      <c r="AN302" s="9" t="str">
        <f>IF(AND(ISBLANK(AL302), ISBLANK(AM302)), "", _xlfn.CONCAT("[", IF(ISBLANK(AL302), "", _xlfn.CONCAT("[""mac"", """, AL302, """]")), IF(ISBLANK(AM302), "", _xlfn.CONCAT(", [""ip"", """, AM302, """]")), "]"))</f>
        <v>[["mac", "bc:09:63:42:09:c0"]]</v>
      </c>
    </row>
    <row r="303" spans="1:40" ht="16" customHeight="1" x14ac:dyDescent="0.2">
      <c r="F303" s="9" t="str">
        <f>IF(ISBLANK(E303), "", Table2[[#This Row],[unique_id]])</f>
        <v/>
      </c>
      <c r="N303" s="9"/>
      <c r="O303" s="11"/>
      <c r="P303" s="11"/>
      <c r="Q303" s="11"/>
      <c r="R303" s="11"/>
      <c r="S303" s="9"/>
      <c r="X303" s="11"/>
      <c r="Z303" s="9" t="str">
        <f>IF(ISBLANK(Y303),  "", _xlfn.CONCAT("haas/entity/sensor/", LOWER(C303), "/", E303, "/config"))</f>
        <v/>
      </c>
      <c r="AA303" s="9" t="str">
        <f>IF(ISBLANK(Y303),  "", _xlfn.CONCAT(LOWER(C303), "/", E303))</f>
        <v/>
      </c>
      <c r="AD303" s="9"/>
      <c r="AN303" s="9" t="str">
        <f>IF(AND(ISBLANK(AL303), ISBLANK(AM303)), "", _xlfn.CONCAT("[", IF(ISBLANK(AL303), "", _xlfn.CONCAT("[""mac"", """, AL303, """]")), IF(ISBLANK(AM303), "", _xlfn.CONCAT(", [""ip"", """, AM303, """]")), "]"))</f>
        <v/>
      </c>
    </row>
    <row r="304" spans="1:40" ht="16" customHeight="1" x14ac:dyDescent="0.2">
      <c r="B304" s="17"/>
      <c r="C304" s="17"/>
      <c r="D304" s="17"/>
      <c r="E304" s="17"/>
      <c r="F304" s="9" t="str">
        <f>IF(ISBLANK(E304), "", Table2[[#This Row],[unique_id]])</f>
        <v/>
      </c>
      <c r="G304" s="17"/>
      <c r="H304" s="17"/>
      <c r="I304" s="17"/>
      <c r="K304" s="17"/>
      <c r="L304" s="17"/>
      <c r="N304" s="9"/>
      <c r="O304" s="11"/>
      <c r="P304" s="11"/>
      <c r="Q304" s="11"/>
      <c r="R304" s="11"/>
      <c r="S304" s="9"/>
      <c r="X304" s="11"/>
      <c r="Z304" s="9" t="str">
        <f>IF(ISBLANK(Y304),  "", _xlfn.CONCAT("haas/entity/sensor/", LOWER(C304), "/", E304, "/config"))</f>
        <v/>
      </c>
      <c r="AA304" s="9" t="str">
        <f>IF(ISBLANK(Y304),  "", _xlfn.CONCAT(LOWER(C304), "/", E304))</f>
        <v/>
      </c>
      <c r="AD304" s="9"/>
      <c r="AN304" s="9" t="str">
        <f>IF(AND(ISBLANK(AL304), ISBLANK(AM304)), "", _xlfn.CONCAT("[", IF(ISBLANK(AL304), "", _xlfn.CONCAT("[""mac"", """, AL304, """]")), IF(ISBLANK(AM304), "", _xlfn.CONCAT(", [""ip"", """, AM304, """]")), "]"))</f>
        <v/>
      </c>
    </row>
    <row r="305" spans="5:40" ht="16" customHeight="1" x14ac:dyDescent="0.2">
      <c r="F305" s="9" t="str">
        <f>IF(ISBLANK(E305), "", Table2[[#This Row],[unique_id]])</f>
        <v/>
      </c>
      <c r="N305" s="9"/>
      <c r="O305" s="11"/>
      <c r="P305" s="11"/>
      <c r="Q305" s="11"/>
      <c r="R305" s="11"/>
      <c r="S305" s="9"/>
      <c r="X305" s="11"/>
      <c r="Z305" s="9" t="str">
        <f>IF(ISBLANK(Y305),  "", _xlfn.CONCAT("haas/entity/sensor/", LOWER(C305), "/", E305, "/config"))</f>
        <v/>
      </c>
      <c r="AA305" s="9" t="str">
        <f>IF(ISBLANK(Y305),  "", _xlfn.CONCAT(LOWER(C305), "/", E305))</f>
        <v/>
      </c>
      <c r="AD305" s="9"/>
      <c r="AN305" s="9" t="str">
        <f>IF(AND(ISBLANK(AL305), ISBLANK(AM305)), "", _xlfn.CONCAT("[", IF(ISBLANK(AL305), "", _xlfn.CONCAT("[""mac"", """, AL305, """]")), IF(ISBLANK(AM305), "", _xlfn.CONCAT(", [""ip"", """, AM305, """]")), "]"))</f>
        <v/>
      </c>
    </row>
    <row r="306" spans="5:40" ht="16" customHeight="1" x14ac:dyDescent="0.2">
      <c r="F306" s="9" t="str">
        <f>IF(ISBLANK(E306), "", Table2[[#This Row],[unique_id]])</f>
        <v/>
      </c>
      <c r="N306" s="9"/>
      <c r="O306" s="11"/>
      <c r="P306" s="11"/>
      <c r="Q306" s="11"/>
      <c r="R306" s="11"/>
      <c r="S306" s="9"/>
      <c r="X306" s="11"/>
      <c r="Z306" s="9" t="str">
        <f>IF(ISBLANK(Y306),  "", _xlfn.CONCAT("haas/entity/sensor/", LOWER(C306), "/", E306, "/config"))</f>
        <v/>
      </c>
      <c r="AA306" s="9" t="str">
        <f>IF(ISBLANK(Y306),  "", _xlfn.CONCAT(LOWER(C306), "/", E306))</f>
        <v/>
      </c>
      <c r="AD306" s="9"/>
      <c r="AN306" s="9" t="str">
        <f>IF(AND(ISBLANK(AL306), ISBLANK(AM306)), "", _xlfn.CONCAT("[", IF(ISBLANK(AL306), "", _xlfn.CONCAT("[""mac"", """, AL306, """]")), IF(ISBLANK(AM306), "", _xlfn.CONCAT(", [""ip"", """, AM306, """]")), "]"))</f>
        <v/>
      </c>
    </row>
    <row r="307" spans="5:40" ht="16" customHeight="1" x14ac:dyDescent="0.2">
      <c r="F307" s="9" t="str">
        <f>IF(ISBLANK(E307), "", Table2[[#This Row],[unique_id]])</f>
        <v/>
      </c>
      <c r="N307" s="9"/>
      <c r="O307" s="11"/>
      <c r="P307" s="11"/>
      <c r="Q307" s="11"/>
      <c r="R307" s="11"/>
      <c r="S307" s="9"/>
      <c r="X307" s="11"/>
      <c r="Z307" s="9" t="str">
        <f>IF(ISBLANK(Y307),  "", _xlfn.CONCAT("haas/entity/sensor/", LOWER(C307), "/", E307, "/config"))</f>
        <v/>
      </c>
      <c r="AA307" s="9" t="str">
        <f>IF(ISBLANK(Y307),  "", _xlfn.CONCAT(LOWER(C307), "/", E307))</f>
        <v/>
      </c>
      <c r="AD307" s="9"/>
      <c r="AN307" s="9" t="str">
        <f>IF(AND(ISBLANK(AL307), ISBLANK(AM307)), "", _xlfn.CONCAT("[", IF(ISBLANK(AL307), "", _xlfn.CONCAT("[""mac"", """, AL307, """]")), IF(ISBLANK(AM307), "", _xlfn.CONCAT(", [""ip"", """, AM307, """]")), "]"))</f>
        <v/>
      </c>
    </row>
    <row r="308" spans="5:40" ht="16" customHeight="1" x14ac:dyDescent="0.2">
      <c r="F308" s="9" t="str">
        <f>IF(ISBLANK(E308), "", Table2[[#This Row],[unique_id]])</f>
        <v/>
      </c>
      <c r="N308" s="9"/>
      <c r="O308" s="11"/>
      <c r="P308" s="11"/>
      <c r="Q308" s="11"/>
      <c r="R308" s="11"/>
      <c r="S308" s="9"/>
      <c r="X308" s="11"/>
      <c r="Z308" s="9" t="str">
        <f>IF(ISBLANK(Y308),  "", _xlfn.CONCAT("haas/entity/sensor/", LOWER(C308), "/", E308, "/config"))</f>
        <v/>
      </c>
      <c r="AA308" s="9" t="str">
        <f>IF(ISBLANK(Y308),  "", _xlfn.CONCAT(LOWER(C308), "/", E308))</f>
        <v/>
      </c>
      <c r="AD308" s="9"/>
      <c r="AN308" s="9" t="str">
        <f>IF(AND(ISBLANK(AL308), ISBLANK(AM308)), "", _xlfn.CONCAT("[", IF(ISBLANK(AL308), "", _xlfn.CONCAT("[""mac"", """, AL308, """]")), IF(ISBLANK(AM308), "", _xlfn.CONCAT(", [""ip"", """, AM308, """]")), "]"))</f>
        <v/>
      </c>
    </row>
    <row r="309" spans="5:40" ht="16" customHeight="1" x14ac:dyDescent="0.2">
      <c r="E309" s="15"/>
      <c r="F309" s="9" t="str">
        <f>IF(ISBLANK(E309), "", Table2[[#This Row],[unique_id]])</f>
        <v/>
      </c>
      <c r="N309" s="9"/>
      <c r="O309" s="11"/>
      <c r="P309" s="11"/>
      <c r="Q309" s="11"/>
      <c r="R309" s="11"/>
      <c r="S309" s="9"/>
      <c r="X309" s="11"/>
      <c r="Z309" s="9" t="str">
        <f>IF(ISBLANK(Y309),  "", _xlfn.CONCAT("haas/entity/sensor/", LOWER(C309), "/", E309, "/config"))</f>
        <v/>
      </c>
      <c r="AA309" s="9" t="str">
        <f>IF(ISBLANK(Y309),  "", _xlfn.CONCAT(LOWER(C309), "/", E309))</f>
        <v/>
      </c>
      <c r="AD309" s="9"/>
      <c r="AN309" s="9" t="str">
        <f>IF(AND(ISBLANK(AL309), ISBLANK(AM309)), "", _xlfn.CONCAT("[", IF(ISBLANK(AL309), "", _xlfn.CONCAT("[""mac"", """, AL309, """]")), IF(ISBLANK(AM309), "", _xlfn.CONCAT(", [""ip"", """, AM309, """]")), "]"))</f>
        <v/>
      </c>
    </row>
    <row r="310" spans="5:40" ht="16" customHeight="1" x14ac:dyDescent="0.2">
      <c r="E310" s="15"/>
      <c r="F310" s="9" t="str">
        <f>IF(ISBLANK(E310), "", Table2[[#This Row],[unique_id]])</f>
        <v/>
      </c>
      <c r="N310" s="9"/>
      <c r="O310" s="11"/>
      <c r="P310" s="11"/>
      <c r="Q310" s="11"/>
      <c r="R310" s="11"/>
      <c r="S310" s="9"/>
      <c r="X310" s="11"/>
      <c r="Z310" s="9" t="str">
        <f>IF(ISBLANK(Y310),  "", _xlfn.CONCAT("haas/entity/sensor/", LOWER(C310), "/", E310, "/config"))</f>
        <v/>
      </c>
      <c r="AA310" s="9" t="str">
        <f>IF(ISBLANK(Y310),  "", _xlfn.CONCAT(LOWER(C310), "/", E310))</f>
        <v/>
      </c>
      <c r="AD310" s="9"/>
      <c r="AN310" s="9" t="str">
        <f>IF(AND(ISBLANK(AL310), ISBLANK(AM310)), "", _xlfn.CONCAT("[", IF(ISBLANK(AL310), "", _xlfn.CONCAT("[""mac"", """, AL310, """]")), IF(ISBLANK(AM310), "", _xlfn.CONCAT(", [""ip"", """, AM310, """]")), "]"))</f>
        <v/>
      </c>
    </row>
    <row r="311" spans="5:40" ht="16" customHeight="1" x14ac:dyDescent="0.2">
      <c r="F311" s="9" t="str">
        <f>IF(ISBLANK(E311), "", Table2[[#This Row],[unique_id]])</f>
        <v/>
      </c>
      <c r="N311" s="9"/>
      <c r="O311" s="11"/>
      <c r="P311" s="11"/>
      <c r="Q311" s="11"/>
      <c r="R311" s="11"/>
      <c r="S311" s="9"/>
      <c r="X311" s="11"/>
      <c r="Z311" s="9" t="str">
        <f>IF(ISBLANK(Y311),  "", _xlfn.CONCAT("haas/entity/sensor/", LOWER(C311), "/", E311, "/config"))</f>
        <v/>
      </c>
      <c r="AA311" s="9" t="str">
        <f>IF(ISBLANK(Y311),  "", _xlfn.CONCAT(LOWER(C311), "/", E311))</f>
        <v/>
      </c>
      <c r="AD311" s="9"/>
      <c r="AN311" s="9" t="str">
        <f>IF(AND(ISBLANK(AL311), ISBLANK(AM311)), "", _xlfn.CONCAT("[", IF(ISBLANK(AL311), "", _xlfn.CONCAT("[""mac"", """, AL311, """]")), IF(ISBLANK(AM311), "", _xlfn.CONCAT(", [""ip"", """, AM311, """]")), "]"))</f>
        <v/>
      </c>
    </row>
    <row r="312" spans="5:40" ht="16" customHeight="1" x14ac:dyDescent="0.2">
      <c r="F312" s="9" t="str">
        <f>IF(ISBLANK(E312), "", Table2[[#This Row],[unique_id]])</f>
        <v/>
      </c>
      <c r="N312" s="9"/>
      <c r="O312" s="11"/>
      <c r="P312" s="11"/>
      <c r="Q312" s="11"/>
      <c r="R312" s="11"/>
      <c r="S312" s="9"/>
      <c r="X312" s="11"/>
      <c r="Z312" s="9" t="str">
        <f>IF(ISBLANK(Y312),  "", _xlfn.CONCAT("haas/entity/sensor/", LOWER(C312), "/", E312, "/config"))</f>
        <v/>
      </c>
      <c r="AA312" s="9" t="str">
        <f>IF(ISBLANK(Y312),  "", _xlfn.CONCAT(LOWER(C312), "/", E312))</f>
        <v/>
      </c>
      <c r="AD312" s="9"/>
      <c r="AN312" s="9" t="str">
        <f>IF(AND(ISBLANK(AL312), ISBLANK(AM312)), "", _xlfn.CONCAT("[", IF(ISBLANK(AL312), "", _xlfn.CONCAT("[""mac"", """, AL312, """]")), IF(ISBLANK(AM312), "", _xlfn.CONCAT(", [""ip"", """, AM312, """]")), "]"))</f>
        <v/>
      </c>
    </row>
    <row r="313" spans="5:40" ht="16" customHeight="1" x14ac:dyDescent="0.2">
      <c r="F313" s="9" t="str">
        <f>IF(ISBLANK(E313), "", Table2[[#This Row],[unique_id]])</f>
        <v/>
      </c>
      <c r="N313" s="9"/>
      <c r="O313" s="11"/>
      <c r="P313" s="11"/>
      <c r="Q313" s="11"/>
      <c r="R313" s="11"/>
      <c r="S313" s="9"/>
      <c r="X313" s="11"/>
      <c r="Z313" s="9" t="str">
        <f>IF(ISBLANK(Y313),  "", _xlfn.CONCAT("haas/entity/sensor/", LOWER(C313), "/", E313, "/config"))</f>
        <v/>
      </c>
      <c r="AA313" s="9" t="str">
        <f>IF(ISBLANK(Y313),  "", _xlfn.CONCAT(LOWER(C313), "/", E313))</f>
        <v/>
      </c>
      <c r="AD313" s="9"/>
      <c r="AN313" s="9" t="str">
        <f>IF(AND(ISBLANK(AL313), ISBLANK(AM313)), "", _xlfn.CONCAT("[", IF(ISBLANK(AL313), "", _xlfn.CONCAT("[""mac"", """, AL313, """]")), IF(ISBLANK(AM313), "", _xlfn.CONCAT(", [""ip"", """, AM313, """]")), "]"))</f>
        <v/>
      </c>
    </row>
    <row r="314" spans="5:40" ht="16" customHeight="1" x14ac:dyDescent="0.2">
      <c r="F314" s="9" t="str">
        <f>IF(ISBLANK(E314), "", Table2[[#This Row],[unique_id]])</f>
        <v/>
      </c>
      <c r="N314" s="9"/>
      <c r="O314" s="11"/>
      <c r="P314" s="11"/>
      <c r="Q314" s="11"/>
      <c r="R314" s="11"/>
      <c r="S314" s="9"/>
      <c r="X314" s="11"/>
      <c r="Z314" s="9" t="str">
        <f>IF(ISBLANK(Y314),  "", _xlfn.CONCAT("haas/entity/sensor/", LOWER(C314), "/", E314, "/config"))</f>
        <v/>
      </c>
      <c r="AA314" s="9" t="str">
        <f>IF(ISBLANK(Y314),  "", _xlfn.CONCAT(LOWER(C314), "/", E314))</f>
        <v/>
      </c>
      <c r="AD314" s="9"/>
      <c r="AN314" s="9" t="str">
        <f>IF(AND(ISBLANK(AL314), ISBLANK(AM314)), "", _xlfn.CONCAT("[", IF(ISBLANK(AL314), "", _xlfn.CONCAT("[""mac"", """, AL314, """]")), IF(ISBLANK(AM314), "", _xlfn.CONCAT(", [""ip"", """, AM314, """]")), "]"))</f>
        <v/>
      </c>
    </row>
    <row r="315" spans="5:40" ht="16" customHeight="1" x14ac:dyDescent="0.2">
      <c r="F315" s="9" t="str">
        <f>IF(ISBLANK(E315), "", Table2[[#This Row],[unique_id]])</f>
        <v/>
      </c>
      <c r="N315" s="9"/>
      <c r="O315" s="11"/>
      <c r="P315" s="11"/>
      <c r="Q315" s="11"/>
      <c r="R315" s="11"/>
      <c r="S315" s="9"/>
      <c r="X315" s="11"/>
      <c r="Z315" s="9" t="str">
        <f>IF(ISBLANK(Y315),  "", _xlfn.CONCAT("haas/entity/sensor/", LOWER(C315), "/", E315, "/config"))</f>
        <v/>
      </c>
      <c r="AA315" s="9" t="str">
        <f>IF(ISBLANK(Y315),  "", _xlfn.CONCAT(LOWER(C315), "/", E315))</f>
        <v/>
      </c>
      <c r="AD315" s="9"/>
      <c r="AN315" s="9" t="str">
        <f>IF(AND(ISBLANK(AL315), ISBLANK(AM315)), "", _xlfn.CONCAT("[", IF(ISBLANK(AL315), "", _xlfn.CONCAT("[""mac"", """, AL315, """]")), IF(ISBLANK(AM315), "", _xlfn.CONCAT(", [""ip"", """, AM315, """]")), "]"))</f>
        <v/>
      </c>
    </row>
    <row r="316" spans="5:40" ht="16" customHeight="1" x14ac:dyDescent="0.2">
      <c r="F316" s="9" t="str">
        <f>IF(ISBLANK(E316), "", Table2[[#This Row],[unique_id]])</f>
        <v/>
      </c>
      <c r="N316" s="9"/>
      <c r="O316" s="11"/>
      <c r="P316" s="11"/>
      <c r="Q316" s="11"/>
      <c r="R316" s="11"/>
      <c r="S316" s="9"/>
      <c r="X316" s="11"/>
      <c r="Z316" s="9" t="str">
        <f>IF(ISBLANK(Y316),  "", _xlfn.CONCAT("haas/entity/sensor/", LOWER(C316), "/", E316, "/config"))</f>
        <v/>
      </c>
      <c r="AA316" s="9" t="str">
        <f>IF(ISBLANK(Y316),  "", _xlfn.CONCAT(LOWER(C316), "/", E316))</f>
        <v/>
      </c>
      <c r="AD316" s="9"/>
      <c r="AN316" s="9" t="str">
        <f>IF(AND(ISBLANK(AL316), ISBLANK(AM316)), "", _xlfn.CONCAT("[", IF(ISBLANK(AL316), "", _xlfn.CONCAT("[""mac"", """, AL316, """]")), IF(ISBLANK(AM316), "", _xlfn.CONCAT(", [""ip"", """, AM316, """]")), "]"))</f>
        <v/>
      </c>
    </row>
    <row r="317" spans="5:40" ht="16" customHeight="1" x14ac:dyDescent="0.2">
      <c r="F317" s="9" t="str">
        <f>IF(ISBLANK(E317), "", Table2[[#This Row],[unique_id]])</f>
        <v/>
      </c>
      <c r="N317" s="9"/>
      <c r="O317" s="11"/>
      <c r="P317" s="11"/>
      <c r="Q317" s="11"/>
      <c r="R317" s="11"/>
      <c r="S317" s="9"/>
      <c r="X317" s="11"/>
      <c r="Z317" s="9" t="str">
        <f>IF(ISBLANK(Y317),  "", _xlfn.CONCAT("haas/entity/sensor/", LOWER(C317), "/", E317, "/config"))</f>
        <v/>
      </c>
      <c r="AA317" s="9" t="str">
        <f>IF(ISBLANK(Y317),  "", _xlfn.CONCAT(LOWER(C317), "/", E317))</f>
        <v/>
      </c>
      <c r="AD317" s="9"/>
      <c r="AN317" s="9" t="str">
        <f>IF(AND(ISBLANK(AL317), ISBLANK(AM317)), "", _xlfn.CONCAT("[", IF(ISBLANK(AL317), "", _xlfn.CONCAT("[""mac"", """, AL317, """]")), IF(ISBLANK(AM317), "", _xlfn.CONCAT(", [""ip"", """, AM317, """]")), "]"))</f>
        <v/>
      </c>
    </row>
    <row r="318" spans="5:40" ht="16" customHeight="1" x14ac:dyDescent="0.2">
      <c r="F318" s="9" t="str">
        <f>IF(ISBLANK(E318), "", Table2[[#This Row],[unique_id]])</f>
        <v/>
      </c>
      <c r="N318" s="9"/>
      <c r="O318" s="11"/>
      <c r="P318" s="11"/>
      <c r="Q318" s="11"/>
      <c r="R318" s="11"/>
      <c r="S318" s="9"/>
      <c r="X318" s="11"/>
      <c r="Z318" s="9" t="str">
        <f>IF(ISBLANK(Y318),  "", _xlfn.CONCAT("haas/entity/sensor/", LOWER(C318), "/", E318, "/config"))</f>
        <v/>
      </c>
      <c r="AA318" s="9" t="str">
        <f>IF(ISBLANK(Y318),  "", _xlfn.CONCAT(LOWER(C318), "/", E318))</f>
        <v/>
      </c>
      <c r="AD318" s="9"/>
      <c r="AN318" s="9" t="str">
        <f>IF(AND(ISBLANK(AL318), ISBLANK(AM318)), "", _xlfn.CONCAT("[", IF(ISBLANK(AL318), "", _xlfn.CONCAT("[""mac"", """, AL318, """]")), IF(ISBLANK(AM318), "", _xlfn.CONCAT(", [""ip"", """, AM318, """]")), "]"))</f>
        <v/>
      </c>
    </row>
    <row r="319" spans="5:40" ht="16" customHeight="1" x14ac:dyDescent="0.2">
      <c r="F319" s="9" t="str">
        <f>IF(ISBLANK(E319), "", Table2[[#This Row],[unique_id]])</f>
        <v/>
      </c>
      <c r="N319" s="9"/>
      <c r="O319" s="11"/>
      <c r="P319" s="11"/>
      <c r="Q319" s="11"/>
      <c r="R319" s="11"/>
      <c r="S319" s="9"/>
      <c r="X319" s="11"/>
      <c r="Z319" s="9" t="str">
        <f>IF(ISBLANK(Y319),  "", _xlfn.CONCAT("haas/entity/sensor/", LOWER(C319), "/", E319, "/config"))</f>
        <v/>
      </c>
      <c r="AA319" s="9" t="str">
        <f>IF(ISBLANK(Y319),  "", _xlfn.CONCAT(LOWER(C319), "/", E319))</f>
        <v/>
      </c>
      <c r="AD319" s="9"/>
      <c r="AN319" s="9" t="str">
        <f>IF(AND(ISBLANK(AL319), ISBLANK(AM319)), "", _xlfn.CONCAT("[", IF(ISBLANK(AL319), "", _xlfn.CONCAT("[""mac"", """, AL319, """]")), IF(ISBLANK(AM319), "", _xlfn.CONCAT(", [""ip"", """, AM319, """]")), "]"))</f>
        <v/>
      </c>
    </row>
    <row r="320" spans="5:40" ht="16" customHeight="1" x14ac:dyDescent="0.2">
      <c r="F320" s="9" t="str">
        <f>IF(ISBLANK(E320), "", Table2[[#This Row],[unique_id]])</f>
        <v/>
      </c>
      <c r="N320" s="9"/>
      <c r="O320" s="11"/>
      <c r="P320" s="11"/>
      <c r="Q320" s="11"/>
      <c r="R320" s="11"/>
      <c r="S320" s="9"/>
      <c r="X320" s="11"/>
      <c r="Z320" s="9" t="str">
        <f>IF(ISBLANK(Y320),  "", _xlfn.CONCAT("haas/entity/sensor/", LOWER(C320), "/", E320, "/config"))</f>
        <v/>
      </c>
      <c r="AA320" s="9" t="str">
        <f>IF(ISBLANK(Y320),  "", _xlfn.CONCAT(LOWER(C320), "/", E320))</f>
        <v/>
      </c>
      <c r="AD320" s="9"/>
      <c r="AN320" s="9" t="str">
        <f>IF(AND(ISBLANK(AL320), ISBLANK(AM320)), "", _xlfn.CONCAT("[", IF(ISBLANK(AL320), "", _xlfn.CONCAT("[""mac"", """, AL320, """]")), IF(ISBLANK(AM320), "", _xlfn.CONCAT(", [""ip"", """, AM320, """]")), "]"))</f>
        <v/>
      </c>
    </row>
    <row r="321" spans="6:40" ht="16" customHeight="1" x14ac:dyDescent="0.2">
      <c r="F321" s="9" t="str">
        <f>IF(ISBLANK(E321), "", Table2[[#This Row],[unique_id]])</f>
        <v/>
      </c>
      <c r="N321" s="9"/>
      <c r="O321" s="11"/>
      <c r="P321" s="11"/>
      <c r="Q321" s="11"/>
      <c r="R321" s="11"/>
      <c r="S321" s="9"/>
      <c r="X321" s="11"/>
      <c r="Z321" s="9" t="str">
        <f>IF(ISBLANK(Y321),  "", _xlfn.CONCAT("haas/entity/sensor/", LOWER(C321), "/", E321, "/config"))</f>
        <v/>
      </c>
      <c r="AA321" s="9" t="str">
        <f>IF(ISBLANK(Y321),  "", _xlfn.CONCAT(LOWER(C321), "/", E321))</f>
        <v/>
      </c>
      <c r="AD321" s="9"/>
      <c r="AN321" s="9" t="str">
        <f>IF(AND(ISBLANK(AL321), ISBLANK(AM321)), "", _xlfn.CONCAT("[", IF(ISBLANK(AL321), "", _xlfn.CONCAT("[""mac"", """, AL321, """]")), IF(ISBLANK(AM321), "", _xlfn.CONCAT(", [""ip"", """, AM321, """]")), "]"))</f>
        <v/>
      </c>
    </row>
    <row r="322" spans="6:40" ht="16" customHeight="1" x14ac:dyDescent="0.2">
      <c r="F322" s="9" t="str">
        <f>IF(ISBLANK(E322), "", Table2[[#This Row],[unique_id]])</f>
        <v/>
      </c>
      <c r="N322" s="9"/>
      <c r="O322" s="11"/>
      <c r="P322" s="11"/>
      <c r="Q322" s="11"/>
      <c r="R322" s="11"/>
      <c r="S322" s="9"/>
      <c r="X322" s="11"/>
      <c r="Z322" s="9" t="str">
        <f>IF(ISBLANK(Y322),  "", _xlfn.CONCAT("haas/entity/sensor/", LOWER(C322), "/", E322, "/config"))</f>
        <v/>
      </c>
      <c r="AA322" s="9" t="str">
        <f>IF(ISBLANK(Y322),  "", _xlfn.CONCAT(LOWER(C322), "/", E322))</f>
        <v/>
      </c>
      <c r="AD322" s="9"/>
      <c r="AN322" s="9" t="str">
        <f>IF(AND(ISBLANK(AL322), ISBLANK(AM322)), "", _xlfn.CONCAT("[", IF(ISBLANK(AL322), "", _xlfn.CONCAT("[""mac"", """, AL322, """]")), IF(ISBLANK(AM322), "", _xlfn.CONCAT(", [""ip"", """, AM322, """]")), "]"))</f>
        <v/>
      </c>
    </row>
    <row r="323" spans="6:40" ht="16" customHeight="1" x14ac:dyDescent="0.2">
      <c r="F323" s="9" t="str">
        <f>IF(ISBLANK(E323), "", Table2[[#This Row],[unique_id]])</f>
        <v/>
      </c>
      <c r="N323" s="9"/>
      <c r="O323" s="11"/>
      <c r="P323" s="11"/>
      <c r="Q323" s="11"/>
      <c r="R323" s="11"/>
      <c r="S323" s="9"/>
      <c r="X323" s="11"/>
      <c r="Z323" s="9" t="str">
        <f>IF(ISBLANK(Y323),  "", _xlfn.CONCAT("haas/entity/sensor/", LOWER(C323), "/", E323, "/config"))</f>
        <v/>
      </c>
      <c r="AA323" s="9" t="str">
        <f>IF(ISBLANK(Y323),  "", _xlfn.CONCAT(LOWER(C323), "/", E323))</f>
        <v/>
      </c>
      <c r="AD323" s="9"/>
      <c r="AN323" s="9" t="str">
        <f>IF(AND(ISBLANK(AL323), ISBLANK(AM323)), "", _xlfn.CONCAT("[", IF(ISBLANK(AL323), "", _xlfn.CONCAT("[""mac"", """, AL323, """]")), IF(ISBLANK(AM323), "", _xlfn.CONCAT(", [""ip"", """, AM323, """]")), "]"))</f>
        <v/>
      </c>
    </row>
    <row r="324" spans="6:40" ht="16" customHeight="1" x14ac:dyDescent="0.2">
      <c r="F324" s="9" t="str">
        <f>IF(ISBLANK(E324), "", Table2[[#This Row],[unique_id]])</f>
        <v/>
      </c>
      <c r="N324" s="9"/>
      <c r="O324" s="11"/>
      <c r="P324" s="11"/>
      <c r="Q324" s="11"/>
      <c r="R324" s="11"/>
      <c r="S324" s="9"/>
      <c r="X324" s="11"/>
      <c r="Z324" s="9" t="str">
        <f>IF(ISBLANK(Y324),  "", _xlfn.CONCAT("haas/entity/sensor/", LOWER(C324), "/", E324, "/config"))</f>
        <v/>
      </c>
      <c r="AA324" s="9" t="str">
        <f>IF(ISBLANK(Y324),  "", _xlfn.CONCAT(LOWER(C324), "/", E324))</f>
        <v/>
      </c>
      <c r="AD324" s="9"/>
      <c r="AN324" s="9" t="str">
        <f>IF(AND(ISBLANK(AL324), ISBLANK(AM324)), "", _xlfn.CONCAT("[", IF(ISBLANK(AL324), "", _xlfn.CONCAT("[""mac"", """, AL324, """]")), IF(ISBLANK(AM324), "", _xlfn.CONCAT(", [""ip"", """, AM324, """]")), "]"))</f>
        <v/>
      </c>
    </row>
    <row r="325" spans="6:40" ht="16" customHeight="1" x14ac:dyDescent="0.2">
      <c r="F325" s="9" t="str">
        <f>IF(ISBLANK(E325), "", Table2[[#This Row],[unique_id]])</f>
        <v/>
      </c>
      <c r="N325" s="9"/>
      <c r="O325" s="11"/>
      <c r="P325" s="11"/>
      <c r="Q325" s="11"/>
      <c r="R325" s="11"/>
      <c r="S325" s="9"/>
      <c r="X325" s="11"/>
      <c r="Z325" s="9" t="str">
        <f>IF(ISBLANK(Y325),  "", _xlfn.CONCAT("haas/entity/sensor/", LOWER(C325), "/", E325, "/config"))</f>
        <v/>
      </c>
      <c r="AA325" s="9" t="str">
        <f>IF(ISBLANK(Y325),  "", _xlfn.CONCAT(LOWER(C325), "/", E325))</f>
        <v/>
      </c>
      <c r="AD325" s="9"/>
      <c r="AN325" s="9" t="str">
        <f>IF(AND(ISBLANK(AL325), ISBLANK(AM325)), "", _xlfn.CONCAT("[", IF(ISBLANK(AL325), "", _xlfn.CONCAT("[""mac"", """, AL325, """]")), IF(ISBLANK(AM325), "", _xlfn.CONCAT(", [""ip"", """, AM325, """]")), "]"))</f>
        <v/>
      </c>
    </row>
    <row r="326" spans="6:40" ht="16" customHeight="1" x14ac:dyDescent="0.2">
      <c r="F326" s="9" t="str">
        <f>IF(ISBLANK(E326), "", Table2[[#This Row],[unique_id]])</f>
        <v/>
      </c>
      <c r="N326" s="9"/>
      <c r="O326" s="11"/>
      <c r="P326" s="11"/>
      <c r="Q326" s="11"/>
      <c r="R326" s="11"/>
      <c r="S326" s="9"/>
      <c r="X326" s="11"/>
      <c r="Z326" s="9" t="str">
        <f>IF(ISBLANK(Y326),  "", _xlfn.CONCAT("haas/entity/sensor/", LOWER(C326), "/", E326, "/config"))</f>
        <v/>
      </c>
      <c r="AA326" s="9" t="str">
        <f>IF(ISBLANK(Y326),  "", _xlfn.CONCAT(LOWER(C326), "/", E326))</f>
        <v/>
      </c>
      <c r="AD326" s="9"/>
      <c r="AN326" s="9" t="str">
        <f>IF(AND(ISBLANK(AL326), ISBLANK(AM326)), "", _xlfn.CONCAT("[", IF(ISBLANK(AL326), "", _xlfn.CONCAT("[""mac"", """, AL326, """]")), IF(ISBLANK(AM326), "", _xlfn.CONCAT(", [""ip"", """, AM326, """]")), "]"))</f>
        <v/>
      </c>
    </row>
    <row r="327" spans="6:40" ht="16" customHeight="1" x14ac:dyDescent="0.2">
      <c r="F327" s="9" t="str">
        <f>IF(ISBLANK(E327), "", Table2[[#This Row],[unique_id]])</f>
        <v/>
      </c>
      <c r="N327" s="9"/>
      <c r="O327" s="11"/>
      <c r="P327" s="11"/>
      <c r="Q327" s="11"/>
      <c r="R327" s="11"/>
      <c r="S327" s="9"/>
      <c r="X327" s="11"/>
      <c r="Z327" s="9" t="str">
        <f>IF(ISBLANK(Y327),  "", _xlfn.CONCAT("haas/entity/sensor/", LOWER(C327), "/", E327, "/config"))</f>
        <v/>
      </c>
      <c r="AA327" s="9" t="str">
        <f>IF(ISBLANK(Y327),  "", _xlfn.CONCAT(LOWER(C327), "/", E327))</f>
        <v/>
      </c>
      <c r="AD327" s="9"/>
      <c r="AN327" s="9" t="str">
        <f>IF(AND(ISBLANK(AL327), ISBLANK(AM327)), "", _xlfn.CONCAT("[", IF(ISBLANK(AL327), "", _xlfn.CONCAT("[""mac"", """, AL327, """]")), IF(ISBLANK(AM327), "", _xlfn.CONCAT(", [""ip"", """, AM327, """]")), "]"))</f>
        <v/>
      </c>
    </row>
    <row r="328" spans="6:40" ht="16" customHeight="1" x14ac:dyDescent="0.2">
      <c r="F328" s="9" t="str">
        <f>IF(ISBLANK(E328), "", Table2[[#This Row],[unique_id]])</f>
        <v/>
      </c>
      <c r="N328" s="9"/>
      <c r="O328" s="11"/>
      <c r="P328" s="11"/>
      <c r="Q328" s="11"/>
      <c r="R328" s="11"/>
      <c r="S328" s="9"/>
      <c r="X328" s="11"/>
      <c r="Z328" s="9" t="str">
        <f>IF(ISBLANK(Y328),  "", _xlfn.CONCAT("haas/entity/sensor/", LOWER(C328), "/", E328, "/config"))</f>
        <v/>
      </c>
      <c r="AA328" s="9" t="str">
        <f>IF(ISBLANK(Y328),  "", _xlfn.CONCAT(LOWER(C328), "/", E328))</f>
        <v/>
      </c>
      <c r="AD328" s="9"/>
      <c r="AN328" s="9" t="str">
        <f>IF(AND(ISBLANK(AL328), ISBLANK(AM328)), "", _xlfn.CONCAT("[", IF(ISBLANK(AL328), "", _xlfn.CONCAT("[""mac"", """, AL328, """]")), IF(ISBLANK(AM328), "", _xlfn.CONCAT(", [""ip"", """, AM328, """]")), "]"))</f>
        <v/>
      </c>
    </row>
    <row r="329" spans="6:40" ht="16" customHeight="1" x14ac:dyDescent="0.2">
      <c r="F329" s="9" t="str">
        <f>IF(ISBLANK(E329), "", Table2[[#This Row],[unique_id]])</f>
        <v/>
      </c>
      <c r="N329" s="9"/>
      <c r="O329" s="11"/>
      <c r="P329" s="11"/>
      <c r="Q329" s="11"/>
      <c r="R329" s="11"/>
      <c r="S329" s="9"/>
      <c r="X329" s="11"/>
      <c r="Z329" s="9" t="str">
        <f>IF(ISBLANK(Y329),  "", _xlfn.CONCAT("haas/entity/sensor/", LOWER(C329), "/", E329, "/config"))</f>
        <v/>
      </c>
      <c r="AA329" s="9" t="str">
        <f>IF(ISBLANK(Y329),  "", _xlfn.CONCAT(LOWER(C329), "/", E329))</f>
        <v/>
      </c>
      <c r="AD329" s="9"/>
      <c r="AN329" s="9" t="str">
        <f>IF(AND(ISBLANK(AL329), ISBLANK(AM329)), "", _xlfn.CONCAT("[", IF(ISBLANK(AL329), "", _xlfn.CONCAT("[""mac"", """, AL329, """]")), IF(ISBLANK(AM329), "", _xlfn.CONCAT(", [""ip"", """, AM329, """]")), "]"))</f>
        <v/>
      </c>
    </row>
    <row r="330" spans="6:40" ht="16" customHeight="1" x14ac:dyDescent="0.2">
      <c r="F330" s="9" t="str">
        <f>IF(ISBLANK(E330), "", Table2[[#This Row],[unique_id]])</f>
        <v/>
      </c>
      <c r="N330" s="9"/>
      <c r="O330" s="11"/>
      <c r="P330" s="11"/>
      <c r="Q330" s="11"/>
      <c r="R330" s="11"/>
      <c r="S330" s="9"/>
      <c r="X330" s="11"/>
      <c r="Z330" s="9" t="str">
        <f>IF(ISBLANK(Y330),  "", _xlfn.CONCAT("haas/entity/sensor/", LOWER(C330), "/", E330, "/config"))</f>
        <v/>
      </c>
      <c r="AA330" s="9" t="str">
        <f>IF(ISBLANK(Y330),  "", _xlfn.CONCAT(LOWER(C330), "/", E330))</f>
        <v/>
      </c>
      <c r="AD330" s="9"/>
      <c r="AN330" s="9" t="str">
        <f>IF(AND(ISBLANK(AL330), ISBLANK(AM330)), "", _xlfn.CONCAT("[", IF(ISBLANK(AL330), "", _xlfn.CONCAT("[""mac"", """, AL330, """]")), IF(ISBLANK(AM330), "", _xlfn.CONCAT(", [""ip"", """, AM330, """]")), "]"))</f>
        <v/>
      </c>
    </row>
    <row r="331" spans="6:40" ht="16" customHeight="1" x14ac:dyDescent="0.2">
      <c r="F331" s="9" t="str">
        <f>IF(ISBLANK(E331), "", Table2[[#This Row],[unique_id]])</f>
        <v/>
      </c>
      <c r="N331" s="9"/>
      <c r="O331" s="11"/>
      <c r="P331" s="11"/>
      <c r="Q331" s="11"/>
      <c r="R331" s="11"/>
      <c r="S331" s="9"/>
      <c r="X331" s="11"/>
      <c r="Z331" s="9" t="str">
        <f>IF(ISBLANK(Y331),  "", _xlfn.CONCAT("haas/entity/sensor/", LOWER(C331), "/", E331, "/config"))</f>
        <v/>
      </c>
      <c r="AA331" s="9" t="str">
        <f>IF(ISBLANK(Y331),  "", _xlfn.CONCAT(LOWER(C331), "/", E331))</f>
        <v/>
      </c>
      <c r="AD331" s="9"/>
      <c r="AN331" s="9" t="str">
        <f>IF(AND(ISBLANK(AL331), ISBLANK(AM331)), "", _xlfn.CONCAT("[", IF(ISBLANK(AL331), "", _xlfn.CONCAT("[""mac"", """, AL331, """]")), IF(ISBLANK(AM331), "", _xlfn.CONCAT(", [""ip"", """, AM331, """]")), "]"))</f>
        <v/>
      </c>
    </row>
    <row r="332" spans="6:40" ht="16" customHeight="1" x14ac:dyDescent="0.2">
      <c r="F332" s="9" t="str">
        <f>IF(ISBLANK(E332), "", Table2[[#This Row],[unique_id]])</f>
        <v/>
      </c>
      <c r="N332" s="9"/>
      <c r="O332" s="11"/>
      <c r="P332" s="11"/>
      <c r="Q332" s="11"/>
      <c r="R332" s="11"/>
      <c r="S332" s="9"/>
      <c r="X332" s="11"/>
      <c r="Z332" s="9" t="str">
        <f>IF(ISBLANK(Y332),  "", _xlfn.CONCAT("haas/entity/sensor/", LOWER(C332), "/", E332, "/config"))</f>
        <v/>
      </c>
      <c r="AA332" s="9" t="str">
        <f>IF(ISBLANK(Y332),  "", _xlfn.CONCAT(LOWER(C332), "/", E332))</f>
        <v/>
      </c>
      <c r="AD332" s="9"/>
      <c r="AN332" s="9" t="str">
        <f>IF(AND(ISBLANK(AL332), ISBLANK(AM332)), "", _xlfn.CONCAT("[", IF(ISBLANK(AL332), "", _xlfn.CONCAT("[""mac"", """, AL332, """]")), IF(ISBLANK(AM332), "", _xlfn.CONCAT(", [""ip"", """, AM332, """]")), "]"))</f>
        <v/>
      </c>
    </row>
    <row r="333" spans="6:40" ht="16" customHeight="1" x14ac:dyDescent="0.2">
      <c r="F333" s="9" t="str">
        <f>IF(ISBLANK(E333), "", Table2[[#This Row],[unique_id]])</f>
        <v/>
      </c>
      <c r="N333" s="9"/>
      <c r="O333" s="11"/>
      <c r="P333" s="11"/>
      <c r="Q333" s="11"/>
      <c r="R333" s="11"/>
      <c r="S333" s="9"/>
      <c r="X333" s="11"/>
      <c r="Z333" s="9" t="str">
        <f>IF(ISBLANK(Y333),  "", _xlfn.CONCAT("haas/entity/sensor/", LOWER(C333), "/", E333, "/config"))</f>
        <v/>
      </c>
      <c r="AA333" s="9" t="str">
        <f>IF(ISBLANK(Y333),  "", _xlfn.CONCAT(LOWER(C333), "/", E333))</f>
        <v/>
      </c>
      <c r="AD333" s="9"/>
      <c r="AN333" s="9" t="str">
        <f>IF(AND(ISBLANK(AL333), ISBLANK(AM333)), "", _xlfn.CONCAT("[", IF(ISBLANK(AL333), "", _xlfn.CONCAT("[""mac"", """, AL333, """]")), IF(ISBLANK(AM333), "", _xlfn.CONCAT(", [""ip"", """, AM333, """]")), "]"))</f>
        <v/>
      </c>
    </row>
    <row r="334" spans="6:40" ht="16" customHeight="1" x14ac:dyDescent="0.2">
      <c r="F334" s="9" t="str">
        <f>IF(ISBLANK(E334), "", Table2[[#This Row],[unique_id]])</f>
        <v/>
      </c>
      <c r="N334" s="9"/>
      <c r="O334" s="11"/>
      <c r="P334" s="11"/>
      <c r="Q334" s="11"/>
      <c r="R334" s="11"/>
      <c r="S334" s="9"/>
      <c r="X334" s="11"/>
      <c r="Z334" s="9" t="str">
        <f>IF(ISBLANK(Y334),  "", _xlfn.CONCAT("haas/entity/sensor/", LOWER(C334), "/", E334, "/config"))</f>
        <v/>
      </c>
      <c r="AA334" s="9" t="str">
        <f>IF(ISBLANK(Y334),  "", _xlfn.CONCAT(LOWER(C334), "/", E334))</f>
        <v/>
      </c>
      <c r="AD334" s="9"/>
      <c r="AN334" s="9" t="str">
        <f>IF(AND(ISBLANK(AL334), ISBLANK(AM334)), "", _xlfn.CONCAT("[", IF(ISBLANK(AL334), "", _xlfn.CONCAT("[""mac"", """, AL334, """]")), IF(ISBLANK(AM334), "", _xlfn.CONCAT(", [""ip"", """, AM334, """]")), "]"))</f>
        <v/>
      </c>
    </row>
    <row r="335" spans="6:40" ht="16" customHeight="1" x14ac:dyDescent="0.2">
      <c r="F335" s="9" t="str">
        <f>IF(ISBLANK(E335), "", Table2[[#This Row],[unique_id]])</f>
        <v/>
      </c>
      <c r="N335" s="9"/>
      <c r="O335" s="11"/>
      <c r="P335" s="11"/>
      <c r="Q335" s="11"/>
      <c r="R335" s="11"/>
      <c r="S335" s="9"/>
      <c r="X335" s="11"/>
      <c r="Z335" s="9" t="str">
        <f>IF(ISBLANK(Y335),  "", _xlfn.CONCAT("haas/entity/sensor/", LOWER(C335), "/", E335, "/config"))</f>
        <v/>
      </c>
      <c r="AA335" s="9" t="str">
        <f>IF(ISBLANK(Y335),  "", _xlfn.CONCAT(LOWER(C335), "/", E335))</f>
        <v/>
      </c>
      <c r="AD335" s="9"/>
      <c r="AN335" s="9" t="str">
        <f>IF(AND(ISBLANK(AL335), ISBLANK(AM335)), "", _xlfn.CONCAT("[", IF(ISBLANK(AL335), "", _xlfn.CONCAT("[""mac"", """, AL335, """]")), IF(ISBLANK(AM335), "", _xlfn.CONCAT(", [""ip"", """, AM335, """]")), "]"))</f>
        <v/>
      </c>
    </row>
    <row r="336" spans="6:40" ht="16" customHeight="1" x14ac:dyDescent="0.2">
      <c r="F336" s="9" t="str">
        <f>IF(ISBLANK(E336), "", Table2[[#This Row],[unique_id]])</f>
        <v/>
      </c>
      <c r="N336" s="9"/>
      <c r="O336" s="11"/>
      <c r="P336" s="11"/>
      <c r="Q336" s="11"/>
      <c r="R336" s="11"/>
      <c r="S336" s="9"/>
      <c r="X336" s="11"/>
      <c r="Z336" s="9" t="str">
        <f>IF(ISBLANK(Y336),  "", _xlfn.CONCAT("haas/entity/sensor/", LOWER(C336), "/", E336, "/config"))</f>
        <v/>
      </c>
      <c r="AA336" s="9" t="str">
        <f>IF(ISBLANK(Y336),  "", _xlfn.CONCAT(LOWER(C336), "/", E336))</f>
        <v/>
      </c>
      <c r="AD336" s="9"/>
      <c r="AN336" s="9" t="str">
        <f>IF(AND(ISBLANK(AL336), ISBLANK(AM336)), "", _xlfn.CONCAT("[", IF(ISBLANK(AL336), "", _xlfn.CONCAT("[""mac"", """, AL336, """]")), IF(ISBLANK(AM336), "", _xlfn.CONCAT(", [""ip"", """, AM336, """]")), "]"))</f>
        <v/>
      </c>
    </row>
    <row r="337" spans="6:40" ht="16" customHeight="1" x14ac:dyDescent="0.2">
      <c r="F337" s="9" t="str">
        <f>IF(ISBLANK(E337), "", Table2[[#This Row],[unique_id]])</f>
        <v/>
      </c>
      <c r="N337" s="9"/>
      <c r="O337" s="11"/>
      <c r="P337" s="11"/>
      <c r="Q337" s="11"/>
      <c r="R337" s="11"/>
      <c r="S337" s="9"/>
      <c r="X337" s="11"/>
      <c r="Z337" s="9" t="str">
        <f>IF(ISBLANK(Y337),  "", _xlfn.CONCAT("haas/entity/sensor/", LOWER(C337), "/", E337, "/config"))</f>
        <v/>
      </c>
      <c r="AA337" s="9" t="str">
        <f>IF(ISBLANK(Y337),  "", _xlfn.CONCAT(LOWER(C337), "/", E337))</f>
        <v/>
      </c>
      <c r="AD337" s="9"/>
      <c r="AN337" s="9" t="str">
        <f>IF(AND(ISBLANK(AL337), ISBLANK(AM337)), "", _xlfn.CONCAT("[", IF(ISBLANK(AL337), "", _xlfn.CONCAT("[""mac"", """, AL337, """]")), IF(ISBLANK(AM337), "", _xlfn.CONCAT(", [""ip"", """, AM337, """]")), "]"))</f>
        <v/>
      </c>
    </row>
    <row r="338" spans="6:40" ht="16" customHeight="1" x14ac:dyDescent="0.2">
      <c r="F338" s="9" t="str">
        <f>IF(ISBLANK(E338), "", Table2[[#This Row],[unique_id]])</f>
        <v/>
      </c>
      <c r="N338" s="9"/>
      <c r="O338" s="11"/>
      <c r="P338" s="11"/>
      <c r="Q338" s="11"/>
      <c r="R338" s="11"/>
      <c r="S338" s="9"/>
      <c r="X338" s="11"/>
      <c r="Z338" s="9" t="str">
        <f>IF(ISBLANK(Y338),  "", _xlfn.CONCAT("haas/entity/sensor/", LOWER(C338), "/", E338, "/config"))</f>
        <v/>
      </c>
      <c r="AA338" s="9" t="str">
        <f>IF(ISBLANK(Y338),  "", _xlfn.CONCAT(LOWER(C338), "/", E338))</f>
        <v/>
      </c>
      <c r="AD338" s="9"/>
      <c r="AN338" s="9" t="str">
        <f>IF(AND(ISBLANK(AL338), ISBLANK(AM338)), "", _xlfn.CONCAT("[", IF(ISBLANK(AL338), "", _xlfn.CONCAT("[""mac"", """, AL338, """]")), IF(ISBLANK(AM338), "", _xlfn.CONCAT(", [""ip"", """, AM338, """]")), "]"))</f>
        <v/>
      </c>
    </row>
    <row r="339" spans="6:40" ht="16" customHeight="1" x14ac:dyDescent="0.2">
      <c r="F339" s="9" t="str">
        <f>IF(ISBLANK(E339), "", Table2[[#This Row],[unique_id]])</f>
        <v/>
      </c>
      <c r="N339" s="9"/>
      <c r="O339" s="11"/>
      <c r="P339" s="11"/>
      <c r="Q339" s="11"/>
      <c r="R339" s="11"/>
      <c r="S339" s="9"/>
      <c r="X339" s="11"/>
      <c r="Z339" s="9" t="str">
        <f>IF(ISBLANK(Y339),  "", _xlfn.CONCAT("haas/entity/sensor/", LOWER(C339), "/", E339, "/config"))</f>
        <v/>
      </c>
      <c r="AA339" s="9" t="str">
        <f>IF(ISBLANK(Y339),  "", _xlfn.CONCAT(LOWER(C339), "/", E339))</f>
        <v/>
      </c>
      <c r="AD339" s="9"/>
      <c r="AN339" s="9" t="str">
        <f>IF(AND(ISBLANK(AL339), ISBLANK(AM339)), "", _xlfn.CONCAT("[", IF(ISBLANK(AL339), "", _xlfn.CONCAT("[""mac"", """, AL339, """]")), IF(ISBLANK(AM339), "", _xlfn.CONCAT(", [""ip"", """, AM339, """]")), "]"))</f>
        <v/>
      </c>
    </row>
    <row r="340" spans="6:40" ht="16" customHeight="1" x14ac:dyDescent="0.2">
      <c r="F340" s="9" t="str">
        <f>IF(ISBLANK(E340), "", Table2[[#This Row],[unique_id]])</f>
        <v/>
      </c>
      <c r="N340" s="9"/>
      <c r="O340" s="11"/>
      <c r="P340" s="11"/>
      <c r="Q340" s="11"/>
      <c r="R340" s="11"/>
      <c r="S340" s="9"/>
      <c r="X340" s="11"/>
      <c r="Z340" s="9" t="str">
        <f>IF(ISBLANK(Y340),  "", _xlfn.CONCAT("haas/entity/sensor/", LOWER(C340), "/", E340, "/config"))</f>
        <v/>
      </c>
      <c r="AA340" s="9" t="str">
        <f>IF(ISBLANK(Y340),  "", _xlfn.CONCAT(LOWER(C340), "/", E340))</f>
        <v/>
      </c>
      <c r="AN340" s="9" t="str">
        <f>IF(AND(ISBLANK(AL340), ISBLANK(AM340)), "", _xlfn.CONCAT("[", IF(ISBLANK(AL340), "", _xlfn.CONCAT("[""mac"", """, AL340, """]")), IF(ISBLANK(AM340), "", _xlfn.CONCAT(", [""ip"", """, AM340, """]")), "]"))</f>
        <v/>
      </c>
    </row>
    <row r="341" spans="6:40" ht="16" customHeight="1" x14ac:dyDescent="0.2">
      <c r="F341" s="9" t="str">
        <f>IF(ISBLANK(E341), "", Table2[[#This Row],[unique_id]])</f>
        <v/>
      </c>
      <c r="N341" s="9"/>
      <c r="O341" s="11"/>
      <c r="P341" s="11"/>
      <c r="Q341" s="11"/>
      <c r="R341" s="11"/>
      <c r="S341" s="9"/>
      <c r="X341" s="11"/>
      <c r="Z341" s="9" t="str">
        <f>IF(ISBLANK(Y341),  "", _xlfn.CONCAT("haas/entity/sensor/", LOWER(C341), "/", E341, "/config"))</f>
        <v/>
      </c>
      <c r="AA341" s="9" t="str">
        <f>IF(ISBLANK(Y341),  "", _xlfn.CONCAT(LOWER(C341), "/", E341))</f>
        <v/>
      </c>
      <c r="AN341" s="9" t="str">
        <f>IF(AND(ISBLANK(AL341), ISBLANK(AM341)), "", _xlfn.CONCAT("[", IF(ISBLANK(AL341), "", _xlfn.CONCAT("[""mac"", """, AL341, """]")), IF(ISBLANK(AM341), "", _xlfn.CONCAT(", [""ip"", """, AM341, """]")), "]"))</f>
        <v/>
      </c>
    </row>
    <row r="342" spans="6:40" ht="16" customHeight="1" x14ac:dyDescent="0.2">
      <c r="F342" s="9" t="str">
        <f>IF(ISBLANK(E342), "", Table2[[#This Row],[unique_id]])</f>
        <v/>
      </c>
      <c r="N342" s="9"/>
      <c r="O342" s="11"/>
      <c r="P342" s="11"/>
      <c r="Q342" s="11"/>
      <c r="R342" s="11"/>
      <c r="S342" s="9"/>
      <c r="X342" s="11"/>
      <c r="Z342" s="9" t="str">
        <f>IF(ISBLANK(Y342),  "", _xlfn.CONCAT("haas/entity/sensor/", LOWER(C342), "/", E342, "/config"))</f>
        <v/>
      </c>
      <c r="AA342" s="9" t="str">
        <f>IF(ISBLANK(Y342),  "", _xlfn.CONCAT(LOWER(C342), "/", E342))</f>
        <v/>
      </c>
      <c r="AD342" s="12"/>
      <c r="AN342" s="9" t="str">
        <f>IF(AND(ISBLANK(AL342), ISBLANK(AM342)), "", _xlfn.CONCAT("[", IF(ISBLANK(AL342), "", _xlfn.CONCAT("[""mac"", """, AL342, """]")), IF(ISBLANK(AM342), "", _xlfn.CONCAT(", [""ip"", """, AM342, """]")), "]"))</f>
        <v/>
      </c>
    </row>
    <row r="343" spans="6:40" ht="16" customHeight="1" x14ac:dyDescent="0.2">
      <c r="F343" s="9" t="str">
        <f>IF(ISBLANK(E343), "", Table2[[#This Row],[unique_id]])</f>
        <v/>
      </c>
      <c r="N343" s="9"/>
      <c r="O343" s="11"/>
      <c r="P343" s="11"/>
      <c r="Q343" s="11"/>
      <c r="R343" s="11"/>
      <c r="S343" s="9"/>
      <c r="X343" s="11"/>
      <c r="Z343" s="9" t="str">
        <f>IF(ISBLANK(Y343),  "", _xlfn.CONCAT("haas/entity/sensor/", LOWER(C343), "/", E343, "/config"))</f>
        <v/>
      </c>
      <c r="AA343" s="9" t="str">
        <f>IF(ISBLANK(Y343),  "", _xlfn.CONCAT(LOWER(C343), "/", E343))</f>
        <v/>
      </c>
      <c r="AN343" s="9" t="str">
        <f>IF(AND(ISBLANK(AL343), ISBLANK(AM343)), "", _xlfn.CONCAT("[", IF(ISBLANK(AL343), "", _xlfn.CONCAT("[""mac"", """, AL343, """]")), IF(ISBLANK(AM343), "", _xlfn.CONCAT(", [""ip"", """, AM343, """]")), "]"))</f>
        <v/>
      </c>
    </row>
    <row r="344" spans="6:40" ht="16" customHeight="1" x14ac:dyDescent="0.2">
      <c r="F344" s="9" t="str">
        <f>IF(ISBLANK(E344), "", Table2[[#This Row],[unique_id]])</f>
        <v/>
      </c>
      <c r="N344" s="9"/>
      <c r="O344" s="11"/>
      <c r="P344" s="11"/>
      <c r="Q344" s="11"/>
      <c r="R344" s="11"/>
      <c r="S344" s="9"/>
      <c r="X344" s="11"/>
      <c r="Z344" s="9" t="str">
        <f>IF(ISBLANK(Y344),  "", _xlfn.CONCAT("haas/entity/sensor/", LOWER(C344), "/", E344, "/config"))</f>
        <v/>
      </c>
      <c r="AA344" s="9" t="str">
        <f>IF(ISBLANK(Y344),  "", _xlfn.CONCAT(LOWER(C344), "/", E344))</f>
        <v/>
      </c>
      <c r="AD344" s="12"/>
      <c r="AN344" s="9" t="str">
        <f>IF(AND(ISBLANK(AL344), ISBLANK(AM344)), "", _xlfn.CONCAT("[", IF(ISBLANK(AL344), "", _xlfn.CONCAT("[""mac"", """, AL344, """]")), IF(ISBLANK(AM344), "", _xlfn.CONCAT(", [""ip"", """, AM344, """]")), "]"))</f>
        <v/>
      </c>
    </row>
    <row r="345" spans="6:40" ht="16" customHeight="1" x14ac:dyDescent="0.2">
      <c r="F345" s="9" t="str">
        <f>IF(ISBLANK(E345), "", Table2[[#This Row],[unique_id]])</f>
        <v/>
      </c>
      <c r="N345" s="9"/>
      <c r="O345" s="11"/>
      <c r="P345" s="11"/>
      <c r="Q345" s="11"/>
      <c r="R345" s="11"/>
      <c r="S345" s="9"/>
      <c r="X345" s="11"/>
      <c r="Z345" s="9" t="str">
        <f>IF(ISBLANK(Y345),  "", _xlfn.CONCAT("haas/entity/sensor/", LOWER(C345), "/", E345, "/config"))</f>
        <v/>
      </c>
      <c r="AA345" s="9" t="str">
        <f>IF(ISBLANK(Y345),  "", _xlfn.CONCAT(LOWER(C345), "/", E345))</f>
        <v/>
      </c>
      <c r="AD345" s="12"/>
      <c r="AN345" s="9" t="str">
        <f>IF(AND(ISBLANK(AL345), ISBLANK(AM345)), "", _xlfn.CONCAT("[", IF(ISBLANK(AL345), "", _xlfn.CONCAT("[""mac"", """, AL345, """]")), IF(ISBLANK(AM345), "", _xlfn.CONCAT(", [""ip"", """, AM345, """]")), "]"))</f>
        <v/>
      </c>
    </row>
    <row r="346" spans="6:40" ht="16" customHeight="1" x14ac:dyDescent="0.2">
      <c r="F346" s="9" t="str">
        <f>IF(ISBLANK(E346), "", Table2[[#This Row],[unique_id]])</f>
        <v/>
      </c>
      <c r="N346" s="9"/>
      <c r="O346" s="11"/>
      <c r="P346" s="11"/>
      <c r="Q346" s="11"/>
      <c r="R346" s="11"/>
      <c r="S346" s="9"/>
      <c r="X346" s="11"/>
      <c r="Z346" s="9" t="str">
        <f>IF(ISBLANK(Y346),  "", _xlfn.CONCAT("haas/entity/sensor/", LOWER(C346), "/", E346, "/config"))</f>
        <v/>
      </c>
      <c r="AA346" s="9" t="str">
        <f>IF(ISBLANK(Y346),  "", _xlfn.CONCAT(LOWER(C346), "/", E346))</f>
        <v/>
      </c>
      <c r="AD346" s="12"/>
      <c r="AN346" s="9" t="str">
        <f>IF(AND(ISBLANK(AL346), ISBLANK(AM346)), "", _xlfn.CONCAT("[", IF(ISBLANK(AL346), "", _xlfn.CONCAT("[""mac"", """, AL346, """]")), IF(ISBLANK(AM346), "", _xlfn.CONCAT(", [""ip"", """, AM346, """]")), "]"))</f>
        <v/>
      </c>
    </row>
    <row r="347" spans="6:40" ht="16" customHeight="1" x14ac:dyDescent="0.2">
      <c r="F347" s="9" t="str">
        <f>IF(ISBLANK(E347), "", Table2[[#This Row],[unique_id]])</f>
        <v/>
      </c>
      <c r="N347" s="9"/>
      <c r="O347" s="11"/>
      <c r="P347" s="11"/>
      <c r="Q347" s="11"/>
      <c r="R347" s="11"/>
      <c r="S347" s="9"/>
      <c r="X347" s="11"/>
      <c r="Z347" s="9" t="str">
        <f>IF(ISBLANK(Y347),  "", _xlfn.CONCAT("haas/entity/sensor/", LOWER(C347), "/", E347, "/config"))</f>
        <v/>
      </c>
      <c r="AA347" s="9" t="str">
        <f>IF(ISBLANK(Y347),  "", _xlfn.CONCAT(LOWER(C347), "/", E347))</f>
        <v/>
      </c>
      <c r="AN347" s="9" t="str">
        <f>IF(AND(ISBLANK(AL347), ISBLANK(AM347)), "", _xlfn.CONCAT("[", IF(ISBLANK(AL347), "", _xlfn.CONCAT("[""mac"", """, AL347, """]")), IF(ISBLANK(AM347), "", _xlfn.CONCAT(", [""ip"", """, AM347, """]")), "]"))</f>
        <v/>
      </c>
    </row>
    <row r="348" spans="6:40" ht="16" customHeight="1" x14ac:dyDescent="0.2">
      <c r="F348" s="9" t="str">
        <f>IF(ISBLANK(E348), "", Table2[[#This Row],[unique_id]])</f>
        <v/>
      </c>
      <c r="N348" s="9"/>
      <c r="O348" s="11"/>
      <c r="P348" s="11"/>
      <c r="Q348" s="11"/>
      <c r="R348" s="11"/>
      <c r="S348" s="9"/>
      <c r="X348" s="11"/>
      <c r="Z348" s="9" t="str">
        <f>IF(ISBLANK(Y348),  "", _xlfn.CONCAT("haas/entity/sensor/", LOWER(C348), "/", E348, "/config"))</f>
        <v/>
      </c>
      <c r="AA348" s="9" t="str">
        <f>IF(ISBLANK(Y348),  "", _xlfn.CONCAT(LOWER(C348), "/", E348))</f>
        <v/>
      </c>
      <c r="AD348" s="12"/>
      <c r="AN348" s="9" t="str">
        <f>IF(AND(ISBLANK(AL348), ISBLANK(AM348)), "", _xlfn.CONCAT("[", IF(ISBLANK(AL348), "", _xlfn.CONCAT("[""mac"", """, AL348, """]")), IF(ISBLANK(AM348), "", _xlfn.CONCAT(", [""ip"", """, AM348, """]")), "]"))</f>
        <v/>
      </c>
    </row>
    <row r="349" spans="6:40" ht="16" customHeight="1" x14ac:dyDescent="0.2">
      <c r="F349" s="9" t="str">
        <f>IF(ISBLANK(E349), "", Table2[[#This Row],[unique_id]])</f>
        <v/>
      </c>
      <c r="N349" s="9"/>
      <c r="O349" s="11"/>
      <c r="P349" s="11"/>
      <c r="Q349" s="11"/>
      <c r="R349" s="11"/>
      <c r="S349" s="9"/>
      <c r="X349" s="11"/>
      <c r="Z349" s="9" t="str">
        <f>IF(ISBLANK(Y349),  "", _xlfn.CONCAT("haas/entity/sensor/", LOWER(C349), "/", E349, "/config"))</f>
        <v/>
      </c>
      <c r="AA349" s="9" t="str">
        <f>IF(ISBLANK(Y349),  "", _xlfn.CONCAT(LOWER(C349), "/", E349))</f>
        <v/>
      </c>
      <c r="AN349" s="9" t="str">
        <f>IF(AND(ISBLANK(AL349), ISBLANK(AM349)), "", _xlfn.CONCAT("[", IF(ISBLANK(AL349), "", _xlfn.CONCAT("[""mac"", """, AL349, """]")), IF(ISBLANK(AM349), "", _xlfn.CONCAT(", [""ip"", """, AM349, """]")), "]"))</f>
        <v/>
      </c>
    </row>
    <row r="350" spans="6:40" ht="16" customHeight="1" x14ac:dyDescent="0.2">
      <c r="F350" s="9" t="str">
        <f>IF(ISBLANK(E350), "", Table2[[#This Row],[unique_id]])</f>
        <v/>
      </c>
      <c r="N350" s="9"/>
      <c r="O350" s="11"/>
      <c r="P350" s="11"/>
      <c r="Q350" s="11"/>
      <c r="R350" s="11"/>
      <c r="S350" s="9"/>
      <c r="X350" s="11"/>
      <c r="Z350" s="9" t="str">
        <f>IF(ISBLANK(Y350),  "", _xlfn.CONCAT("haas/entity/sensor/", LOWER(C350), "/", E350, "/config"))</f>
        <v/>
      </c>
      <c r="AA350" s="9" t="str">
        <f>IF(ISBLANK(Y350),  "", _xlfn.CONCAT(LOWER(C350), "/", E350))</f>
        <v/>
      </c>
      <c r="AN350" s="9" t="str">
        <f>IF(AND(ISBLANK(AL350), ISBLANK(AM350)), "", _xlfn.CONCAT("[", IF(ISBLANK(AL350), "", _xlfn.CONCAT("[""mac"", """, AL350, """]")), IF(ISBLANK(AM350), "", _xlfn.CONCAT(", [""ip"", """, AM350, """]")), "]"))</f>
        <v/>
      </c>
    </row>
    <row r="351" spans="6:40" ht="16" customHeight="1" x14ac:dyDescent="0.2">
      <c r="F351" s="9" t="str">
        <f>IF(ISBLANK(E351), "", Table2[[#This Row],[unique_id]])</f>
        <v/>
      </c>
      <c r="N351" s="9"/>
      <c r="O351" s="11"/>
      <c r="P351" s="11"/>
      <c r="Q351" s="11"/>
      <c r="R351" s="11"/>
      <c r="S351" s="9"/>
      <c r="X351" s="11"/>
      <c r="Z351" s="9" t="str">
        <f>IF(ISBLANK(Y351),  "", _xlfn.CONCAT("haas/entity/sensor/", LOWER(C351), "/", E351, "/config"))</f>
        <v/>
      </c>
      <c r="AA351" s="9" t="str">
        <f>IF(ISBLANK(Y351),  "", _xlfn.CONCAT(LOWER(C351), "/", E351))</f>
        <v/>
      </c>
      <c r="AN351" s="9" t="str">
        <f>IF(AND(ISBLANK(AL351), ISBLANK(AM351)), "", _xlfn.CONCAT("[", IF(ISBLANK(AL351), "", _xlfn.CONCAT("[""mac"", """, AL351, """]")), IF(ISBLANK(AM351), "", _xlfn.CONCAT(", [""ip"", """, AM351, """]")), "]"))</f>
        <v/>
      </c>
    </row>
    <row r="352" spans="6:40" ht="16" customHeight="1" x14ac:dyDescent="0.2">
      <c r="F352" s="9" t="str">
        <f>IF(ISBLANK(E352), "", Table2[[#This Row],[unique_id]])</f>
        <v/>
      </c>
      <c r="N352" s="9"/>
      <c r="O352" s="11"/>
      <c r="P352" s="11"/>
      <c r="Q352" s="11"/>
      <c r="R352" s="11"/>
      <c r="S352" s="9"/>
      <c r="X352" s="11"/>
      <c r="Z352" s="9" t="str">
        <f>IF(ISBLANK(Y352),  "", _xlfn.CONCAT("haas/entity/sensor/", LOWER(C352), "/", E352, "/config"))</f>
        <v/>
      </c>
      <c r="AA352" s="9" t="str">
        <f>IF(ISBLANK(Y352),  "", _xlfn.CONCAT(LOWER(C352), "/", E352))</f>
        <v/>
      </c>
      <c r="AN352" s="9" t="str">
        <f>IF(AND(ISBLANK(AL352), ISBLANK(AM352)), "", _xlfn.CONCAT("[", IF(ISBLANK(AL352), "", _xlfn.CONCAT("[""mac"", """, AL352, """]")), IF(ISBLANK(AM352), "", _xlfn.CONCAT(", [""ip"", """, AM352, """]")), "]"))</f>
        <v/>
      </c>
    </row>
    <row r="353" spans="6:40" ht="16" customHeight="1" x14ac:dyDescent="0.2">
      <c r="F353" s="9" t="str">
        <f>IF(ISBLANK(E353), "", Table2[[#This Row],[unique_id]])</f>
        <v/>
      </c>
      <c r="N353" s="9"/>
      <c r="O353" s="11"/>
      <c r="P353" s="11"/>
      <c r="Q353" s="11"/>
      <c r="R353" s="11"/>
      <c r="S353" s="9"/>
      <c r="X353" s="11"/>
      <c r="Z353" s="9" t="str">
        <f>IF(ISBLANK(Y353),  "", _xlfn.CONCAT("haas/entity/sensor/", LOWER(C353), "/", E353, "/config"))</f>
        <v/>
      </c>
      <c r="AA353" s="9" t="str">
        <f>IF(ISBLANK(Y353),  "", _xlfn.CONCAT(LOWER(C353), "/", E353))</f>
        <v/>
      </c>
      <c r="AN353" s="9" t="str">
        <f>IF(AND(ISBLANK(AL353), ISBLANK(AM353)), "", _xlfn.CONCAT("[", IF(ISBLANK(AL353), "", _xlfn.CONCAT("[""mac"", """, AL353, """]")), IF(ISBLANK(AM353), "", _xlfn.CONCAT(", [""ip"", """, AM353, """]")), "]"))</f>
        <v/>
      </c>
    </row>
    <row r="354" spans="6:40" ht="16" customHeight="1" x14ac:dyDescent="0.2">
      <c r="F354" s="9" t="str">
        <f>IF(ISBLANK(E354), "", Table2[[#This Row],[unique_id]])</f>
        <v/>
      </c>
      <c r="N354" s="9"/>
      <c r="O354" s="11"/>
      <c r="P354" s="11"/>
      <c r="Q354" s="11"/>
      <c r="R354" s="11"/>
      <c r="S354" s="9"/>
      <c r="X354" s="11"/>
      <c r="Z354" s="9" t="str">
        <f>IF(ISBLANK(Y354),  "", _xlfn.CONCAT("haas/entity/sensor/", LOWER(C354), "/", E354, "/config"))</f>
        <v/>
      </c>
      <c r="AA354" s="9" t="str">
        <f>IF(ISBLANK(Y354),  "", _xlfn.CONCAT(LOWER(C354), "/", E354))</f>
        <v/>
      </c>
      <c r="AN354" s="9" t="str">
        <f>IF(AND(ISBLANK(AL354), ISBLANK(AM354)), "", _xlfn.CONCAT("[", IF(ISBLANK(AL354), "", _xlfn.CONCAT("[""mac"", """, AL354, """]")), IF(ISBLANK(AM354), "", _xlfn.CONCAT(", [""ip"", """, AM354, """]")), "]"))</f>
        <v/>
      </c>
    </row>
    <row r="355" spans="6:40" ht="16" customHeight="1" x14ac:dyDescent="0.2">
      <c r="F355" s="9" t="str">
        <f>IF(ISBLANK(E355), "", Table2[[#This Row],[unique_id]])</f>
        <v/>
      </c>
      <c r="N355" s="9"/>
      <c r="O355" s="11"/>
      <c r="P355" s="11"/>
      <c r="Q355" s="11"/>
      <c r="R355" s="11"/>
      <c r="S355" s="9"/>
      <c r="X355" s="11"/>
      <c r="Z355" s="9" t="str">
        <f>IF(ISBLANK(Y355),  "", _xlfn.CONCAT("haas/entity/sensor/", LOWER(C355), "/", E355, "/config"))</f>
        <v/>
      </c>
      <c r="AA355" s="9" t="str">
        <f>IF(ISBLANK(Y355),  "", _xlfn.CONCAT(LOWER(C355), "/", E355))</f>
        <v/>
      </c>
      <c r="AN355" s="9" t="str">
        <f>IF(AND(ISBLANK(AL355), ISBLANK(AM355)), "", _xlfn.CONCAT("[", IF(ISBLANK(AL355), "", _xlfn.CONCAT("[""mac"", """, AL355, """]")), IF(ISBLANK(AM355), "", _xlfn.CONCAT(", [""ip"", """, AM355, """]")), "]"))</f>
        <v/>
      </c>
    </row>
    <row r="356" spans="6:40" ht="16" customHeight="1" x14ac:dyDescent="0.2">
      <c r="F356" s="9" t="str">
        <f>IF(ISBLANK(E356), "", Table2[[#This Row],[unique_id]])</f>
        <v/>
      </c>
      <c r="N356" s="9"/>
      <c r="O356" s="11"/>
      <c r="P356" s="11"/>
      <c r="Q356" s="11"/>
      <c r="R356" s="11"/>
      <c r="S356" s="9"/>
      <c r="X356" s="11"/>
      <c r="Z356" s="9" t="str">
        <f>IF(ISBLANK(Y356),  "", _xlfn.CONCAT("haas/entity/sensor/", LOWER(C356), "/", E356, "/config"))</f>
        <v/>
      </c>
      <c r="AA356" s="9" t="str">
        <f>IF(ISBLANK(Y356),  "", _xlfn.CONCAT(LOWER(C356), "/", E356))</f>
        <v/>
      </c>
      <c r="AD356" s="9"/>
      <c r="AN356" s="9" t="str">
        <f>IF(AND(ISBLANK(AL356), ISBLANK(AM356)), "", _xlfn.CONCAT("[", IF(ISBLANK(AL356), "", _xlfn.CONCAT("[""mac"", """, AL356, """]")), IF(ISBLANK(AM356), "", _xlfn.CONCAT(", [""ip"", """, AM356, """]")), "]"))</f>
        <v/>
      </c>
    </row>
    <row r="357" spans="6:40" ht="16" customHeight="1" x14ac:dyDescent="0.2">
      <c r="F357" s="9" t="str">
        <f>IF(ISBLANK(E357), "", Table2[[#This Row],[unique_id]])</f>
        <v/>
      </c>
      <c r="N357" s="9"/>
      <c r="O357" s="11"/>
      <c r="P357" s="11"/>
      <c r="Q357" s="11"/>
      <c r="R357" s="11"/>
      <c r="S357" s="9"/>
      <c r="X357" s="11"/>
      <c r="Z357" s="9" t="str">
        <f>IF(ISBLANK(Y357),  "", _xlfn.CONCAT("haas/entity/sensor/", LOWER(C357), "/", E357, "/config"))</f>
        <v/>
      </c>
      <c r="AA357" s="9" t="str">
        <f>IF(ISBLANK(Y357),  "", _xlfn.CONCAT(LOWER(C357), "/", E357))</f>
        <v/>
      </c>
      <c r="AD357" s="9"/>
      <c r="AN357" s="9" t="str">
        <f>IF(AND(ISBLANK(AL357), ISBLANK(AM357)), "", _xlfn.CONCAT("[", IF(ISBLANK(AL357), "", _xlfn.CONCAT("[""mac"", """, AL357, """]")), IF(ISBLANK(AM357), "", _xlfn.CONCAT(", [""ip"", """, AM357, """]")), "]"))</f>
        <v/>
      </c>
    </row>
    <row r="358" spans="6:40" ht="16" customHeight="1" x14ac:dyDescent="0.2">
      <c r="F358" s="9" t="str">
        <f>IF(ISBLANK(E358), "", Table2[[#This Row],[unique_id]])</f>
        <v/>
      </c>
      <c r="N358" s="9"/>
      <c r="O358" s="11"/>
      <c r="P358" s="11"/>
      <c r="Q358" s="11"/>
      <c r="R358" s="11"/>
      <c r="S358" s="9"/>
      <c r="X358" s="11"/>
      <c r="Z358" s="9" t="str">
        <f>IF(ISBLANK(Y358),  "", _xlfn.CONCAT("haas/entity/sensor/", LOWER(C358), "/", E358, "/config"))</f>
        <v/>
      </c>
      <c r="AA358" s="9" t="str">
        <f>IF(ISBLANK(Y358),  "", _xlfn.CONCAT(LOWER(C358), "/", E358))</f>
        <v/>
      </c>
      <c r="AD358" s="9"/>
      <c r="AN358" s="9" t="str">
        <f>IF(AND(ISBLANK(AL358), ISBLANK(AM358)), "", _xlfn.CONCAT("[", IF(ISBLANK(AL358), "", _xlfn.CONCAT("[""mac"", """, AL358, """]")), IF(ISBLANK(AM358), "", _xlfn.CONCAT(", [""ip"", """, AM358, """]")), "]"))</f>
        <v/>
      </c>
    </row>
    <row r="359" spans="6:40" ht="16" customHeight="1" x14ac:dyDescent="0.2">
      <c r="F359" s="9" t="str">
        <f>IF(ISBLANK(E359), "", Table2[[#This Row],[unique_id]])</f>
        <v/>
      </c>
      <c r="N359" s="9"/>
      <c r="O359" s="11"/>
      <c r="P359" s="11"/>
      <c r="Q359" s="11"/>
      <c r="R359" s="11"/>
      <c r="S359" s="9"/>
      <c r="X359" s="11"/>
      <c r="Z359" s="9" t="str">
        <f>IF(ISBLANK(Y359),  "", _xlfn.CONCAT("haas/entity/sensor/", LOWER(C359), "/", E359, "/config"))</f>
        <v/>
      </c>
      <c r="AA359" s="9" t="str">
        <f>IF(ISBLANK(Y359),  "", _xlfn.CONCAT(LOWER(C359), "/", E359))</f>
        <v/>
      </c>
      <c r="AD359" s="9"/>
      <c r="AN359" s="9" t="str">
        <f>IF(AND(ISBLANK(AL359), ISBLANK(AM359)), "", _xlfn.CONCAT("[", IF(ISBLANK(AL359), "", _xlfn.CONCAT("[""mac"", """, AL359, """]")), IF(ISBLANK(AM359), "", _xlfn.CONCAT(", [""ip"", """, AM359, """]")), "]"))</f>
        <v/>
      </c>
    </row>
    <row r="360" spans="6:40" ht="16" customHeight="1" x14ac:dyDescent="0.2">
      <c r="F360" s="9" t="str">
        <f>IF(ISBLANK(E360), "", Table2[[#This Row],[unique_id]])</f>
        <v/>
      </c>
      <c r="N360" s="9"/>
      <c r="O360" s="11"/>
      <c r="P360" s="11"/>
      <c r="Q360" s="11"/>
      <c r="R360" s="11"/>
      <c r="S360" s="9"/>
      <c r="X360" s="11"/>
      <c r="Z360" s="9" t="str">
        <f>IF(ISBLANK(Y360),  "", _xlfn.CONCAT("haas/entity/sensor/", LOWER(C360), "/", E360, "/config"))</f>
        <v/>
      </c>
      <c r="AA360" s="9" t="str">
        <f>IF(ISBLANK(Y360),  "", _xlfn.CONCAT(LOWER(C360), "/", E360))</f>
        <v/>
      </c>
      <c r="AD360" s="9"/>
      <c r="AN360" s="9" t="str">
        <f>IF(AND(ISBLANK(AL360), ISBLANK(AM360)), "", _xlfn.CONCAT("[", IF(ISBLANK(AL360), "", _xlfn.CONCAT("[""mac"", """, AL360, """]")), IF(ISBLANK(AM360), "", _xlfn.CONCAT(", [""ip"", """, AM360, """]")), "]"))</f>
        <v/>
      </c>
    </row>
    <row r="361" spans="6:40" ht="16" customHeight="1" x14ac:dyDescent="0.2">
      <c r="F361" s="9" t="str">
        <f>IF(ISBLANK(E361), "", Table2[[#This Row],[unique_id]])</f>
        <v/>
      </c>
      <c r="N361" s="9"/>
      <c r="O361" s="11"/>
      <c r="P361" s="11"/>
      <c r="Q361" s="11"/>
      <c r="R361" s="11"/>
      <c r="S361" s="9"/>
      <c r="X361" s="11"/>
      <c r="Z361" s="9" t="str">
        <f>IF(ISBLANK(Y361),  "", _xlfn.CONCAT("haas/entity/sensor/", LOWER(C361), "/", E361, "/config"))</f>
        <v/>
      </c>
      <c r="AA361" s="9" t="str">
        <f>IF(ISBLANK(Y361),  "", _xlfn.CONCAT(LOWER(C361), "/", E361))</f>
        <v/>
      </c>
      <c r="AD361" s="9"/>
      <c r="AN361" s="9" t="str">
        <f>IF(AND(ISBLANK(AL361), ISBLANK(AM361)), "", _xlfn.CONCAT("[", IF(ISBLANK(AL361), "", _xlfn.CONCAT("[""mac"", """, AL361, """]")), IF(ISBLANK(AM361), "", _xlfn.CONCAT(", [""ip"", """, AM361, """]")), "]"))</f>
        <v/>
      </c>
    </row>
    <row r="362" spans="6:40" ht="16" customHeight="1" x14ac:dyDescent="0.2">
      <c r="F362" s="9" t="str">
        <f>IF(ISBLANK(E362), "", Table2[[#This Row],[unique_id]])</f>
        <v/>
      </c>
      <c r="N362" s="9"/>
      <c r="O362" s="11"/>
      <c r="P362" s="11"/>
      <c r="Q362" s="11"/>
      <c r="R362" s="11"/>
      <c r="S362" s="9"/>
      <c r="X362" s="11"/>
      <c r="Z362" s="9" t="str">
        <f>IF(ISBLANK(Y362),  "", _xlfn.CONCAT("haas/entity/sensor/", LOWER(C362), "/", E362, "/config"))</f>
        <v/>
      </c>
      <c r="AA362" s="9" t="str">
        <f>IF(ISBLANK(Y362),  "", _xlfn.CONCAT(LOWER(C362), "/", E362))</f>
        <v/>
      </c>
      <c r="AD362" s="9"/>
      <c r="AN362" s="9" t="str">
        <f>IF(AND(ISBLANK(AL362), ISBLANK(AM362)), "", _xlfn.CONCAT("[", IF(ISBLANK(AL362), "", _xlfn.CONCAT("[""mac"", """, AL362, """]")), IF(ISBLANK(AM362), "", _xlfn.CONCAT(", [""ip"", """, AM362, """]")), "]"))</f>
        <v/>
      </c>
    </row>
    <row r="363" spans="6:40" ht="16" customHeight="1" x14ac:dyDescent="0.2">
      <c r="F363" s="9" t="str">
        <f>IF(ISBLANK(E363), "", Table2[[#This Row],[unique_id]])</f>
        <v/>
      </c>
      <c r="N363" s="9"/>
      <c r="O363" s="11"/>
      <c r="P363" s="11"/>
      <c r="Q363" s="11"/>
      <c r="R363" s="11"/>
      <c r="S363" s="9"/>
      <c r="X363" s="11"/>
      <c r="Z363" s="9" t="str">
        <f>IF(ISBLANK(Y363),  "", _xlfn.CONCAT("haas/entity/sensor/", LOWER(C363), "/", E363, "/config"))</f>
        <v/>
      </c>
      <c r="AA363" s="9" t="str">
        <f>IF(ISBLANK(Y363),  "", _xlfn.CONCAT(LOWER(C363), "/", E363))</f>
        <v/>
      </c>
      <c r="AD363" s="9"/>
      <c r="AN363" s="9" t="str">
        <f>IF(AND(ISBLANK(AL363), ISBLANK(AM363)), "", _xlfn.CONCAT("[", IF(ISBLANK(AL363), "", _xlfn.CONCAT("[""mac"", """, AL363, """]")), IF(ISBLANK(AM363), "", _xlfn.CONCAT(", [""ip"", """, AM363, """]")), "]"))</f>
        <v/>
      </c>
    </row>
    <row r="364" spans="6:40" ht="16" customHeight="1" x14ac:dyDescent="0.2">
      <c r="F364" s="9" t="str">
        <f>IF(ISBLANK(E364), "", Table2[[#This Row],[unique_id]])</f>
        <v/>
      </c>
      <c r="N364" s="9"/>
      <c r="O364" s="11"/>
      <c r="P364" s="11"/>
      <c r="Q364" s="11"/>
      <c r="R364" s="11"/>
      <c r="S364" s="9"/>
      <c r="X364" s="11"/>
      <c r="Z364" s="9" t="str">
        <f>IF(ISBLANK(Y364),  "", _xlfn.CONCAT("haas/entity/sensor/", LOWER(C364), "/", E364, "/config"))</f>
        <v/>
      </c>
      <c r="AA364" s="9" t="str">
        <f>IF(ISBLANK(Y364),  "", _xlfn.CONCAT(LOWER(C364), "/", E364))</f>
        <v/>
      </c>
      <c r="AD364" s="9"/>
      <c r="AN364" s="9" t="str">
        <f>IF(AND(ISBLANK(AL364), ISBLANK(AM364)), "", _xlfn.CONCAT("[", IF(ISBLANK(AL364), "", _xlfn.CONCAT("[""mac"", """, AL364, """]")), IF(ISBLANK(AM364), "", _xlfn.CONCAT(", [""ip"", """, AM364, """]")), "]"))</f>
        <v/>
      </c>
    </row>
    <row r="365" spans="6:40" ht="16" customHeight="1" x14ac:dyDescent="0.2">
      <c r="F365" s="9" t="str">
        <f>IF(ISBLANK(E365), "", Table2[[#This Row],[unique_id]])</f>
        <v/>
      </c>
      <c r="N365" s="9"/>
      <c r="O365" s="11"/>
      <c r="P365" s="11"/>
      <c r="Q365" s="11"/>
      <c r="R365" s="11"/>
      <c r="S365" s="9"/>
      <c r="X365" s="11"/>
      <c r="Z365" s="9" t="str">
        <f>IF(ISBLANK(Y365),  "", _xlfn.CONCAT("haas/entity/sensor/", LOWER(C365), "/", E365, "/config"))</f>
        <v/>
      </c>
      <c r="AA365" s="9" t="str">
        <f>IF(ISBLANK(Y365),  "", _xlfn.CONCAT(LOWER(C365), "/", E365))</f>
        <v/>
      </c>
      <c r="AD365" s="9"/>
      <c r="AN365" s="9" t="str">
        <f>IF(AND(ISBLANK(AL365), ISBLANK(AM365)), "", _xlfn.CONCAT("[", IF(ISBLANK(AL365), "", _xlfn.CONCAT("[""mac"", """, AL365, """]")), IF(ISBLANK(AM365), "", _xlfn.CONCAT(", [""ip"", """, AM365, """]")), "]"))</f>
        <v/>
      </c>
    </row>
    <row r="366" spans="6:40" ht="16" customHeight="1" x14ac:dyDescent="0.2">
      <c r="F366" s="9" t="str">
        <f>IF(ISBLANK(E366), "", Table2[[#This Row],[unique_id]])</f>
        <v/>
      </c>
      <c r="N366" s="9"/>
      <c r="O366" s="11"/>
      <c r="P366" s="11"/>
      <c r="Q366" s="11"/>
      <c r="R366" s="11"/>
      <c r="S366" s="9"/>
      <c r="X366" s="11"/>
      <c r="Z366" s="9" t="str">
        <f>IF(ISBLANK(Y366),  "", _xlfn.CONCAT("haas/entity/sensor/", LOWER(C366), "/", E366, "/config"))</f>
        <v/>
      </c>
      <c r="AA366" s="9" t="str">
        <f>IF(ISBLANK(Y366),  "", _xlfn.CONCAT(LOWER(C366), "/", E366))</f>
        <v/>
      </c>
      <c r="AD366" s="9"/>
      <c r="AN366" s="9" t="str">
        <f>IF(AND(ISBLANK(AL366), ISBLANK(AM366)), "", _xlfn.CONCAT("[", IF(ISBLANK(AL366), "", _xlfn.CONCAT("[""mac"", """, AL366, """]")), IF(ISBLANK(AM366), "", _xlfn.CONCAT(", [""ip"", """, AM366, """]")), "]"))</f>
        <v/>
      </c>
    </row>
    <row r="367" spans="6:40" ht="16" customHeight="1" x14ac:dyDescent="0.2">
      <c r="F367" s="9" t="str">
        <f>IF(ISBLANK(E367), "", Table2[[#This Row],[unique_id]])</f>
        <v/>
      </c>
      <c r="N367" s="9"/>
      <c r="O367" s="11"/>
      <c r="P367" s="11"/>
      <c r="Q367" s="11"/>
      <c r="R367" s="11"/>
      <c r="S367" s="9"/>
      <c r="X367" s="11"/>
      <c r="Z367" s="9" t="str">
        <f>IF(ISBLANK(Y367),  "", _xlfn.CONCAT("haas/entity/sensor/", LOWER(C367), "/", E367, "/config"))</f>
        <v/>
      </c>
      <c r="AA367" s="9" t="str">
        <f>IF(ISBLANK(Y367),  "", _xlfn.CONCAT(LOWER(C367), "/", E367))</f>
        <v/>
      </c>
      <c r="AD367" s="9"/>
      <c r="AN367" s="9" t="str">
        <f>IF(AND(ISBLANK(AL367), ISBLANK(AM367)), "", _xlfn.CONCAT("[", IF(ISBLANK(AL367), "", _xlfn.CONCAT("[""mac"", """, AL367, """]")), IF(ISBLANK(AM367), "", _xlfn.CONCAT(", [""ip"", """, AM367, """]")), "]"))</f>
        <v/>
      </c>
    </row>
    <row r="368" spans="6:40" ht="16" customHeight="1" x14ac:dyDescent="0.2">
      <c r="F368" s="9" t="str">
        <f>IF(ISBLANK(E368), "", Table2[[#This Row],[unique_id]])</f>
        <v/>
      </c>
      <c r="N368" s="9"/>
      <c r="O368" s="11"/>
      <c r="P368" s="11"/>
      <c r="Q368" s="11"/>
      <c r="R368" s="11"/>
      <c r="S368" s="9"/>
      <c r="X368" s="11"/>
      <c r="Z368" s="9" t="str">
        <f>IF(ISBLANK(Y368),  "", _xlfn.CONCAT("haas/entity/sensor/", LOWER(C368), "/", E368, "/config"))</f>
        <v/>
      </c>
      <c r="AA368" s="9" t="str">
        <f>IF(ISBLANK(Y368),  "", _xlfn.CONCAT(LOWER(C368), "/", E368))</f>
        <v/>
      </c>
      <c r="AD368" s="9"/>
      <c r="AN368" s="9" t="str">
        <f>IF(AND(ISBLANK(AL368), ISBLANK(AM368)), "", _xlfn.CONCAT("[", IF(ISBLANK(AL368), "", _xlfn.CONCAT("[""mac"", """, AL368, """]")), IF(ISBLANK(AM368), "", _xlfn.CONCAT(", [""ip"", """, AM368, """]")), "]"))</f>
        <v/>
      </c>
    </row>
    <row r="369" spans="6:40" ht="16" customHeight="1" x14ac:dyDescent="0.2">
      <c r="F369" s="9" t="str">
        <f>IF(ISBLANK(E369), "", Table2[[#This Row],[unique_id]])</f>
        <v/>
      </c>
      <c r="N369" s="9"/>
      <c r="O369" s="11"/>
      <c r="P369" s="11"/>
      <c r="Q369" s="11"/>
      <c r="R369" s="11"/>
      <c r="S369" s="9"/>
      <c r="X369" s="11"/>
      <c r="Z369" s="9" t="str">
        <f>IF(ISBLANK(Y369),  "", _xlfn.CONCAT("haas/entity/sensor/", LOWER(C369), "/", E369, "/config"))</f>
        <v/>
      </c>
      <c r="AA369" s="9" t="str">
        <f>IF(ISBLANK(Y369),  "", _xlfn.CONCAT(LOWER(C369), "/", E369))</f>
        <v/>
      </c>
      <c r="AD369" s="9"/>
      <c r="AN369" s="9" t="str">
        <f>IF(AND(ISBLANK(AL369), ISBLANK(AM369)), "", _xlfn.CONCAT("[", IF(ISBLANK(AL369), "", _xlfn.CONCAT("[""mac"", """, AL369, """]")), IF(ISBLANK(AM369), "", _xlfn.CONCAT(", [""ip"", """, AM369, """]")), "]"))</f>
        <v/>
      </c>
    </row>
    <row r="370" spans="6:40" ht="16" customHeight="1" x14ac:dyDescent="0.2">
      <c r="F370" s="9" t="str">
        <f>IF(ISBLANK(E370), "", Table2[[#This Row],[unique_id]])</f>
        <v/>
      </c>
      <c r="N370" s="9"/>
      <c r="O370" s="11"/>
      <c r="P370" s="11"/>
      <c r="Q370" s="11"/>
      <c r="R370" s="11"/>
      <c r="S370" s="9"/>
      <c r="X370" s="11"/>
      <c r="Z370" s="9" t="str">
        <f>IF(ISBLANK(Y370),  "", _xlfn.CONCAT("haas/entity/sensor/", LOWER(C370), "/", E370, "/config"))</f>
        <v/>
      </c>
      <c r="AA370" s="9" t="str">
        <f>IF(ISBLANK(Y370),  "", _xlfn.CONCAT(LOWER(C370), "/", E370))</f>
        <v/>
      </c>
      <c r="AD370" s="9"/>
      <c r="AN370" s="9" t="str">
        <f>IF(AND(ISBLANK(AL370), ISBLANK(AM370)), "", _xlfn.CONCAT("[", IF(ISBLANK(AL370), "", _xlfn.CONCAT("[""mac"", """, AL370, """]")), IF(ISBLANK(AM370), "", _xlfn.CONCAT(", [""ip"", """, AM370, """]")), "]"))</f>
        <v/>
      </c>
    </row>
    <row r="371" spans="6:40" ht="16" customHeight="1" x14ac:dyDescent="0.2">
      <c r="F371" s="9" t="str">
        <f>IF(ISBLANK(E371), "", Table2[[#This Row],[unique_id]])</f>
        <v/>
      </c>
      <c r="N371" s="9"/>
      <c r="O371" s="11"/>
      <c r="P371" s="11"/>
      <c r="Q371" s="11"/>
      <c r="R371" s="11"/>
      <c r="S371" s="9"/>
      <c r="X371" s="11"/>
      <c r="Z371" s="9" t="str">
        <f>IF(ISBLANK(Y371),  "", _xlfn.CONCAT("haas/entity/sensor/", LOWER(C371), "/", E371, "/config"))</f>
        <v/>
      </c>
      <c r="AA371" s="9" t="str">
        <f>IF(ISBLANK(Y371),  "", _xlfn.CONCAT(LOWER(C371), "/", E371))</f>
        <v/>
      </c>
      <c r="AD371" s="9"/>
      <c r="AN371" s="9" t="str">
        <f>IF(AND(ISBLANK(AL371), ISBLANK(AM371)), "", _xlfn.CONCAT("[", IF(ISBLANK(AL371), "", _xlfn.CONCAT("[""mac"", """, AL371, """]")), IF(ISBLANK(AM371), "", _xlfn.CONCAT(", [""ip"", """, AM371, """]")), "]"))</f>
        <v/>
      </c>
    </row>
    <row r="372" spans="6:40" ht="16" customHeight="1" x14ac:dyDescent="0.2">
      <c r="F372" s="9" t="str">
        <f>IF(ISBLANK(E372), "", Table2[[#This Row],[unique_id]])</f>
        <v/>
      </c>
      <c r="N372" s="9"/>
      <c r="O372" s="11"/>
      <c r="P372" s="11"/>
      <c r="Q372" s="11"/>
      <c r="R372" s="11"/>
      <c r="S372" s="9"/>
      <c r="X372" s="11"/>
      <c r="Z372" s="9" t="str">
        <f>IF(ISBLANK(Y372),  "", _xlfn.CONCAT("haas/entity/sensor/", LOWER(C372), "/", E372, "/config"))</f>
        <v/>
      </c>
      <c r="AA372" s="9" t="str">
        <f>IF(ISBLANK(Y372),  "", _xlfn.CONCAT(LOWER(C372), "/", E372))</f>
        <v/>
      </c>
      <c r="AD372" s="9"/>
      <c r="AN372" s="9" t="str">
        <f>IF(AND(ISBLANK(AL372), ISBLANK(AM372)), "", _xlfn.CONCAT("[", IF(ISBLANK(AL372), "", _xlfn.CONCAT("[""mac"", """, AL372, """]")), IF(ISBLANK(AM372), "", _xlfn.CONCAT(", [""ip"", """, AM372, """]")), "]"))</f>
        <v/>
      </c>
    </row>
    <row r="373" spans="6:40" ht="16" customHeight="1" x14ac:dyDescent="0.2">
      <c r="F373" s="9" t="str">
        <f>IF(ISBLANK(E373), "", Table2[[#This Row],[unique_id]])</f>
        <v/>
      </c>
      <c r="N373" s="9"/>
      <c r="O373" s="11"/>
      <c r="P373" s="11"/>
      <c r="Q373" s="11"/>
      <c r="R373" s="11"/>
      <c r="S373" s="9"/>
      <c r="X373" s="11"/>
      <c r="Z373" s="9" t="str">
        <f>IF(ISBLANK(Y373),  "", _xlfn.CONCAT("haas/entity/sensor/", LOWER(C373), "/", E373, "/config"))</f>
        <v/>
      </c>
      <c r="AA373" s="9" t="str">
        <f>IF(ISBLANK(Y373),  "", _xlfn.CONCAT(LOWER(C373), "/", E373))</f>
        <v/>
      </c>
      <c r="AD373" s="9"/>
      <c r="AN373" s="9" t="str">
        <f>IF(AND(ISBLANK(AL373), ISBLANK(AM373)), "", _xlfn.CONCAT("[", IF(ISBLANK(AL373), "", _xlfn.CONCAT("[""mac"", """, AL373, """]")), IF(ISBLANK(AM373), "", _xlfn.CONCAT(", [""ip"", """, AM373, """]")), "]"))</f>
        <v/>
      </c>
    </row>
    <row r="374" spans="6:40" ht="16" customHeight="1" x14ac:dyDescent="0.2">
      <c r="F374" s="9" t="str">
        <f>IF(ISBLANK(E374), "", Table2[[#This Row],[unique_id]])</f>
        <v/>
      </c>
      <c r="N374" s="9"/>
      <c r="O374" s="11"/>
      <c r="P374" s="11"/>
      <c r="Q374" s="11"/>
      <c r="R374" s="11"/>
      <c r="S374" s="9"/>
      <c r="X374" s="11"/>
      <c r="Z374" s="9" t="str">
        <f>IF(ISBLANK(Y374),  "", _xlfn.CONCAT("haas/entity/sensor/", LOWER(C374), "/", E374, "/config"))</f>
        <v/>
      </c>
      <c r="AA374" s="9" t="str">
        <f>IF(ISBLANK(Y374),  "", _xlfn.CONCAT(LOWER(C374), "/", E374))</f>
        <v/>
      </c>
      <c r="AD374" s="9"/>
      <c r="AN374" s="9" t="str">
        <f>IF(AND(ISBLANK(AL374), ISBLANK(AM374)), "", _xlfn.CONCAT("[", IF(ISBLANK(AL374), "", _xlfn.CONCAT("[""mac"", """, AL374, """]")), IF(ISBLANK(AM374), "", _xlfn.CONCAT(", [""ip"", """, AM374, """]")), "]"))</f>
        <v/>
      </c>
    </row>
    <row r="375" spans="6:40" ht="16" customHeight="1" x14ac:dyDescent="0.2">
      <c r="F375" s="9" t="str">
        <f>IF(ISBLANK(E375), "", Table2[[#This Row],[unique_id]])</f>
        <v/>
      </c>
      <c r="N375" s="9"/>
      <c r="O375" s="11"/>
      <c r="P375" s="11"/>
      <c r="Q375" s="11"/>
      <c r="R375" s="11"/>
      <c r="S375" s="9"/>
      <c r="X375" s="11"/>
      <c r="Z375" s="9" t="str">
        <f>IF(ISBLANK(Y375),  "", _xlfn.CONCAT("haas/entity/sensor/", LOWER(C375), "/", E375, "/config"))</f>
        <v/>
      </c>
      <c r="AA375" s="9" t="str">
        <f>IF(ISBLANK(Y375),  "", _xlfn.CONCAT(LOWER(C375), "/", E375))</f>
        <v/>
      </c>
      <c r="AD375" s="9"/>
      <c r="AN375" s="9" t="str">
        <f>IF(AND(ISBLANK(AL375), ISBLANK(AM375)), "", _xlfn.CONCAT("[", IF(ISBLANK(AL375), "", _xlfn.CONCAT("[""mac"", """, AL375, """]")), IF(ISBLANK(AM375), "", _xlfn.CONCAT(", [""ip"", """, AM375, """]")), "]"))</f>
        <v/>
      </c>
    </row>
    <row r="376" spans="6:40" ht="16" customHeight="1" x14ac:dyDescent="0.2">
      <c r="F376" s="9" t="str">
        <f>IF(ISBLANK(E376), "", Table2[[#This Row],[unique_id]])</f>
        <v/>
      </c>
      <c r="N376" s="9"/>
      <c r="O376" s="11"/>
      <c r="P376" s="11"/>
      <c r="Q376" s="11"/>
      <c r="R376" s="11"/>
      <c r="S376" s="9"/>
      <c r="X376" s="11"/>
      <c r="Z376" s="9" t="str">
        <f>IF(ISBLANK(Y376),  "", _xlfn.CONCAT("haas/entity/sensor/", LOWER(C376), "/", E376, "/config"))</f>
        <v/>
      </c>
      <c r="AA376" s="9" t="str">
        <f>IF(ISBLANK(Y376),  "", _xlfn.CONCAT(LOWER(C376), "/", E376))</f>
        <v/>
      </c>
      <c r="AD376" s="9"/>
      <c r="AN376" s="9" t="str">
        <f>IF(AND(ISBLANK(AL376), ISBLANK(AM376)), "", _xlfn.CONCAT("[", IF(ISBLANK(AL376), "", _xlfn.CONCAT("[""mac"", """, AL376, """]")), IF(ISBLANK(AM376), "", _xlfn.CONCAT(", [""ip"", """, AM376, """]")), "]"))</f>
        <v/>
      </c>
    </row>
    <row r="377" spans="6:40" ht="16" customHeight="1" x14ac:dyDescent="0.2">
      <c r="F377" s="9" t="str">
        <f>IF(ISBLANK(E377), "", Table2[[#This Row],[unique_id]])</f>
        <v/>
      </c>
      <c r="N377" s="9"/>
      <c r="O377" s="11"/>
      <c r="P377" s="11"/>
      <c r="Q377" s="11"/>
      <c r="R377" s="11"/>
      <c r="S377" s="9"/>
      <c r="X377" s="11"/>
      <c r="Z377" s="9" t="str">
        <f>IF(ISBLANK(Y377),  "", _xlfn.CONCAT("haas/entity/sensor/", LOWER(C377), "/", E377, "/config"))</f>
        <v/>
      </c>
      <c r="AA377" s="9" t="str">
        <f>IF(ISBLANK(Y377),  "", _xlfn.CONCAT(LOWER(C377), "/", E377))</f>
        <v/>
      </c>
      <c r="AD377" s="9"/>
      <c r="AN377" s="9" t="str">
        <f>IF(AND(ISBLANK(AL377), ISBLANK(AM377)), "", _xlfn.CONCAT("[", IF(ISBLANK(AL377), "", _xlfn.CONCAT("[""mac"", """, AL377, """]")), IF(ISBLANK(AM377), "", _xlfn.CONCAT(", [""ip"", """, AM377, """]")), "]"))</f>
        <v/>
      </c>
    </row>
    <row r="378" spans="6:40" ht="16" customHeight="1" x14ac:dyDescent="0.2">
      <c r="F378" s="9" t="str">
        <f>IF(ISBLANK(E378), "", Table2[[#This Row],[unique_id]])</f>
        <v/>
      </c>
      <c r="N378" s="9"/>
      <c r="O378" s="11"/>
      <c r="P378" s="11"/>
      <c r="Q378" s="11"/>
      <c r="R378" s="11"/>
      <c r="S378" s="9"/>
      <c r="X378" s="11"/>
      <c r="Z378" s="9" t="str">
        <f>IF(ISBLANK(Y378),  "", _xlfn.CONCAT("haas/entity/sensor/", LOWER(C378), "/", E378, "/config"))</f>
        <v/>
      </c>
      <c r="AA378" s="9" t="str">
        <f>IF(ISBLANK(Y378),  "", _xlfn.CONCAT(LOWER(C378), "/", E378))</f>
        <v/>
      </c>
      <c r="AD378" s="9"/>
      <c r="AN378" s="9" t="str">
        <f>IF(AND(ISBLANK(AL378), ISBLANK(AM378)), "", _xlfn.CONCAT("[", IF(ISBLANK(AL378), "", _xlfn.CONCAT("[""mac"", """, AL378, """]")), IF(ISBLANK(AM378), "", _xlfn.CONCAT(", [""ip"", """, AM378, """]")), "]"))</f>
        <v/>
      </c>
    </row>
    <row r="379" spans="6:40" ht="16" customHeight="1" x14ac:dyDescent="0.2">
      <c r="F379" s="9" t="str">
        <f>IF(ISBLANK(E379), "", Table2[[#This Row],[unique_id]])</f>
        <v/>
      </c>
      <c r="N379" s="9"/>
      <c r="O379" s="11"/>
      <c r="P379" s="11"/>
      <c r="Q379" s="11"/>
      <c r="R379" s="11"/>
      <c r="S379" s="9"/>
      <c r="X379" s="11"/>
      <c r="Z379" s="9" t="str">
        <f>IF(ISBLANK(Y379),  "", _xlfn.CONCAT("haas/entity/sensor/", LOWER(C379), "/", E379, "/config"))</f>
        <v/>
      </c>
      <c r="AA379" s="9" t="str">
        <f>IF(ISBLANK(Y379),  "", _xlfn.CONCAT(LOWER(C379), "/", E379))</f>
        <v/>
      </c>
      <c r="AD379" s="9"/>
      <c r="AN379" s="9" t="str">
        <f>IF(AND(ISBLANK(AL379), ISBLANK(AM379)), "", _xlfn.CONCAT("[", IF(ISBLANK(AL379), "", _xlfn.CONCAT("[""mac"", """, AL379, """]")), IF(ISBLANK(AM379), "", _xlfn.CONCAT(", [""ip"", """, AM379, """]")), "]"))</f>
        <v/>
      </c>
    </row>
    <row r="380" spans="6:40" ht="16" customHeight="1" x14ac:dyDescent="0.2">
      <c r="F380" s="9" t="str">
        <f>IF(ISBLANK(E380), "", Table2[[#This Row],[unique_id]])</f>
        <v/>
      </c>
      <c r="N380" s="9"/>
      <c r="O380" s="11"/>
      <c r="P380" s="11"/>
      <c r="Q380" s="11"/>
      <c r="R380" s="11"/>
      <c r="S380" s="9"/>
      <c r="X380" s="11"/>
      <c r="Z380" s="9" t="str">
        <f>IF(ISBLANK(Y380),  "", _xlfn.CONCAT("haas/entity/sensor/", LOWER(C380), "/", E380, "/config"))</f>
        <v/>
      </c>
      <c r="AA380" s="9" t="str">
        <f>IF(ISBLANK(Y380),  "", _xlfn.CONCAT(LOWER(C380), "/", E380))</f>
        <v/>
      </c>
      <c r="AD380" s="9"/>
      <c r="AN380" s="9" t="str">
        <f>IF(AND(ISBLANK(AL380), ISBLANK(AM380)), "", _xlfn.CONCAT("[", IF(ISBLANK(AL380), "", _xlfn.CONCAT("[""mac"", """, AL380, """]")), IF(ISBLANK(AM380), "", _xlfn.CONCAT(", [""ip"", """, AM380, """]")), "]"))</f>
        <v/>
      </c>
    </row>
    <row r="381" spans="6:40" ht="16" customHeight="1" x14ac:dyDescent="0.2">
      <c r="F381" s="9" t="str">
        <f>IF(ISBLANK(E381), "", Table2[[#This Row],[unique_id]])</f>
        <v/>
      </c>
      <c r="N381" s="9"/>
      <c r="O381" s="11"/>
      <c r="P381" s="11"/>
      <c r="Q381" s="11"/>
      <c r="R381" s="11"/>
      <c r="S381" s="9"/>
      <c r="X381" s="11"/>
      <c r="Z381" s="9" t="str">
        <f>IF(ISBLANK(Y381),  "", _xlfn.CONCAT("haas/entity/sensor/", LOWER(C381), "/", E381, "/config"))</f>
        <v/>
      </c>
      <c r="AA381" s="9" t="str">
        <f>IF(ISBLANK(Y381),  "", _xlfn.CONCAT(LOWER(C381), "/", E381))</f>
        <v/>
      </c>
      <c r="AD381" s="9"/>
      <c r="AN381" s="9" t="str">
        <f>IF(AND(ISBLANK(AL381), ISBLANK(AM381)), "", _xlfn.CONCAT("[", IF(ISBLANK(AL381), "", _xlfn.CONCAT("[""mac"", """, AL381, """]")), IF(ISBLANK(AM381), "", _xlfn.CONCAT(", [""ip"", """, AM381, """]")), "]"))</f>
        <v/>
      </c>
    </row>
    <row r="382" spans="6:40" ht="16" customHeight="1" x14ac:dyDescent="0.2">
      <c r="F382" s="9" t="str">
        <f>IF(ISBLANK(E382), "", Table2[[#This Row],[unique_id]])</f>
        <v/>
      </c>
      <c r="N382" s="9"/>
      <c r="O382" s="11"/>
      <c r="P382" s="11"/>
      <c r="Q382" s="11"/>
      <c r="R382" s="11"/>
      <c r="S382" s="9"/>
      <c r="X382" s="11"/>
      <c r="Z382" s="9" t="str">
        <f>IF(ISBLANK(Y382),  "", _xlfn.CONCAT("haas/entity/sensor/", LOWER(C382), "/", E382, "/config"))</f>
        <v/>
      </c>
      <c r="AA382" s="9" t="str">
        <f>IF(ISBLANK(Y382),  "", _xlfn.CONCAT(LOWER(C382), "/", E382))</f>
        <v/>
      </c>
      <c r="AD382" s="9"/>
      <c r="AN382" s="9" t="str">
        <f>IF(AND(ISBLANK(AL382), ISBLANK(AM382)), "", _xlfn.CONCAT("[", IF(ISBLANK(AL382), "", _xlfn.CONCAT("[""mac"", """, AL382, """]")), IF(ISBLANK(AM382), "", _xlfn.CONCAT(", [""ip"", """, AM382, """]")), "]"))</f>
        <v/>
      </c>
    </row>
    <row r="383" spans="6:40" ht="16" customHeight="1" x14ac:dyDescent="0.2">
      <c r="F383" s="9" t="str">
        <f>IF(ISBLANK(E383), "", Table2[[#This Row],[unique_id]])</f>
        <v/>
      </c>
      <c r="N383" s="9"/>
      <c r="O383" s="11"/>
      <c r="P383" s="11"/>
      <c r="Q383" s="11"/>
      <c r="R383" s="11"/>
      <c r="S383" s="9"/>
      <c r="X383" s="11"/>
      <c r="Z383" s="9" t="str">
        <f>IF(ISBLANK(Y383),  "", _xlfn.CONCAT("haas/entity/sensor/", LOWER(C383), "/", E383, "/config"))</f>
        <v/>
      </c>
      <c r="AA383" s="9" t="str">
        <f>IF(ISBLANK(Y383),  "", _xlfn.CONCAT(LOWER(C383), "/", E383))</f>
        <v/>
      </c>
      <c r="AD383" s="9"/>
      <c r="AN383" s="9" t="str">
        <f>IF(AND(ISBLANK(AL383), ISBLANK(AM383)), "", _xlfn.CONCAT("[", IF(ISBLANK(AL383), "", _xlfn.CONCAT("[""mac"", """, AL383, """]")), IF(ISBLANK(AM383), "", _xlfn.CONCAT(", [""ip"", """, AM383, """]")), "]"))</f>
        <v/>
      </c>
    </row>
    <row r="384" spans="6:40" ht="16" customHeight="1" x14ac:dyDescent="0.2">
      <c r="F384" s="9" t="str">
        <f>IF(ISBLANK(E384), "", Table2[[#This Row],[unique_id]])</f>
        <v/>
      </c>
      <c r="N384" s="9"/>
      <c r="O384" s="11"/>
      <c r="P384" s="11"/>
      <c r="Q384" s="11"/>
      <c r="R384" s="11"/>
      <c r="S384" s="9"/>
      <c r="X384" s="11"/>
      <c r="Z384" s="9" t="str">
        <f>IF(ISBLANK(Y384),  "", _xlfn.CONCAT("haas/entity/sensor/", LOWER(C384), "/", E384, "/config"))</f>
        <v/>
      </c>
      <c r="AA384" s="9" t="str">
        <f>IF(ISBLANK(Y384),  "", _xlfn.CONCAT(LOWER(C384), "/", E384))</f>
        <v/>
      </c>
      <c r="AD384" s="9"/>
      <c r="AN384" s="9" t="str">
        <f>IF(AND(ISBLANK(AL384), ISBLANK(AM384)), "", _xlfn.CONCAT("[", IF(ISBLANK(AL384), "", _xlfn.CONCAT("[""mac"", """, AL384, """]")), IF(ISBLANK(AM384), "", _xlfn.CONCAT(", [""ip"", """, AM384, """]")), "]"))</f>
        <v/>
      </c>
    </row>
    <row r="385" spans="6:40" ht="16" customHeight="1" x14ac:dyDescent="0.2">
      <c r="F385" s="9" t="str">
        <f>IF(ISBLANK(E385), "", Table2[[#This Row],[unique_id]])</f>
        <v/>
      </c>
      <c r="N385" s="9"/>
      <c r="O385" s="11"/>
      <c r="P385" s="11"/>
      <c r="Q385" s="11"/>
      <c r="R385" s="11"/>
      <c r="S385" s="9"/>
      <c r="X385" s="11"/>
      <c r="Z385" s="9" t="str">
        <f>IF(ISBLANK(Y385),  "", _xlfn.CONCAT("haas/entity/sensor/", LOWER(C385), "/", E385, "/config"))</f>
        <v/>
      </c>
      <c r="AA385" s="9" t="str">
        <f>IF(ISBLANK(Y385),  "", _xlfn.CONCAT(LOWER(C385), "/", E385))</f>
        <v/>
      </c>
      <c r="AD385" s="9"/>
      <c r="AN385" s="9" t="str">
        <f>IF(AND(ISBLANK(AL385), ISBLANK(AM385)), "", _xlfn.CONCAT("[", IF(ISBLANK(AL385), "", _xlfn.CONCAT("[""mac"", """, AL385, """]")), IF(ISBLANK(AM385), "", _xlfn.CONCAT(", [""ip"", """, AM385, """]")), "]"))</f>
        <v/>
      </c>
    </row>
    <row r="386" spans="6:40" ht="16" customHeight="1" x14ac:dyDescent="0.2">
      <c r="F386" s="9" t="str">
        <f>IF(ISBLANK(E386), "", Table2[[#This Row],[unique_id]])</f>
        <v/>
      </c>
      <c r="N386" s="9"/>
      <c r="O386" s="11"/>
      <c r="P386" s="11"/>
      <c r="Q386" s="11"/>
      <c r="R386" s="11"/>
      <c r="S386" s="9"/>
      <c r="X386" s="11"/>
      <c r="Z386" s="9" t="str">
        <f>IF(ISBLANK(Y386),  "", _xlfn.CONCAT("haas/entity/sensor/", LOWER(C386), "/", E386, "/config"))</f>
        <v/>
      </c>
      <c r="AA386" s="9" t="str">
        <f>IF(ISBLANK(Y386),  "", _xlfn.CONCAT(LOWER(C386), "/", E386))</f>
        <v/>
      </c>
      <c r="AD386" s="9"/>
      <c r="AN386" s="9" t="str">
        <f>IF(AND(ISBLANK(AL386), ISBLANK(AM386)), "", _xlfn.CONCAT("[", IF(ISBLANK(AL386), "", _xlfn.CONCAT("[""mac"", """, AL386, """]")), IF(ISBLANK(AM386), "", _xlfn.CONCAT(", [""ip"", """, AM386, """]")), "]"))</f>
        <v/>
      </c>
    </row>
    <row r="387" spans="6:40" ht="16" customHeight="1" x14ac:dyDescent="0.2">
      <c r="F387" s="9" t="str">
        <f>IF(ISBLANK(E387), "", Table2[[#This Row],[unique_id]])</f>
        <v/>
      </c>
      <c r="N387" s="9"/>
      <c r="O387" s="11"/>
      <c r="P387" s="11"/>
      <c r="Q387" s="11"/>
      <c r="R387" s="11"/>
      <c r="S387" s="9"/>
      <c r="X387" s="11"/>
      <c r="Z387" s="9" t="str">
        <f>IF(ISBLANK(Y387),  "", _xlfn.CONCAT("haas/entity/sensor/", LOWER(C387), "/", E387, "/config"))</f>
        <v/>
      </c>
      <c r="AA387" s="9" t="str">
        <f>IF(ISBLANK(Y387),  "", _xlfn.CONCAT(LOWER(C387), "/", E387))</f>
        <v/>
      </c>
      <c r="AD387" s="9"/>
      <c r="AN387" s="9" t="str">
        <f>IF(AND(ISBLANK(AL387), ISBLANK(AM387)), "", _xlfn.CONCAT("[", IF(ISBLANK(AL387), "", _xlfn.CONCAT("[""mac"", """, AL387, """]")), IF(ISBLANK(AM387), "", _xlfn.CONCAT(", [""ip"", """, AM387, """]")), "]"))</f>
        <v/>
      </c>
    </row>
    <row r="388" spans="6:40" ht="16" customHeight="1" x14ac:dyDescent="0.2">
      <c r="F388" s="9" t="str">
        <f>IF(ISBLANK(E388), "", Table2[[#This Row],[unique_id]])</f>
        <v/>
      </c>
      <c r="N388" s="9"/>
      <c r="O388" s="11"/>
      <c r="P388" s="11"/>
      <c r="Q388" s="11"/>
      <c r="R388" s="11"/>
      <c r="S388" s="9"/>
      <c r="X388" s="11"/>
      <c r="Z388" s="9" t="str">
        <f>IF(ISBLANK(Y388),  "", _xlfn.CONCAT("haas/entity/sensor/", LOWER(C388), "/", E388, "/config"))</f>
        <v/>
      </c>
      <c r="AA388" s="9" t="str">
        <f>IF(ISBLANK(Y388),  "", _xlfn.CONCAT(LOWER(C388), "/", E388))</f>
        <v/>
      </c>
      <c r="AD388" s="9"/>
      <c r="AN388" s="9" t="str">
        <f>IF(AND(ISBLANK(AL388), ISBLANK(AM388)), "", _xlfn.CONCAT("[", IF(ISBLANK(AL388), "", _xlfn.CONCAT("[""mac"", """, AL388, """]")), IF(ISBLANK(AM388), "", _xlfn.CONCAT(", [""ip"", """, AM388, """]")), "]"))</f>
        <v/>
      </c>
    </row>
    <row r="389" spans="6:40" ht="16" customHeight="1" x14ac:dyDescent="0.2">
      <c r="F389" s="9" t="str">
        <f>IF(ISBLANK(E389), "", Table2[[#This Row],[unique_id]])</f>
        <v/>
      </c>
      <c r="N389" s="9"/>
      <c r="O389" s="11"/>
      <c r="P389" s="11"/>
      <c r="Q389" s="11"/>
      <c r="R389" s="11"/>
      <c r="S389" s="9"/>
      <c r="X389" s="11"/>
      <c r="Z389" s="9" t="str">
        <f>IF(ISBLANK(Y389),  "", _xlfn.CONCAT("haas/entity/sensor/", LOWER(C389), "/", E389, "/config"))</f>
        <v/>
      </c>
      <c r="AA389" s="9" t="str">
        <f>IF(ISBLANK(Y389),  "", _xlfn.CONCAT(LOWER(C389), "/", E389))</f>
        <v/>
      </c>
      <c r="AD389" s="9"/>
      <c r="AN389" s="9" t="str">
        <f>IF(AND(ISBLANK(AL389), ISBLANK(AM389)), "", _xlfn.CONCAT("[", IF(ISBLANK(AL389), "", _xlfn.CONCAT("[""mac"", """, AL389, """]")), IF(ISBLANK(AM389), "", _xlfn.CONCAT(", [""ip"", """, AM389, """]")), "]"))</f>
        <v/>
      </c>
    </row>
    <row r="390" spans="6:40" ht="16" customHeight="1" x14ac:dyDescent="0.2">
      <c r="F390" s="9" t="str">
        <f>IF(ISBLANK(E390), "", Table2[[#This Row],[unique_id]])</f>
        <v/>
      </c>
      <c r="N390" s="9"/>
      <c r="O390" s="11"/>
      <c r="P390" s="11"/>
      <c r="Q390" s="11"/>
      <c r="R390" s="11"/>
      <c r="S390" s="9"/>
      <c r="X390" s="11"/>
      <c r="Z390" s="9" t="str">
        <f>IF(ISBLANK(Y390),  "", _xlfn.CONCAT("haas/entity/sensor/", LOWER(C390), "/", E390, "/config"))</f>
        <v/>
      </c>
      <c r="AA390" s="9" t="str">
        <f>IF(ISBLANK(Y390),  "", _xlfn.CONCAT(LOWER(C390), "/", E390))</f>
        <v/>
      </c>
      <c r="AD390" s="9"/>
      <c r="AN390" s="9" t="str">
        <f>IF(AND(ISBLANK(AL390), ISBLANK(AM390)), "", _xlfn.CONCAT("[", IF(ISBLANK(AL390), "", _xlfn.CONCAT("[""mac"", """, AL390, """]")), IF(ISBLANK(AM390), "", _xlfn.CONCAT(", [""ip"", """, AM390, """]")), "]"))</f>
        <v/>
      </c>
    </row>
    <row r="391" spans="6:40" ht="16" customHeight="1" x14ac:dyDescent="0.2">
      <c r="F391" s="9" t="str">
        <f>IF(ISBLANK(E391), "", Table2[[#This Row],[unique_id]])</f>
        <v/>
      </c>
      <c r="N391" s="9"/>
      <c r="O391" s="11"/>
      <c r="P391" s="11"/>
      <c r="Q391" s="11"/>
      <c r="R391" s="11"/>
      <c r="S391" s="9"/>
      <c r="X391" s="11"/>
      <c r="Z391" s="9" t="str">
        <f>IF(ISBLANK(Y391),  "", _xlfn.CONCAT("haas/entity/sensor/", LOWER(C391), "/", E391, "/config"))</f>
        <v/>
      </c>
      <c r="AA391" s="9" t="str">
        <f>IF(ISBLANK(Y391),  "", _xlfn.CONCAT(LOWER(C391), "/", E391))</f>
        <v/>
      </c>
      <c r="AD391" s="9"/>
      <c r="AN391" s="9" t="str">
        <f>IF(AND(ISBLANK(AL391), ISBLANK(AM391)), "", _xlfn.CONCAT("[", IF(ISBLANK(AL391), "", _xlfn.CONCAT("[""mac"", """, AL391, """]")), IF(ISBLANK(AM391), "", _xlfn.CONCAT(", [""ip"", """, AM391, """]")), "]"))</f>
        <v/>
      </c>
    </row>
    <row r="392" spans="6:40" ht="16" customHeight="1" x14ac:dyDescent="0.2">
      <c r="F392" s="9" t="str">
        <f>IF(ISBLANK(E392), "", Table2[[#This Row],[unique_id]])</f>
        <v/>
      </c>
      <c r="N392" s="9"/>
      <c r="O392" s="11"/>
      <c r="P392" s="11"/>
      <c r="Q392" s="11"/>
      <c r="R392" s="11"/>
      <c r="S392" s="9"/>
      <c r="X392" s="11"/>
      <c r="Z392" s="9" t="str">
        <f>IF(ISBLANK(Y392),  "", _xlfn.CONCAT("haas/entity/sensor/", LOWER(C392), "/", E392, "/config"))</f>
        <v/>
      </c>
      <c r="AA392" s="9" t="str">
        <f>IF(ISBLANK(Y392),  "", _xlfn.CONCAT(LOWER(C392), "/", E392))</f>
        <v/>
      </c>
      <c r="AD392" s="9"/>
      <c r="AN392" s="9" t="str">
        <f>IF(AND(ISBLANK(AL392), ISBLANK(AM392)), "", _xlfn.CONCAT("[", IF(ISBLANK(AL392), "", _xlfn.CONCAT("[""mac"", """, AL392, """]")), IF(ISBLANK(AM392), "", _xlfn.CONCAT(", [""ip"", """, AM392, """]")), "]"))</f>
        <v/>
      </c>
    </row>
    <row r="393" spans="6:40" ht="16" customHeight="1" x14ac:dyDescent="0.2">
      <c r="F393" s="9" t="str">
        <f>IF(ISBLANK(E393), "", Table2[[#This Row],[unique_id]])</f>
        <v/>
      </c>
      <c r="N393" s="9"/>
      <c r="O393" s="11"/>
      <c r="P393" s="11"/>
      <c r="Q393" s="11"/>
      <c r="R393" s="11"/>
      <c r="S393" s="9"/>
      <c r="X393" s="11"/>
      <c r="Z393" s="9" t="str">
        <f>IF(ISBLANK(Y393),  "", _xlfn.CONCAT("haas/entity/sensor/", LOWER(C393), "/", E393, "/config"))</f>
        <v/>
      </c>
      <c r="AA393" s="9" t="str">
        <f>IF(ISBLANK(Y393),  "", _xlfn.CONCAT(LOWER(C393), "/", E393))</f>
        <v/>
      </c>
      <c r="AD393" s="9"/>
      <c r="AN393" s="9" t="str">
        <f>IF(AND(ISBLANK(AL393), ISBLANK(AM393)), "", _xlfn.CONCAT("[", IF(ISBLANK(AL393), "", _xlfn.CONCAT("[""mac"", """, AL393, """]")), IF(ISBLANK(AM393), "", _xlfn.CONCAT(", [""ip"", """, AM393, """]")), "]"))</f>
        <v/>
      </c>
    </row>
    <row r="394" spans="6:40" ht="16" customHeight="1" x14ac:dyDescent="0.2">
      <c r="F394" s="9" t="str">
        <f>IF(ISBLANK(E394), "", Table2[[#This Row],[unique_id]])</f>
        <v/>
      </c>
      <c r="N394" s="9"/>
      <c r="O394" s="11"/>
      <c r="P394" s="11"/>
      <c r="Q394" s="11"/>
      <c r="R394" s="11"/>
      <c r="S394" s="9"/>
      <c r="X394" s="11"/>
      <c r="Z394" s="9" t="str">
        <f>IF(ISBLANK(Y394),  "", _xlfn.CONCAT("haas/entity/sensor/", LOWER(C394), "/", E394, "/config"))</f>
        <v/>
      </c>
      <c r="AA394" s="9" t="str">
        <f>IF(ISBLANK(Y394),  "", _xlfn.CONCAT(LOWER(C394), "/", E394))</f>
        <v/>
      </c>
      <c r="AD394" s="9"/>
      <c r="AN394" s="9" t="str">
        <f>IF(AND(ISBLANK(AL394), ISBLANK(AM394)), "", _xlfn.CONCAT("[", IF(ISBLANK(AL394), "", _xlfn.CONCAT("[""mac"", """, AL394, """]")), IF(ISBLANK(AM394), "", _xlfn.CONCAT(", [""ip"", """, AM394, """]")), "]"))</f>
        <v/>
      </c>
    </row>
    <row r="395" spans="6:40" ht="16" customHeight="1" x14ac:dyDescent="0.2">
      <c r="F395" s="9" t="str">
        <f>IF(ISBLANK(E395), "", Table2[[#This Row],[unique_id]])</f>
        <v/>
      </c>
      <c r="N395" s="9"/>
      <c r="O395" s="11"/>
      <c r="P395" s="11"/>
      <c r="Q395" s="11"/>
      <c r="R395" s="11"/>
      <c r="S395" s="9"/>
      <c r="X395" s="11"/>
      <c r="Z395" s="9" t="str">
        <f>IF(ISBLANK(Y395),  "", _xlfn.CONCAT("haas/entity/sensor/", LOWER(C395), "/", E395, "/config"))</f>
        <v/>
      </c>
      <c r="AA395" s="9" t="str">
        <f>IF(ISBLANK(Y395),  "", _xlfn.CONCAT(LOWER(C395), "/", E395))</f>
        <v/>
      </c>
      <c r="AD395" s="9"/>
      <c r="AN395" s="9" t="str">
        <f>IF(AND(ISBLANK(AL395), ISBLANK(AM395)), "", _xlfn.CONCAT("[", IF(ISBLANK(AL395), "", _xlfn.CONCAT("[""mac"", """, AL395, """]")), IF(ISBLANK(AM395), "", _xlfn.CONCAT(", [""ip"", """, AM395, """]")), "]"))</f>
        <v/>
      </c>
    </row>
    <row r="396" spans="6:40" ht="16" customHeight="1" x14ac:dyDescent="0.2">
      <c r="F396" s="9" t="str">
        <f>IF(ISBLANK(E396), "", Table2[[#This Row],[unique_id]])</f>
        <v/>
      </c>
      <c r="N396" s="9"/>
      <c r="O396" s="11"/>
      <c r="P396" s="11"/>
      <c r="Q396" s="11"/>
      <c r="R396" s="11"/>
      <c r="S396" s="9"/>
      <c r="X396" s="11"/>
      <c r="Z396" s="9" t="str">
        <f>IF(ISBLANK(Y396),  "", _xlfn.CONCAT("haas/entity/sensor/", LOWER(C396), "/", E396, "/config"))</f>
        <v/>
      </c>
      <c r="AA396" s="9" t="str">
        <f>IF(ISBLANK(Y396),  "", _xlfn.CONCAT(LOWER(C396), "/", E396))</f>
        <v/>
      </c>
      <c r="AD396" s="9"/>
      <c r="AN396" s="9" t="str">
        <f>IF(AND(ISBLANK(AL396), ISBLANK(AM396)), "", _xlfn.CONCAT("[", IF(ISBLANK(AL396), "", _xlfn.CONCAT("[""mac"", """, AL396, """]")), IF(ISBLANK(AM396), "", _xlfn.CONCAT(", [""ip"", """, AM396, """]")), "]"))</f>
        <v/>
      </c>
    </row>
    <row r="397" spans="6:40" ht="16" customHeight="1" x14ac:dyDescent="0.2">
      <c r="F397" s="9" t="str">
        <f>IF(ISBLANK(E397), "", Table2[[#This Row],[unique_id]])</f>
        <v/>
      </c>
      <c r="N397" s="9"/>
      <c r="O397" s="11"/>
      <c r="P397" s="11"/>
      <c r="Q397" s="11"/>
      <c r="R397" s="11"/>
      <c r="S397" s="9"/>
      <c r="X397" s="11"/>
      <c r="Z397" s="9" t="str">
        <f>IF(ISBLANK(Y397),  "", _xlfn.CONCAT("haas/entity/sensor/", LOWER(C397), "/", E397, "/config"))</f>
        <v/>
      </c>
      <c r="AA397" s="9" t="str">
        <f>IF(ISBLANK(Y397),  "", _xlfn.CONCAT(LOWER(C397), "/", E397))</f>
        <v/>
      </c>
      <c r="AD397" s="9"/>
      <c r="AN397" s="9" t="str">
        <f>IF(AND(ISBLANK(AL397), ISBLANK(AM397)), "", _xlfn.CONCAT("[", IF(ISBLANK(AL397), "", _xlfn.CONCAT("[""mac"", """, AL397, """]")), IF(ISBLANK(AM397), "", _xlfn.CONCAT(", [""ip"", """, AM397, """]")), "]"))</f>
        <v/>
      </c>
    </row>
    <row r="398" spans="6:40" ht="16" customHeight="1" x14ac:dyDescent="0.2">
      <c r="F398" s="9" t="str">
        <f>IF(ISBLANK(E398), "", Table2[[#This Row],[unique_id]])</f>
        <v/>
      </c>
      <c r="N398" s="9"/>
      <c r="O398" s="11"/>
      <c r="P398" s="11"/>
      <c r="Q398" s="11"/>
      <c r="R398" s="11"/>
      <c r="S398" s="9"/>
      <c r="X398" s="11"/>
      <c r="Z398" s="9" t="str">
        <f>IF(ISBLANK(Y398),  "", _xlfn.CONCAT("haas/entity/sensor/", LOWER(C398), "/", E398, "/config"))</f>
        <v/>
      </c>
      <c r="AA398" s="9" t="str">
        <f>IF(ISBLANK(Y398),  "", _xlfn.CONCAT(LOWER(C398), "/", E398))</f>
        <v/>
      </c>
      <c r="AD398" s="9"/>
      <c r="AN398" s="9" t="str">
        <f>IF(AND(ISBLANK(AL398), ISBLANK(AM398)), "", _xlfn.CONCAT("[", IF(ISBLANK(AL398), "", _xlfn.CONCAT("[""mac"", """, AL398, """]")), IF(ISBLANK(AM398), "", _xlfn.CONCAT(", [""ip"", """, AM398, """]")), "]"))</f>
        <v/>
      </c>
    </row>
    <row r="399" spans="6:40" ht="16" customHeight="1" x14ac:dyDescent="0.2">
      <c r="F399" s="9" t="str">
        <f>IF(ISBLANK(E399), "", Table2[[#This Row],[unique_id]])</f>
        <v/>
      </c>
      <c r="N399" s="9"/>
      <c r="O399" s="11"/>
      <c r="P399" s="11"/>
      <c r="Q399" s="11"/>
      <c r="R399" s="11"/>
      <c r="S399" s="9"/>
      <c r="X399" s="11"/>
      <c r="Z399" s="9" t="str">
        <f>IF(ISBLANK(Y399),  "", _xlfn.CONCAT("haas/entity/sensor/", LOWER(C399), "/", E399, "/config"))</f>
        <v/>
      </c>
      <c r="AA399" s="9" t="str">
        <f>IF(ISBLANK(Y399),  "", _xlfn.CONCAT(LOWER(C399), "/", E399))</f>
        <v/>
      </c>
      <c r="AD399" s="9"/>
      <c r="AN399" s="9" t="str">
        <f>IF(AND(ISBLANK(AL399), ISBLANK(AM399)), "", _xlfn.CONCAT("[", IF(ISBLANK(AL399), "", _xlfn.CONCAT("[""mac"", """, AL399, """]")), IF(ISBLANK(AM399), "", _xlfn.CONCAT(", [""ip"", """, AM399, """]")), "]"))</f>
        <v/>
      </c>
    </row>
    <row r="400" spans="6:40" ht="16" customHeight="1" x14ac:dyDescent="0.2">
      <c r="F400" s="9" t="str">
        <f>IF(ISBLANK(E400), "", Table2[[#This Row],[unique_id]])</f>
        <v/>
      </c>
      <c r="N400" s="9"/>
      <c r="O400" s="11"/>
      <c r="P400" s="11"/>
      <c r="Q400" s="11"/>
      <c r="R400" s="11"/>
      <c r="S400" s="9"/>
      <c r="X400" s="11"/>
      <c r="Z400" s="9" t="str">
        <f>IF(ISBLANK(Y400),  "", _xlfn.CONCAT("haas/entity/sensor/", LOWER(C400), "/", E400, "/config"))</f>
        <v/>
      </c>
      <c r="AA400" s="9" t="str">
        <f>IF(ISBLANK(Y400),  "", _xlfn.CONCAT(LOWER(C400), "/", E400))</f>
        <v/>
      </c>
      <c r="AD400" s="9"/>
      <c r="AN400" s="9" t="str">
        <f>IF(AND(ISBLANK(AL400), ISBLANK(AM400)), "", _xlfn.CONCAT("[", IF(ISBLANK(AL400), "", _xlfn.CONCAT("[""mac"", """, AL400, """]")), IF(ISBLANK(AM400), "", _xlfn.CONCAT(", [""ip"", """, AM400, """]")), "]"))</f>
        <v/>
      </c>
    </row>
    <row r="401" spans="6:40" ht="16" customHeight="1" x14ac:dyDescent="0.2">
      <c r="F401" s="9" t="str">
        <f>IF(ISBLANK(E401), "", Table2[[#This Row],[unique_id]])</f>
        <v/>
      </c>
      <c r="N401" s="9"/>
      <c r="O401" s="11"/>
      <c r="P401" s="11"/>
      <c r="Q401" s="11"/>
      <c r="R401" s="11"/>
      <c r="S401" s="9"/>
      <c r="X401" s="11"/>
      <c r="Z401" s="9" t="str">
        <f>IF(ISBLANK(Y401),  "", _xlfn.CONCAT("haas/entity/sensor/", LOWER(C401), "/", E401, "/config"))</f>
        <v/>
      </c>
      <c r="AA401" s="9" t="str">
        <f>IF(ISBLANK(Y401),  "", _xlfn.CONCAT(LOWER(C401), "/", E401))</f>
        <v/>
      </c>
      <c r="AD401" s="9"/>
      <c r="AN401" s="9" t="str">
        <f>IF(AND(ISBLANK(AL401), ISBLANK(AM401)), "", _xlfn.CONCAT("[", IF(ISBLANK(AL401), "", _xlfn.CONCAT("[""mac"", """, AL401, """]")), IF(ISBLANK(AM401), "", _xlfn.CONCAT(", [""ip"", """, AM401, """]")), "]"))</f>
        <v/>
      </c>
    </row>
    <row r="402" spans="6:40" ht="16" customHeight="1" x14ac:dyDescent="0.2">
      <c r="F402" s="9" t="str">
        <f>IF(ISBLANK(E402), "", Table2[[#This Row],[unique_id]])</f>
        <v/>
      </c>
      <c r="N402" s="9"/>
      <c r="O402" s="11"/>
      <c r="P402" s="11"/>
      <c r="Q402" s="11"/>
      <c r="R402" s="11"/>
      <c r="S402" s="9"/>
      <c r="X402" s="11"/>
      <c r="Z402" s="9" t="str">
        <f>IF(ISBLANK(Y402),  "", _xlfn.CONCAT("haas/entity/sensor/", LOWER(C402), "/", E402, "/config"))</f>
        <v/>
      </c>
      <c r="AA402" s="9" t="str">
        <f>IF(ISBLANK(Y402),  "", _xlfn.CONCAT(LOWER(C402), "/", E402))</f>
        <v/>
      </c>
      <c r="AD402" s="9"/>
      <c r="AN402" s="9" t="str">
        <f>IF(AND(ISBLANK(AL402), ISBLANK(AM402)), "", _xlfn.CONCAT("[", IF(ISBLANK(AL402), "", _xlfn.CONCAT("[""mac"", """, AL402, """]")), IF(ISBLANK(AM402), "", _xlfn.CONCAT(", [""ip"", """, AM402, """]")), "]"))</f>
        <v/>
      </c>
    </row>
    <row r="403" spans="6:40" ht="16" customHeight="1" x14ac:dyDescent="0.2">
      <c r="F403" s="9" t="str">
        <f>IF(ISBLANK(E403), "", Table2[[#This Row],[unique_id]])</f>
        <v/>
      </c>
      <c r="N403" s="9"/>
      <c r="O403" s="11"/>
      <c r="P403" s="11"/>
      <c r="Q403" s="11"/>
      <c r="R403" s="11"/>
      <c r="S403" s="9"/>
      <c r="X403" s="11"/>
      <c r="Z403" s="9" t="str">
        <f>IF(ISBLANK(Y403),  "", _xlfn.CONCAT("haas/entity/sensor/", LOWER(C403), "/", E403, "/config"))</f>
        <v/>
      </c>
      <c r="AA403" s="9" t="str">
        <f>IF(ISBLANK(Y403),  "", _xlfn.CONCAT(LOWER(C403), "/", E403))</f>
        <v/>
      </c>
      <c r="AD403" s="9"/>
      <c r="AN403" s="9" t="str">
        <f>IF(AND(ISBLANK(AL403), ISBLANK(AM403)), "", _xlfn.CONCAT("[", IF(ISBLANK(AL403), "", _xlfn.CONCAT("[""mac"", """, AL403, """]")), IF(ISBLANK(AM403), "", _xlfn.CONCAT(", [""ip"", """, AM403, """]")), "]"))</f>
        <v/>
      </c>
    </row>
    <row r="404" spans="6:40" ht="16" customHeight="1" x14ac:dyDescent="0.2">
      <c r="F404" s="9" t="str">
        <f>IF(ISBLANK(E404), "", Table2[[#This Row],[unique_id]])</f>
        <v/>
      </c>
      <c r="N404" s="9"/>
      <c r="O404" s="11"/>
      <c r="P404" s="11"/>
      <c r="Q404" s="11"/>
      <c r="R404" s="11"/>
      <c r="S404" s="9"/>
      <c r="X404" s="11"/>
      <c r="Z404" s="9" t="str">
        <f>IF(ISBLANK(Y404),  "", _xlfn.CONCAT("haas/entity/sensor/", LOWER(C404), "/", E404, "/config"))</f>
        <v/>
      </c>
      <c r="AA404" s="9" t="str">
        <f>IF(ISBLANK(Y404),  "", _xlfn.CONCAT(LOWER(C404), "/", E404))</f>
        <v/>
      </c>
      <c r="AD404" s="9"/>
      <c r="AN404" s="9" t="str">
        <f>IF(AND(ISBLANK(AL404), ISBLANK(AM404)), "", _xlfn.CONCAT("[", IF(ISBLANK(AL404), "", _xlfn.CONCAT("[""mac"", """, AL404, """]")), IF(ISBLANK(AM404), "", _xlfn.CONCAT(", [""ip"", """, AM404, """]")), "]"))</f>
        <v/>
      </c>
    </row>
    <row r="405" spans="6:40" ht="16" customHeight="1" x14ac:dyDescent="0.2">
      <c r="F405" s="9" t="str">
        <f>IF(ISBLANK(E405), "", Table2[[#This Row],[unique_id]])</f>
        <v/>
      </c>
      <c r="N405" s="9"/>
      <c r="O405" s="11"/>
      <c r="P405" s="11"/>
      <c r="Q405" s="11"/>
      <c r="R405" s="11"/>
      <c r="S405" s="9"/>
      <c r="X405" s="11"/>
      <c r="Z405" s="9" t="str">
        <f>IF(ISBLANK(Y405),  "", _xlfn.CONCAT("haas/entity/sensor/", LOWER(C405), "/", E405, "/config"))</f>
        <v/>
      </c>
      <c r="AA405" s="9" t="str">
        <f>IF(ISBLANK(Y405),  "", _xlfn.CONCAT(LOWER(C405), "/", E405))</f>
        <v/>
      </c>
      <c r="AD405" s="9"/>
      <c r="AN405" s="9" t="str">
        <f>IF(AND(ISBLANK(AL405), ISBLANK(AM405)), "", _xlfn.CONCAT("[", IF(ISBLANK(AL405), "", _xlfn.CONCAT("[""mac"", """, AL405, """]")), IF(ISBLANK(AM405), "", _xlfn.CONCAT(", [""ip"", """, AM405, """]")), "]"))</f>
        <v/>
      </c>
    </row>
    <row r="406" spans="6:40" ht="16" customHeight="1" x14ac:dyDescent="0.2">
      <c r="F406" s="9" t="str">
        <f>IF(ISBLANK(E406), "", Table2[[#This Row],[unique_id]])</f>
        <v/>
      </c>
      <c r="N406" s="9"/>
      <c r="O406" s="11"/>
      <c r="P406" s="11"/>
      <c r="Q406" s="11"/>
      <c r="R406" s="11"/>
      <c r="S406" s="9"/>
      <c r="X406" s="11"/>
      <c r="Z406" s="9" t="str">
        <f>IF(ISBLANK(Y406),  "", _xlfn.CONCAT("haas/entity/sensor/", LOWER(C406), "/", E406, "/config"))</f>
        <v/>
      </c>
      <c r="AA406" s="9" t="str">
        <f>IF(ISBLANK(Y406),  "", _xlfn.CONCAT(LOWER(C406), "/", E406))</f>
        <v/>
      </c>
      <c r="AD406" s="9"/>
      <c r="AN406" s="9" t="str">
        <f>IF(AND(ISBLANK(AL406), ISBLANK(AM406)), "", _xlfn.CONCAT("[", IF(ISBLANK(AL406), "", _xlfn.CONCAT("[""mac"", """, AL406, """]")), IF(ISBLANK(AM406), "", _xlfn.CONCAT(", [""ip"", """, AM406, """]")), "]"))</f>
        <v/>
      </c>
    </row>
    <row r="407" spans="6:40" ht="16" customHeight="1" x14ac:dyDescent="0.2">
      <c r="F407" s="9" t="str">
        <f>IF(ISBLANK(E407), "", Table2[[#This Row],[unique_id]])</f>
        <v/>
      </c>
      <c r="N407" s="9"/>
      <c r="O407" s="11"/>
      <c r="P407" s="11"/>
      <c r="Q407" s="11"/>
      <c r="R407" s="11"/>
      <c r="S407" s="9"/>
      <c r="X407" s="11"/>
      <c r="Z407" s="9" t="str">
        <f>IF(ISBLANK(Y407),  "", _xlfn.CONCAT("haas/entity/sensor/", LOWER(C407), "/", E407, "/config"))</f>
        <v/>
      </c>
      <c r="AA407" s="9" t="str">
        <f>IF(ISBLANK(Y407),  "", _xlfn.CONCAT(LOWER(C407), "/", E407))</f>
        <v/>
      </c>
      <c r="AD407" s="9"/>
      <c r="AN407" s="9" t="str">
        <f>IF(AND(ISBLANK(AL407), ISBLANK(AM407)), "", _xlfn.CONCAT("[", IF(ISBLANK(AL407), "", _xlfn.CONCAT("[""mac"", """, AL407, """]")), IF(ISBLANK(AM407), "", _xlfn.CONCAT(", [""ip"", """, AM407, """]")), "]"))</f>
        <v/>
      </c>
    </row>
    <row r="408" spans="6:40" ht="16" customHeight="1" x14ac:dyDescent="0.2">
      <c r="F408" s="9" t="str">
        <f>IF(ISBLANK(E408), "", Table2[[#This Row],[unique_id]])</f>
        <v/>
      </c>
      <c r="N408" s="9"/>
      <c r="O408" s="11"/>
      <c r="P408" s="11"/>
      <c r="Q408" s="11"/>
      <c r="R408" s="11"/>
      <c r="S408" s="9"/>
      <c r="X408" s="11"/>
      <c r="Z408" s="9" t="str">
        <f>IF(ISBLANK(Y408),  "", _xlfn.CONCAT("haas/entity/sensor/", LOWER(C408), "/", E408, "/config"))</f>
        <v/>
      </c>
      <c r="AA408" s="9" t="str">
        <f>IF(ISBLANK(Y408),  "", _xlfn.CONCAT(LOWER(C408), "/", E408))</f>
        <v/>
      </c>
      <c r="AD408" s="9"/>
      <c r="AN408" s="9" t="str">
        <f>IF(AND(ISBLANK(AL408), ISBLANK(AM408)), "", _xlfn.CONCAT("[", IF(ISBLANK(AL408), "", _xlfn.CONCAT("[""mac"", """, AL408, """]")), IF(ISBLANK(AM408), "", _xlfn.CONCAT(", [""ip"", """, AM408, """]")), "]"))</f>
        <v/>
      </c>
    </row>
    <row r="409" spans="6:40" ht="16" customHeight="1" x14ac:dyDescent="0.2">
      <c r="F409" s="9" t="str">
        <f>IF(ISBLANK(E409), "", Table2[[#This Row],[unique_id]])</f>
        <v/>
      </c>
      <c r="N409" s="9"/>
      <c r="O409" s="11"/>
      <c r="P409" s="11"/>
      <c r="Q409" s="11"/>
      <c r="R409" s="11"/>
      <c r="S409" s="9"/>
      <c r="X409" s="11"/>
      <c r="Z409" s="9" t="str">
        <f>IF(ISBLANK(Y409),  "", _xlfn.CONCAT("haas/entity/sensor/", LOWER(C409), "/", E409, "/config"))</f>
        <v/>
      </c>
      <c r="AA409" s="9" t="str">
        <f>IF(ISBLANK(Y409),  "", _xlfn.CONCAT(LOWER(C409), "/", E409))</f>
        <v/>
      </c>
      <c r="AD409" s="9"/>
      <c r="AN409" s="9" t="str">
        <f>IF(AND(ISBLANK(AL409), ISBLANK(AM409)), "", _xlfn.CONCAT("[", IF(ISBLANK(AL409), "", _xlfn.CONCAT("[""mac"", """, AL409, """]")), IF(ISBLANK(AM409), "", _xlfn.CONCAT(", [""ip"", """, AM409, """]")), "]"))</f>
        <v/>
      </c>
    </row>
    <row r="410" spans="6:40" ht="16" customHeight="1" x14ac:dyDescent="0.2">
      <c r="F410" s="9" t="str">
        <f>IF(ISBLANK(E410), "", Table2[[#This Row],[unique_id]])</f>
        <v/>
      </c>
      <c r="N410" s="9"/>
      <c r="O410" s="11"/>
      <c r="P410" s="11"/>
      <c r="Q410" s="11"/>
      <c r="R410" s="11"/>
      <c r="S410" s="9"/>
      <c r="X410" s="11"/>
      <c r="Z410" s="9" t="str">
        <f>IF(ISBLANK(Y410),  "", _xlfn.CONCAT("haas/entity/sensor/", LOWER(C410), "/", E410, "/config"))</f>
        <v/>
      </c>
      <c r="AA410" s="9" t="str">
        <f>IF(ISBLANK(Y410),  "", _xlfn.CONCAT(LOWER(C410), "/", E410))</f>
        <v/>
      </c>
      <c r="AD410" s="9"/>
      <c r="AN410" s="9" t="str">
        <f>IF(AND(ISBLANK(AL410), ISBLANK(AM410)), "", _xlfn.CONCAT("[", IF(ISBLANK(AL410), "", _xlfn.CONCAT("[""mac"", """, AL410, """]")), IF(ISBLANK(AM410), "", _xlfn.CONCAT(", [""ip"", """, AM410, """]")), "]"))</f>
        <v/>
      </c>
    </row>
    <row r="411" spans="6:40" ht="16" customHeight="1" x14ac:dyDescent="0.2">
      <c r="F411" s="9" t="str">
        <f>IF(ISBLANK(E411), "", Table2[[#This Row],[unique_id]])</f>
        <v/>
      </c>
      <c r="N411" s="9"/>
      <c r="O411" s="11"/>
      <c r="P411" s="11"/>
      <c r="Q411" s="11"/>
      <c r="R411" s="11"/>
      <c r="S411" s="9"/>
      <c r="X411" s="11"/>
      <c r="Z411" s="9" t="str">
        <f>IF(ISBLANK(Y411),  "", _xlfn.CONCAT("haas/entity/sensor/", LOWER(C411), "/", E411, "/config"))</f>
        <v/>
      </c>
      <c r="AA411" s="9" t="str">
        <f>IF(ISBLANK(Y411),  "", _xlfn.CONCAT(LOWER(C411), "/", E411))</f>
        <v/>
      </c>
      <c r="AD411" s="9"/>
      <c r="AN411" s="9" t="str">
        <f>IF(AND(ISBLANK(AL411), ISBLANK(AM411)), "", _xlfn.CONCAT("[", IF(ISBLANK(AL411), "", _xlfn.CONCAT("[""mac"", """, AL411, """]")), IF(ISBLANK(AM411), "", _xlfn.CONCAT(", [""ip"", """, AM411, """]")), "]"))</f>
        <v/>
      </c>
    </row>
    <row r="412" spans="6:40" ht="16" customHeight="1" x14ac:dyDescent="0.2">
      <c r="F412" s="9" t="str">
        <f>IF(ISBLANK(E412), "", Table2[[#This Row],[unique_id]])</f>
        <v/>
      </c>
      <c r="N412" s="9"/>
      <c r="O412" s="11"/>
      <c r="P412" s="11"/>
      <c r="Q412" s="11"/>
      <c r="R412" s="11"/>
      <c r="S412" s="9"/>
      <c r="X412" s="11"/>
      <c r="Z412" s="9" t="str">
        <f>IF(ISBLANK(Y412),  "", _xlfn.CONCAT("haas/entity/sensor/", LOWER(C412), "/", E412, "/config"))</f>
        <v/>
      </c>
      <c r="AA412" s="9" t="str">
        <f>IF(ISBLANK(Y412),  "", _xlfn.CONCAT(LOWER(C412), "/", E412))</f>
        <v/>
      </c>
      <c r="AD412" s="9"/>
      <c r="AN412" s="9" t="str">
        <f>IF(AND(ISBLANK(AL412), ISBLANK(AM412)), "", _xlfn.CONCAT("[", IF(ISBLANK(AL412), "", _xlfn.CONCAT("[""mac"", """, AL412, """]")), IF(ISBLANK(AM412), "", _xlfn.CONCAT(", [""ip"", """, AM412, """]")), "]"))</f>
        <v/>
      </c>
    </row>
    <row r="413" spans="6:40" ht="16" customHeight="1" x14ac:dyDescent="0.2">
      <c r="F413" s="9" t="str">
        <f>IF(ISBLANK(E413), "", Table2[[#This Row],[unique_id]])</f>
        <v/>
      </c>
      <c r="N413" s="9"/>
      <c r="O413" s="11"/>
      <c r="P413" s="11"/>
      <c r="Q413" s="11"/>
      <c r="R413" s="11"/>
      <c r="S413" s="9"/>
      <c r="X413" s="11"/>
      <c r="Z413" s="9" t="str">
        <f>IF(ISBLANK(Y413),  "", _xlfn.CONCAT("haas/entity/sensor/", LOWER(C413), "/", E413, "/config"))</f>
        <v/>
      </c>
      <c r="AA413" s="9" t="str">
        <f>IF(ISBLANK(Y413),  "", _xlfn.CONCAT(LOWER(C413), "/", E413))</f>
        <v/>
      </c>
      <c r="AD413" s="9"/>
      <c r="AN413" s="9" t="str">
        <f>IF(AND(ISBLANK(AL413), ISBLANK(AM413)), "", _xlfn.CONCAT("[", IF(ISBLANK(AL413), "", _xlfn.CONCAT("[""mac"", """, AL413, """]")), IF(ISBLANK(AM413), "", _xlfn.CONCAT(", [""ip"", """, AM413, """]")), "]"))</f>
        <v/>
      </c>
    </row>
    <row r="414" spans="6:40" ht="16" customHeight="1" x14ac:dyDescent="0.2">
      <c r="F414" s="9" t="str">
        <f>IF(ISBLANK(E414), "", Table2[[#This Row],[unique_id]])</f>
        <v/>
      </c>
      <c r="N414" s="9"/>
      <c r="O414" s="11"/>
      <c r="P414" s="11"/>
      <c r="Q414" s="11"/>
      <c r="R414" s="11"/>
      <c r="S414" s="9"/>
      <c r="X414" s="11"/>
      <c r="Z414" s="9" t="str">
        <f>IF(ISBLANK(Y414),  "", _xlfn.CONCAT("haas/entity/sensor/", LOWER(C414), "/", E414, "/config"))</f>
        <v/>
      </c>
      <c r="AA414" s="9" t="str">
        <f>IF(ISBLANK(Y414),  "", _xlfn.CONCAT(LOWER(C414), "/", E414))</f>
        <v/>
      </c>
      <c r="AD414" s="9"/>
      <c r="AN414" s="9" t="str">
        <f>IF(AND(ISBLANK(AL414), ISBLANK(AM414)), "", _xlfn.CONCAT("[", IF(ISBLANK(AL414), "", _xlfn.CONCAT("[""mac"", """, AL414, """]")), IF(ISBLANK(AM414), "", _xlfn.CONCAT(", [""ip"", """, AM414, """]")), "]"))</f>
        <v/>
      </c>
    </row>
    <row r="415" spans="6:40" ht="16" customHeight="1" x14ac:dyDescent="0.2">
      <c r="F415" s="9" t="str">
        <f>IF(ISBLANK(E415), "", Table2[[#This Row],[unique_id]])</f>
        <v/>
      </c>
      <c r="N415" s="9"/>
      <c r="O415" s="11"/>
      <c r="P415" s="11"/>
      <c r="Q415" s="11"/>
      <c r="R415" s="11"/>
      <c r="S415" s="9"/>
      <c r="X415" s="11"/>
      <c r="Z415" s="9" t="str">
        <f>IF(ISBLANK(Y415),  "", _xlfn.CONCAT("haas/entity/sensor/", LOWER(C415), "/", E415, "/config"))</f>
        <v/>
      </c>
      <c r="AA415" s="9" t="str">
        <f>IF(ISBLANK(Y415),  "", _xlfn.CONCAT(LOWER(C415), "/", E415))</f>
        <v/>
      </c>
      <c r="AD415" s="9"/>
      <c r="AN415" s="9" t="str">
        <f>IF(AND(ISBLANK(AL415), ISBLANK(AM415)), "", _xlfn.CONCAT("[", IF(ISBLANK(AL415), "", _xlfn.CONCAT("[""mac"", """, AL415, """]")), IF(ISBLANK(AM415), "", _xlfn.CONCAT(", [""ip"", """, AM415, """]")), "]"))</f>
        <v/>
      </c>
    </row>
    <row r="416" spans="6:40" ht="16" customHeight="1" x14ac:dyDescent="0.2">
      <c r="F416" s="9" t="str">
        <f>IF(ISBLANK(E416), "", Table2[[#This Row],[unique_id]])</f>
        <v/>
      </c>
      <c r="N416" s="9"/>
      <c r="O416" s="11"/>
      <c r="P416" s="11"/>
      <c r="Q416" s="11"/>
      <c r="R416" s="11"/>
      <c r="S416" s="9"/>
      <c r="X416" s="11"/>
      <c r="Z416" s="9" t="str">
        <f>IF(ISBLANK(Y416),  "", _xlfn.CONCAT("haas/entity/sensor/", LOWER(C416), "/", E416, "/config"))</f>
        <v/>
      </c>
      <c r="AA416" s="9" t="str">
        <f>IF(ISBLANK(Y416),  "", _xlfn.CONCAT(LOWER(C416), "/", E416))</f>
        <v/>
      </c>
      <c r="AD416" s="9"/>
      <c r="AN416" s="9" t="str">
        <f>IF(AND(ISBLANK(AL416), ISBLANK(AM416)), "", _xlfn.CONCAT("[", IF(ISBLANK(AL416), "", _xlfn.CONCAT("[""mac"", """, AL416, """]")), IF(ISBLANK(AM416), "", _xlfn.CONCAT(", [""ip"", """, AM416, """]")), "]"))</f>
        <v/>
      </c>
    </row>
    <row r="417" spans="6:40" ht="16" customHeight="1" x14ac:dyDescent="0.2">
      <c r="F417" s="9" t="str">
        <f>IF(ISBLANK(E417), "", Table2[[#This Row],[unique_id]])</f>
        <v/>
      </c>
      <c r="N417" s="9"/>
      <c r="O417" s="11"/>
      <c r="P417" s="11"/>
      <c r="Q417" s="11"/>
      <c r="R417" s="11"/>
      <c r="S417" s="9"/>
      <c r="X417" s="11"/>
      <c r="Z417" s="9" t="str">
        <f>IF(ISBLANK(Y417),  "", _xlfn.CONCAT("haas/entity/sensor/", LOWER(C417), "/", E417, "/config"))</f>
        <v/>
      </c>
      <c r="AA417" s="9" t="str">
        <f>IF(ISBLANK(Y417),  "", _xlfn.CONCAT(LOWER(C417), "/", E417))</f>
        <v/>
      </c>
      <c r="AD417" s="9"/>
      <c r="AN417" s="9" t="str">
        <f>IF(AND(ISBLANK(AL417), ISBLANK(AM417)), "", _xlfn.CONCAT("[", IF(ISBLANK(AL417), "", _xlfn.CONCAT("[""mac"", """, AL417, """]")), IF(ISBLANK(AM417), "", _xlfn.CONCAT(", [""ip"", """, AM417, """]")), "]"))</f>
        <v/>
      </c>
    </row>
    <row r="418" spans="6:40" ht="16" customHeight="1" x14ac:dyDescent="0.2">
      <c r="F418" s="9" t="str">
        <f>IF(ISBLANK(E418), "", Table2[[#This Row],[unique_id]])</f>
        <v/>
      </c>
      <c r="N418" s="9"/>
      <c r="O418" s="11"/>
      <c r="P418" s="11"/>
      <c r="Q418" s="11"/>
      <c r="R418" s="11"/>
      <c r="S418" s="9"/>
      <c r="X418" s="11"/>
      <c r="Z418" s="9" t="str">
        <f>IF(ISBLANK(Y418),  "", _xlfn.CONCAT("haas/entity/sensor/", LOWER(C418), "/", E418, "/config"))</f>
        <v/>
      </c>
      <c r="AA418" s="9" t="str">
        <f>IF(ISBLANK(Y418),  "", _xlfn.CONCAT(LOWER(C418), "/", E418))</f>
        <v/>
      </c>
      <c r="AD418" s="9"/>
      <c r="AN418" s="9" t="str">
        <f>IF(AND(ISBLANK(AL418), ISBLANK(AM418)), "", _xlfn.CONCAT("[", IF(ISBLANK(AL418), "", _xlfn.CONCAT("[""mac"", """, AL418, """]")), IF(ISBLANK(AM418), "", _xlfn.CONCAT(", [""ip"", """, AM418, """]")), "]"))</f>
        <v/>
      </c>
    </row>
    <row r="419" spans="6:40" ht="16" customHeight="1" x14ac:dyDescent="0.2">
      <c r="F419" s="9" t="str">
        <f>IF(ISBLANK(E419), "", Table2[[#This Row],[unique_id]])</f>
        <v/>
      </c>
      <c r="N419" s="9"/>
      <c r="O419" s="11"/>
      <c r="P419" s="11"/>
      <c r="Q419" s="11"/>
      <c r="R419" s="11"/>
      <c r="S419" s="9"/>
      <c r="X419" s="11"/>
      <c r="Z419" s="9" t="str">
        <f>IF(ISBLANK(Y419),  "", _xlfn.CONCAT("haas/entity/sensor/", LOWER(C419), "/", E419, "/config"))</f>
        <v/>
      </c>
      <c r="AA419" s="9" t="str">
        <f>IF(ISBLANK(Y419),  "", _xlfn.CONCAT(LOWER(C419), "/", E419))</f>
        <v/>
      </c>
      <c r="AD419" s="9"/>
      <c r="AN419" s="9" t="str">
        <f>IF(AND(ISBLANK(AL419), ISBLANK(AM419)), "", _xlfn.CONCAT("[", IF(ISBLANK(AL419), "", _xlfn.CONCAT("[""mac"", """, AL419, """]")), IF(ISBLANK(AM419), "", _xlfn.CONCAT(", [""ip"", """, AM419, """]")), "]"))</f>
        <v/>
      </c>
    </row>
    <row r="420" spans="6:40" ht="16" customHeight="1" x14ac:dyDescent="0.2">
      <c r="F420" s="9" t="str">
        <f>IF(ISBLANK(E420), "", Table2[[#This Row],[unique_id]])</f>
        <v/>
      </c>
      <c r="N420" s="9"/>
      <c r="O420" s="11"/>
      <c r="P420" s="11"/>
      <c r="Q420" s="11"/>
      <c r="R420" s="11"/>
      <c r="S420" s="9"/>
      <c r="X420" s="11"/>
      <c r="Z420" s="9" t="str">
        <f>IF(ISBLANK(Y420),  "", _xlfn.CONCAT("haas/entity/sensor/", LOWER(C420), "/", E420, "/config"))</f>
        <v/>
      </c>
      <c r="AA420" s="9" t="str">
        <f>IF(ISBLANK(Y420),  "", _xlfn.CONCAT(LOWER(C420), "/", E420))</f>
        <v/>
      </c>
      <c r="AD420" s="9"/>
      <c r="AN420" s="9" t="str">
        <f>IF(AND(ISBLANK(AL420), ISBLANK(AM420)), "", _xlfn.CONCAT("[", IF(ISBLANK(AL420), "", _xlfn.CONCAT("[""mac"", """, AL420, """]")), IF(ISBLANK(AM420), "", _xlfn.CONCAT(", [""ip"", """, AM420, """]")), "]"))</f>
        <v/>
      </c>
    </row>
    <row r="421" spans="6:40" ht="16" customHeight="1" x14ac:dyDescent="0.2">
      <c r="F421" s="9" t="str">
        <f>IF(ISBLANK(E421), "", Table2[[#This Row],[unique_id]])</f>
        <v/>
      </c>
      <c r="N421" s="9"/>
      <c r="O421" s="11"/>
      <c r="P421" s="11"/>
      <c r="Q421" s="11"/>
      <c r="R421" s="11"/>
      <c r="S421" s="9"/>
      <c r="X421" s="11"/>
      <c r="Z421" s="9" t="str">
        <f>IF(ISBLANK(Y421),  "", _xlfn.CONCAT("haas/entity/sensor/", LOWER(C421), "/", E421, "/config"))</f>
        <v/>
      </c>
      <c r="AA421" s="9" t="str">
        <f>IF(ISBLANK(Y421),  "", _xlfn.CONCAT(LOWER(C421), "/", E421))</f>
        <v/>
      </c>
      <c r="AD421" s="9"/>
      <c r="AN421" s="9" t="str">
        <f>IF(AND(ISBLANK(AL421), ISBLANK(AM421)), "", _xlfn.CONCAT("[", IF(ISBLANK(AL421), "", _xlfn.CONCAT("[""mac"", """, AL421, """]")), IF(ISBLANK(AM421), "", _xlfn.CONCAT(", [""ip"", """, AM421, """]")), "]"))</f>
        <v/>
      </c>
    </row>
    <row r="422" spans="6:40" ht="16" customHeight="1" x14ac:dyDescent="0.2">
      <c r="F422" s="9" t="str">
        <f>IF(ISBLANK(E422), "", Table2[[#This Row],[unique_id]])</f>
        <v/>
      </c>
      <c r="N422" s="9"/>
      <c r="O422" s="11"/>
      <c r="P422" s="11"/>
      <c r="Q422" s="11"/>
      <c r="R422" s="11"/>
      <c r="S422" s="9"/>
      <c r="X422" s="11"/>
      <c r="Z422" s="9" t="str">
        <f>IF(ISBLANK(Y422),  "", _xlfn.CONCAT("haas/entity/sensor/", LOWER(C422), "/", E422, "/config"))</f>
        <v/>
      </c>
      <c r="AA422" s="9" t="str">
        <f>IF(ISBLANK(Y422),  "", _xlfn.CONCAT(LOWER(C422), "/", E422))</f>
        <v/>
      </c>
      <c r="AD422" s="9"/>
      <c r="AN422" s="9" t="str">
        <f>IF(AND(ISBLANK(AL422), ISBLANK(AM422)), "", _xlfn.CONCAT("[", IF(ISBLANK(AL422), "", _xlfn.CONCAT("[""mac"", """, AL422, """]")), IF(ISBLANK(AM422), "", _xlfn.CONCAT(", [""ip"", """, AM422, """]")), "]"))</f>
        <v/>
      </c>
    </row>
    <row r="423" spans="6:40" ht="16" customHeight="1" x14ac:dyDescent="0.2">
      <c r="F423" s="9" t="str">
        <f>IF(ISBLANK(E423), "", Table2[[#This Row],[unique_id]])</f>
        <v/>
      </c>
      <c r="N423" s="9"/>
      <c r="O423" s="11"/>
      <c r="P423" s="11"/>
      <c r="Q423" s="11"/>
      <c r="R423" s="11"/>
      <c r="S423" s="9"/>
      <c r="X423" s="11"/>
      <c r="Z423" s="9" t="str">
        <f>IF(ISBLANK(Y423),  "", _xlfn.CONCAT("haas/entity/sensor/", LOWER(C423), "/", E423, "/config"))</f>
        <v/>
      </c>
      <c r="AA423" s="9" t="str">
        <f>IF(ISBLANK(Y423),  "", _xlfn.CONCAT(LOWER(C423), "/", E423))</f>
        <v/>
      </c>
      <c r="AD423" s="9"/>
      <c r="AN423" s="9" t="str">
        <f>IF(AND(ISBLANK(AL423), ISBLANK(AM423)), "", _xlfn.CONCAT("[", IF(ISBLANK(AL423), "", _xlfn.CONCAT("[""mac"", """, AL423, """]")), IF(ISBLANK(AM423), "", _xlfn.CONCAT(", [""ip"", """, AM423, """]")), "]"))</f>
        <v/>
      </c>
    </row>
    <row r="424" spans="6:40" ht="16" customHeight="1" x14ac:dyDescent="0.2">
      <c r="F424" s="9" t="str">
        <f>IF(ISBLANK(E424), "", Table2[[#This Row],[unique_id]])</f>
        <v/>
      </c>
      <c r="N424" s="9"/>
      <c r="O424" s="11"/>
      <c r="P424" s="11"/>
      <c r="Q424" s="11"/>
      <c r="R424" s="11"/>
      <c r="S424" s="9"/>
      <c r="X424" s="11"/>
      <c r="Z424" s="9" t="str">
        <f>IF(ISBLANK(Y424),  "", _xlfn.CONCAT("haas/entity/sensor/", LOWER(C424), "/", E424, "/config"))</f>
        <v/>
      </c>
      <c r="AA424" s="9" t="str">
        <f>IF(ISBLANK(Y424),  "", _xlfn.CONCAT(LOWER(C424), "/", E424))</f>
        <v/>
      </c>
      <c r="AD424" s="9"/>
      <c r="AN424" s="9" t="str">
        <f>IF(AND(ISBLANK(AL424), ISBLANK(AM424)), "", _xlfn.CONCAT("[", IF(ISBLANK(AL424), "", _xlfn.CONCAT("[""mac"", """, AL424, """]")), IF(ISBLANK(AM424), "", _xlfn.CONCAT(", [""ip"", """, AM424, """]")), "]"))</f>
        <v/>
      </c>
    </row>
    <row r="425" spans="6:40" ht="16" customHeight="1" x14ac:dyDescent="0.2">
      <c r="F425" s="9" t="str">
        <f>IF(ISBLANK(E425), "", Table2[[#This Row],[unique_id]])</f>
        <v/>
      </c>
      <c r="N425" s="9"/>
      <c r="O425" s="11"/>
      <c r="P425" s="11"/>
      <c r="Q425" s="11"/>
      <c r="R425" s="11"/>
      <c r="S425" s="9"/>
      <c r="X425" s="11"/>
      <c r="Z425" s="9" t="str">
        <f>IF(ISBLANK(Y425),  "", _xlfn.CONCAT("haas/entity/sensor/", LOWER(C425), "/", E425, "/config"))</f>
        <v/>
      </c>
      <c r="AA425" s="9" t="str">
        <f>IF(ISBLANK(Y425),  "", _xlfn.CONCAT(LOWER(C425), "/", E425))</f>
        <v/>
      </c>
      <c r="AD425" s="9"/>
      <c r="AN425" s="9" t="str">
        <f>IF(AND(ISBLANK(AL425), ISBLANK(AM425)), "", _xlfn.CONCAT("[", IF(ISBLANK(AL425), "", _xlfn.CONCAT("[""mac"", """, AL425, """]")), IF(ISBLANK(AM425), "", _xlfn.CONCAT(", [""ip"", """, AM425, """]")), "]"))</f>
        <v/>
      </c>
    </row>
    <row r="426" spans="6:40" ht="16" customHeight="1" x14ac:dyDescent="0.2">
      <c r="F426" s="9" t="str">
        <f>IF(ISBLANK(E426), "", Table2[[#This Row],[unique_id]])</f>
        <v/>
      </c>
      <c r="N426" s="9"/>
      <c r="O426" s="11"/>
      <c r="P426" s="11"/>
      <c r="Q426" s="11"/>
      <c r="R426" s="11"/>
      <c r="S426" s="9"/>
      <c r="X426" s="11"/>
      <c r="Z426" s="9" t="str">
        <f>IF(ISBLANK(Y426),  "", _xlfn.CONCAT("haas/entity/sensor/", LOWER(C426), "/", E426, "/config"))</f>
        <v/>
      </c>
      <c r="AA426" s="9" t="str">
        <f>IF(ISBLANK(Y426),  "", _xlfn.CONCAT(LOWER(C426), "/", E426))</f>
        <v/>
      </c>
      <c r="AD426" s="9"/>
      <c r="AN426" s="9" t="str">
        <f>IF(AND(ISBLANK(AL426), ISBLANK(AM426)), "", _xlfn.CONCAT("[", IF(ISBLANK(AL426), "", _xlfn.CONCAT("[""mac"", """, AL426, """]")), IF(ISBLANK(AM426), "", _xlfn.CONCAT(", [""ip"", """, AM426, """]")), "]"))</f>
        <v/>
      </c>
    </row>
    <row r="427" spans="6:40" ht="16" customHeight="1" x14ac:dyDescent="0.2">
      <c r="F427" s="9" t="str">
        <f>IF(ISBLANK(E427), "", Table2[[#This Row],[unique_id]])</f>
        <v/>
      </c>
      <c r="N427" s="9"/>
      <c r="O427" s="11"/>
      <c r="P427" s="11"/>
      <c r="Q427" s="11"/>
      <c r="R427" s="11"/>
      <c r="S427" s="9"/>
      <c r="X427" s="11"/>
      <c r="Z427" s="9" t="str">
        <f>IF(ISBLANK(Y427),  "", _xlfn.CONCAT("haas/entity/sensor/", LOWER(C427), "/", E427, "/config"))</f>
        <v/>
      </c>
      <c r="AA427" s="9" t="str">
        <f>IF(ISBLANK(Y427),  "", _xlfn.CONCAT(LOWER(C427), "/", E427))</f>
        <v/>
      </c>
      <c r="AD427" s="9"/>
      <c r="AN427" s="9" t="str">
        <f>IF(AND(ISBLANK(AL427), ISBLANK(AM427)), "", _xlfn.CONCAT("[", IF(ISBLANK(AL427), "", _xlfn.CONCAT("[""mac"", """, AL427, """]")), IF(ISBLANK(AM427), "", _xlfn.CONCAT(", [""ip"", """, AM427, """]")), "]"))</f>
        <v/>
      </c>
    </row>
    <row r="428" spans="6:40" ht="16" customHeight="1" x14ac:dyDescent="0.2">
      <c r="F428" s="9" t="str">
        <f>IF(ISBLANK(E428), "", Table2[[#This Row],[unique_id]])</f>
        <v/>
      </c>
      <c r="H428" s="15"/>
      <c r="N428" s="9"/>
      <c r="O428" s="11"/>
      <c r="P428" s="11"/>
      <c r="Q428" s="11"/>
      <c r="R428" s="11"/>
      <c r="S428" s="9"/>
      <c r="X428" s="11"/>
      <c r="Z428" s="9" t="str">
        <f>IF(ISBLANK(Y428),  "", _xlfn.CONCAT("haas/entity/sensor/", LOWER(C428), "/", E428, "/config"))</f>
        <v/>
      </c>
      <c r="AA428" s="9" t="str">
        <f>IF(ISBLANK(Y428),  "", _xlfn.CONCAT(LOWER(C428), "/", E428))</f>
        <v/>
      </c>
      <c r="AD428" s="9"/>
      <c r="AN428" s="9" t="str">
        <f>IF(AND(ISBLANK(AL428), ISBLANK(AM428)), "", _xlfn.CONCAT("[", IF(ISBLANK(AL428), "", _xlfn.CONCAT("[""mac"", """, AL428, """]")), IF(ISBLANK(AM428), "", _xlfn.CONCAT(", [""ip"", """, AM428, """]")), "]"))</f>
        <v/>
      </c>
    </row>
    <row r="429" spans="6:40" ht="16" customHeight="1" x14ac:dyDescent="0.2">
      <c r="F429" s="9" t="str">
        <f>IF(ISBLANK(E429), "", Table2[[#This Row],[unique_id]])</f>
        <v/>
      </c>
      <c r="H429" s="15"/>
      <c r="N429" s="9"/>
      <c r="O429" s="11"/>
      <c r="P429" s="11"/>
      <c r="Q429" s="11"/>
      <c r="R429" s="11"/>
      <c r="S429" s="9"/>
      <c r="X429" s="11"/>
      <c r="Z429" s="9" t="str">
        <f>IF(ISBLANK(Y429),  "", _xlfn.CONCAT("haas/entity/sensor/", LOWER(C429), "/", E429, "/config"))</f>
        <v/>
      </c>
      <c r="AA429" s="9" t="str">
        <f>IF(ISBLANK(Y429),  "", _xlfn.CONCAT(LOWER(C429), "/", E429))</f>
        <v/>
      </c>
      <c r="AD429" s="9"/>
      <c r="AN429" s="9" t="str">
        <f>IF(AND(ISBLANK(AL429), ISBLANK(AM429)), "", _xlfn.CONCAT("[", IF(ISBLANK(AL429), "", _xlfn.CONCAT("[""mac"", """, AL429, """]")), IF(ISBLANK(AM429), "", _xlfn.CONCAT(", [""ip"", """, AM429, """]")), "]"))</f>
        <v/>
      </c>
    </row>
    <row r="430" spans="6:40" ht="16" customHeight="1" x14ac:dyDescent="0.2">
      <c r="F430" s="9" t="str">
        <f>IF(ISBLANK(E430), "", Table2[[#This Row],[unique_id]])</f>
        <v/>
      </c>
      <c r="N430" s="9"/>
      <c r="O430" s="11"/>
      <c r="P430" s="11"/>
      <c r="Q430" s="11"/>
      <c r="R430" s="11"/>
      <c r="S430" s="9"/>
      <c r="X430" s="11"/>
      <c r="Z430" s="9" t="str">
        <f>IF(ISBLANK(Y430),  "", _xlfn.CONCAT("haas/entity/sensor/", LOWER(C430), "/", E430, "/config"))</f>
        <v/>
      </c>
      <c r="AA430" s="9" t="str">
        <f>IF(ISBLANK(Y430),  "", _xlfn.CONCAT(LOWER(C430), "/", E430))</f>
        <v/>
      </c>
      <c r="AD430" s="9"/>
      <c r="AN430" s="9" t="str">
        <f>IF(AND(ISBLANK(AL430), ISBLANK(AM430)), "", _xlfn.CONCAT("[", IF(ISBLANK(AL430), "", _xlfn.CONCAT("[""mac"", """, AL430, """]")), IF(ISBLANK(AM430), "", _xlfn.CONCAT(", [""ip"", """, AM430, """]")), "]"))</f>
        <v/>
      </c>
    </row>
    <row r="431" spans="6:40" ht="16" customHeight="1" x14ac:dyDescent="0.2">
      <c r="F431" s="9" t="str">
        <f>IF(ISBLANK(E431), "", Table2[[#This Row],[unique_id]])</f>
        <v/>
      </c>
      <c r="N431" s="9"/>
      <c r="O431" s="11"/>
      <c r="P431" s="11"/>
      <c r="Q431" s="11"/>
      <c r="R431" s="11"/>
      <c r="S431" s="9"/>
      <c r="X431" s="11"/>
      <c r="Z431" s="9" t="str">
        <f>IF(ISBLANK(Y431),  "", _xlfn.CONCAT("haas/entity/sensor/", LOWER(C431), "/", E431, "/config"))</f>
        <v/>
      </c>
      <c r="AA431" s="9" t="str">
        <f>IF(ISBLANK(Y431),  "", _xlfn.CONCAT(LOWER(C431), "/", E431))</f>
        <v/>
      </c>
      <c r="AD431" s="9"/>
      <c r="AN431" s="9" t="str">
        <f>IF(AND(ISBLANK(AL431), ISBLANK(AM431)), "", _xlfn.CONCAT("[", IF(ISBLANK(AL431), "", _xlfn.CONCAT("[""mac"", """, AL431, """]")), IF(ISBLANK(AM431), "", _xlfn.CONCAT(", [""ip"", """, AM431, """]")), "]"))</f>
        <v/>
      </c>
    </row>
    <row r="432" spans="6:40" ht="16" customHeight="1" x14ac:dyDescent="0.2">
      <c r="F432" s="9" t="str">
        <f>IF(ISBLANK(E432), "", Table2[[#This Row],[unique_id]])</f>
        <v/>
      </c>
      <c r="N432" s="9"/>
      <c r="O432" s="11"/>
      <c r="P432" s="11"/>
      <c r="Q432" s="11"/>
      <c r="R432" s="11"/>
      <c r="S432" s="9"/>
      <c r="X432" s="11"/>
      <c r="Z432" s="9" t="str">
        <f>IF(ISBLANK(Y432),  "", _xlfn.CONCAT("haas/entity/sensor/", LOWER(C432), "/", E432, "/config"))</f>
        <v/>
      </c>
      <c r="AA432" s="9" t="str">
        <f>IF(ISBLANK(Y432),  "", _xlfn.CONCAT(LOWER(C432), "/", E432))</f>
        <v/>
      </c>
      <c r="AD432" s="9"/>
      <c r="AN432" s="9" t="str">
        <f>IF(AND(ISBLANK(AL432), ISBLANK(AM432)), "", _xlfn.CONCAT("[", IF(ISBLANK(AL432), "", _xlfn.CONCAT("[""mac"", """, AL432, """]")), IF(ISBLANK(AM432), "", _xlfn.CONCAT(", [""ip"", """, AM432, """]")), "]"))</f>
        <v/>
      </c>
    </row>
    <row r="433" spans="6:40" ht="16" customHeight="1" x14ac:dyDescent="0.2">
      <c r="F433" s="9" t="str">
        <f>IF(ISBLANK(E433), "", Table2[[#This Row],[unique_id]])</f>
        <v/>
      </c>
      <c r="N433" s="9"/>
      <c r="O433" s="11"/>
      <c r="P433" s="11"/>
      <c r="Q433" s="11"/>
      <c r="R433" s="11"/>
      <c r="S433" s="9"/>
      <c r="X433" s="11"/>
      <c r="Z433" s="9" t="str">
        <f>IF(ISBLANK(Y433),  "", _xlfn.CONCAT("haas/entity/sensor/", LOWER(C433), "/", E433, "/config"))</f>
        <v/>
      </c>
      <c r="AA433" s="9" t="str">
        <f>IF(ISBLANK(Y433),  "", _xlfn.CONCAT(LOWER(C433), "/", E433))</f>
        <v/>
      </c>
      <c r="AD433" s="9"/>
      <c r="AN433" s="9" t="str">
        <f>IF(AND(ISBLANK(AL433), ISBLANK(AM433)), "", _xlfn.CONCAT("[", IF(ISBLANK(AL433), "", _xlfn.CONCAT("[""mac"", """, AL433, """]")), IF(ISBLANK(AM433), "", _xlfn.CONCAT(", [""ip"", """, AM433, """]")), "]"))</f>
        <v/>
      </c>
    </row>
    <row r="434" spans="6:40" ht="16" customHeight="1" x14ac:dyDescent="0.2">
      <c r="F434" s="9" t="str">
        <f>IF(ISBLANK(E434), "", Table2[[#This Row],[unique_id]])</f>
        <v/>
      </c>
      <c r="N434" s="9"/>
      <c r="O434" s="11"/>
      <c r="P434" s="11"/>
      <c r="Q434" s="11"/>
      <c r="R434" s="11"/>
      <c r="S434" s="9"/>
      <c r="Z434" s="9" t="str">
        <f>IF(ISBLANK(Y434),  "", _xlfn.CONCAT("haas/entity/sensor/", LOWER(C434), "/", E434, "/config"))</f>
        <v/>
      </c>
      <c r="AA434" s="9" t="str">
        <f>IF(ISBLANK(Y434),  "", _xlfn.CONCAT(LOWER(C434), "/", E434))</f>
        <v/>
      </c>
      <c r="AD434" s="9"/>
      <c r="AN434" s="9" t="str">
        <f>IF(AND(ISBLANK(AL434), ISBLANK(AM434)), "", _xlfn.CONCAT("[", IF(ISBLANK(AL434), "", _xlfn.CONCAT("[""mac"", """, AL434, """]")), IF(ISBLANK(AM434), "", _xlfn.CONCAT(", [""ip"", """, AM434, """]")), "]"))</f>
        <v/>
      </c>
    </row>
    <row r="435" spans="6:40" ht="16" customHeight="1" x14ac:dyDescent="0.2">
      <c r="F435" s="9" t="str">
        <f>IF(ISBLANK(E435), "", Table2[[#This Row],[unique_id]])</f>
        <v/>
      </c>
      <c r="N435" s="9"/>
      <c r="O435" s="11"/>
      <c r="P435" s="11"/>
      <c r="Q435" s="11"/>
      <c r="R435" s="11"/>
      <c r="S435" s="9"/>
      <c r="Z435" s="9" t="str">
        <f>IF(ISBLANK(Y435),  "", _xlfn.CONCAT("haas/entity/sensor/", LOWER(C435), "/", E435, "/config"))</f>
        <v/>
      </c>
      <c r="AA435" s="9" t="str">
        <f>IF(ISBLANK(Y435),  "", _xlfn.CONCAT(LOWER(C435), "/", E435))</f>
        <v/>
      </c>
      <c r="AD435" s="9"/>
      <c r="AN435" s="9" t="str">
        <f>IF(AND(ISBLANK(AL435), ISBLANK(AM435)), "", _xlfn.CONCAT("[", IF(ISBLANK(AL435), "", _xlfn.CONCAT("[""mac"", """, AL435, """]")), IF(ISBLANK(AM435), "", _xlfn.CONCAT(", [""ip"", """, AM435, """]")), "]"))</f>
        <v/>
      </c>
    </row>
    <row r="436" spans="6:40" ht="16" customHeight="1" x14ac:dyDescent="0.2">
      <c r="F436" s="9" t="str">
        <f>IF(ISBLANK(E436), "", Table2[[#This Row],[unique_id]])</f>
        <v/>
      </c>
      <c r="N436" s="9"/>
      <c r="O436" s="11"/>
      <c r="P436" s="11"/>
      <c r="Q436" s="11"/>
      <c r="R436" s="11"/>
      <c r="S436" s="9"/>
      <c r="Z436" s="9" t="str">
        <f>IF(ISBLANK(Y436),  "", _xlfn.CONCAT("haas/entity/sensor/", LOWER(C436), "/", E436, "/config"))</f>
        <v/>
      </c>
      <c r="AA436" s="9" t="str">
        <f>IF(ISBLANK(Y436),  "", _xlfn.CONCAT(LOWER(C436), "/", E436))</f>
        <v/>
      </c>
      <c r="AD436" s="9"/>
      <c r="AN436" s="9" t="str">
        <f>IF(AND(ISBLANK(AL436), ISBLANK(AM436)), "", _xlfn.CONCAT("[", IF(ISBLANK(AL436), "", _xlfn.CONCAT("[""mac"", """, AL436, """]")), IF(ISBLANK(AM436), "", _xlfn.CONCAT(", [""ip"", """, AM436, """]")), "]"))</f>
        <v/>
      </c>
    </row>
    <row r="437" spans="6:40" ht="16" customHeight="1" x14ac:dyDescent="0.2">
      <c r="F437" s="9" t="str">
        <f>IF(ISBLANK(E437), "", Table2[[#This Row],[unique_id]])</f>
        <v/>
      </c>
      <c r="N437" s="9"/>
      <c r="O437" s="11"/>
      <c r="P437" s="11"/>
      <c r="Q437" s="11"/>
      <c r="R437" s="11"/>
      <c r="S437" s="9"/>
      <c r="Z437" s="9" t="str">
        <f>IF(ISBLANK(Y437),  "", _xlfn.CONCAT("haas/entity/sensor/", LOWER(C437), "/", E437, "/config"))</f>
        <v/>
      </c>
      <c r="AA437" s="9" t="str">
        <f>IF(ISBLANK(Y437),  "", _xlfn.CONCAT(LOWER(C437), "/", E437))</f>
        <v/>
      </c>
      <c r="AD437" s="9"/>
      <c r="AN437" s="9" t="str">
        <f>IF(AND(ISBLANK(AL437), ISBLANK(AM437)), "", _xlfn.CONCAT("[", IF(ISBLANK(AL437), "", _xlfn.CONCAT("[""mac"", """, AL437, """]")), IF(ISBLANK(AM437), "", _xlfn.CONCAT(", [""ip"", """, AM437, """]")), "]"))</f>
        <v/>
      </c>
    </row>
    <row r="438" spans="6:40" ht="16" customHeight="1" x14ac:dyDescent="0.2">
      <c r="F438" s="9" t="str">
        <f>IF(ISBLANK(E438), "", Table2[[#This Row],[unique_id]])</f>
        <v/>
      </c>
      <c r="G438" s="15"/>
      <c r="N438" s="9"/>
      <c r="O438" s="11"/>
      <c r="P438" s="11"/>
      <c r="Q438" s="11"/>
      <c r="R438" s="11"/>
      <c r="S438" s="9"/>
      <c r="Z438" s="9" t="str">
        <f>IF(ISBLANK(Y438),  "", _xlfn.CONCAT("haas/entity/sensor/", LOWER(C438), "/", E438, "/config"))</f>
        <v/>
      </c>
      <c r="AA438" s="9" t="str">
        <f>IF(ISBLANK(Y438),  "", _xlfn.CONCAT(LOWER(C438), "/", E438))</f>
        <v/>
      </c>
      <c r="AD438" s="9"/>
      <c r="AN438" s="9" t="str">
        <f>IF(AND(ISBLANK(AL438), ISBLANK(AM438)), "", _xlfn.CONCAT("[", IF(ISBLANK(AL438), "", _xlfn.CONCAT("[""mac"", """, AL438, """]")), IF(ISBLANK(AM438), "", _xlfn.CONCAT(", [""ip"", """, AM438, """]")), "]"))</f>
        <v/>
      </c>
    </row>
    <row r="439" spans="6:40" ht="16" customHeight="1" x14ac:dyDescent="0.2">
      <c r="F439" s="9" t="str">
        <f>IF(ISBLANK(E439), "", Table2[[#This Row],[unique_id]])</f>
        <v/>
      </c>
      <c r="N439" s="9"/>
      <c r="O439" s="11"/>
      <c r="P439" s="11"/>
      <c r="Q439" s="11"/>
      <c r="R439" s="11"/>
      <c r="S439" s="9"/>
      <c r="Z439" s="9" t="str">
        <f>IF(ISBLANK(Y439),  "", _xlfn.CONCAT("haas/entity/sensor/", LOWER(C439), "/", E439, "/config"))</f>
        <v/>
      </c>
      <c r="AA439" s="9" t="str">
        <f>IF(ISBLANK(Y439),  "", _xlfn.CONCAT(LOWER(C439), "/", E439))</f>
        <v/>
      </c>
      <c r="AD439" s="9"/>
      <c r="AN439" s="9" t="str">
        <f>IF(AND(ISBLANK(AL439), ISBLANK(AM439)), "", _xlfn.CONCAT("[", IF(ISBLANK(AL439), "", _xlfn.CONCAT("[""mac"", """, AL439, """]")), IF(ISBLANK(AM439), "", _xlfn.CONCAT(", [""ip"", """, AM439, """]")), "]"))</f>
        <v/>
      </c>
    </row>
    <row r="440" spans="6:40" ht="16" customHeight="1" x14ac:dyDescent="0.2">
      <c r="F440" s="9" t="str">
        <f>IF(ISBLANK(E440), "", Table2[[#This Row],[unique_id]])</f>
        <v/>
      </c>
      <c r="N440" s="9"/>
      <c r="O440" s="11"/>
      <c r="P440" s="11"/>
      <c r="Q440" s="11"/>
      <c r="R440" s="11"/>
      <c r="S440" s="9"/>
      <c r="Z440" s="9" t="str">
        <f>IF(ISBLANK(Y440),  "", _xlfn.CONCAT("haas/entity/sensor/", LOWER(C440), "/", E440, "/config"))</f>
        <v/>
      </c>
      <c r="AA440" s="9" t="str">
        <f>IF(ISBLANK(Y440),  "", _xlfn.CONCAT(LOWER(C440), "/", E440))</f>
        <v/>
      </c>
      <c r="AD440" s="9"/>
      <c r="AN440" s="9" t="str">
        <f>IF(AND(ISBLANK(AL440), ISBLANK(AM440)), "", _xlfn.CONCAT("[", IF(ISBLANK(AL440), "", _xlfn.CONCAT("[""mac"", """, AL440, """]")), IF(ISBLANK(AM440), "", _xlfn.CONCAT(", [""ip"", """, AM440, """]")), "]"))</f>
        <v/>
      </c>
    </row>
    <row r="441" spans="6:40" ht="16" customHeight="1" x14ac:dyDescent="0.2">
      <c r="F441" s="9" t="str">
        <f>IF(ISBLANK(E441), "", Table2[[#This Row],[unique_id]])</f>
        <v/>
      </c>
      <c r="N441" s="9"/>
      <c r="O441" s="11"/>
      <c r="P441" s="11"/>
      <c r="Q441" s="11"/>
      <c r="R441" s="11"/>
      <c r="S441" s="9"/>
      <c r="Z441" s="9" t="str">
        <f>IF(ISBLANK(Y441),  "", _xlfn.CONCAT("haas/entity/sensor/", LOWER(C441), "/", E441, "/config"))</f>
        <v/>
      </c>
      <c r="AA441" s="9" t="str">
        <f>IF(ISBLANK(Y441),  "", _xlfn.CONCAT(LOWER(C441), "/", E441))</f>
        <v/>
      </c>
      <c r="AD441" s="9"/>
      <c r="AN441" s="9" t="str">
        <f>IF(AND(ISBLANK(AL441), ISBLANK(AM441)), "", _xlfn.CONCAT("[", IF(ISBLANK(AL441), "", _xlfn.CONCAT("[""mac"", """, AL441, """]")), IF(ISBLANK(AM441), "", _xlfn.CONCAT(", [""ip"", """, AM441, """]")), "]"))</f>
        <v/>
      </c>
    </row>
    <row r="442" spans="6:40" ht="16" customHeight="1" x14ac:dyDescent="0.2">
      <c r="F442" s="9" t="str">
        <f>IF(ISBLANK(E442), "", Table2[[#This Row],[unique_id]])</f>
        <v/>
      </c>
      <c r="N442" s="9"/>
      <c r="O442" s="11"/>
      <c r="P442" s="11"/>
      <c r="Q442" s="11"/>
      <c r="R442" s="11"/>
      <c r="S442" s="9"/>
      <c r="Z442" s="9" t="str">
        <f>IF(ISBLANK(Y442),  "", _xlfn.CONCAT("haas/entity/sensor/", LOWER(C442), "/", E442, "/config"))</f>
        <v/>
      </c>
      <c r="AA442" s="9" t="str">
        <f>IF(ISBLANK(Y442),  "", _xlfn.CONCAT(LOWER(C442), "/", E442))</f>
        <v/>
      </c>
      <c r="AD442" s="9"/>
      <c r="AN442" s="9" t="str">
        <f>IF(AND(ISBLANK(AL442), ISBLANK(AM442)), "", _xlfn.CONCAT("[", IF(ISBLANK(AL442), "", _xlfn.CONCAT("[""mac"", """, AL442, """]")), IF(ISBLANK(AM442), "", _xlfn.CONCAT(", [""ip"", """, AM442, """]")), "]"))</f>
        <v/>
      </c>
    </row>
    <row r="443" spans="6:40" ht="16" customHeight="1" x14ac:dyDescent="0.2">
      <c r="F443" s="9" t="str">
        <f>IF(ISBLANK(E443), "", Table2[[#This Row],[unique_id]])</f>
        <v/>
      </c>
      <c r="N443" s="9"/>
      <c r="O443" s="11"/>
      <c r="P443" s="11"/>
      <c r="Q443" s="11"/>
      <c r="R443" s="11"/>
      <c r="S443" s="9"/>
      <c r="Z443" s="9" t="str">
        <f>IF(ISBLANK(Y443),  "", _xlfn.CONCAT("haas/entity/sensor/", LOWER(C443), "/", E443, "/config"))</f>
        <v/>
      </c>
      <c r="AA443" s="9" t="str">
        <f>IF(ISBLANK(Y443),  "", _xlfn.CONCAT(LOWER(C443), "/", E443))</f>
        <v/>
      </c>
      <c r="AD443" s="9"/>
      <c r="AN443" s="9" t="str">
        <f>IF(AND(ISBLANK(AL443), ISBLANK(AM443)), "", _xlfn.CONCAT("[", IF(ISBLANK(AL443), "", _xlfn.CONCAT("[""mac"", """, AL443, """]")), IF(ISBLANK(AM443), "", _xlfn.CONCAT(", [""ip"", """, AM443, """]")), "]"))</f>
        <v/>
      </c>
    </row>
    <row r="444" spans="6:40" ht="16" customHeight="1" x14ac:dyDescent="0.2">
      <c r="F444" s="9" t="str">
        <f>IF(ISBLANK(E444), "", Table2[[#This Row],[unique_id]])</f>
        <v/>
      </c>
      <c r="N444" s="9"/>
      <c r="O444" s="11"/>
      <c r="P444" s="11"/>
      <c r="Q444" s="11"/>
      <c r="R444" s="11"/>
      <c r="S444" s="9"/>
      <c r="Z444" s="9" t="str">
        <f>IF(ISBLANK(Y444),  "", _xlfn.CONCAT("haas/entity/sensor/", LOWER(C444), "/", E444, "/config"))</f>
        <v/>
      </c>
      <c r="AA444" s="9" t="str">
        <f>IF(ISBLANK(Y444),  "", _xlfn.CONCAT(LOWER(C444), "/", E444))</f>
        <v/>
      </c>
      <c r="AD444" s="9"/>
      <c r="AN444" s="9" t="str">
        <f>IF(AND(ISBLANK(AL444), ISBLANK(AM444)), "", _xlfn.CONCAT("[", IF(ISBLANK(AL444), "", _xlfn.CONCAT("[""mac"", """, AL444, """]")), IF(ISBLANK(AM444), "", _xlfn.CONCAT(", [""ip"", """, AM444, """]")), "]"))</f>
        <v/>
      </c>
    </row>
    <row r="445" spans="6:40" ht="16" customHeight="1" x14ac:dyDescent="0.2">
      <c r="F445" s="9" t="str">
        <f>IF(ISBLANK(E445), "", Table2[[#This Row],[unique_id]])</f>
        <v/>
      </c>
      <c r="N445" s="9"/>
      <c r="O445" s="11"/>
      <c r="P445" s="11"/>
      <c r="Q445" s="11"/>
      <c r="R445" s="11"/>
      <c r="S445" s="9"/>
      <c r="Z445" s="9" t="str">
        <f>IF(ISBLANK(Y445),  "", _xlfn.CONCAT("haas/entity/sensor/", LOWER(C445), "/", E445, "/config"))</f>
        <v/>
      </c>
      <c r="AA445" s="9" t="str">
        <f>IF(ISBLANK(Y445),  "", _xlfn.CONCAT(LOWER(C445), "/", E445))</f>
        <v/>
      </c>
      <c r="AD445" s="9"/>
      <c r="AN445" s="9" t="str">
        <f>IF(AND(ISBLANK(AL445), ISBLANK(AM445)), "", _xlfn.CONCAT("[", IF(ISBLANK(AL445), "", _xlfn.CONCAT("[""mac"", """, AL445, """]")), IF(ISBLANK(AM445), "", _xlfn.CONCAT(", [""ip"", """, AM445, """]")), "]"))</f>
        <v/>
      </c>
    </row>
    <row r="446" spans="6:40" ht="16" customHeight="1" x14ac:dyDescent="0.2">
      <c r="F446" s="9" t="str">
        <f>IF(ISBLANK(E446), "", Table2[[#This Row],[unique_id]])</f>
        <v/>
      </c>
      <c r="N446" s="9"/>
      <c r="O446" s="11"/>
      <c r="P446" s="11"/>
      <c r="Q446" s="11"/>
      <c r="R446" s="11"/>
      <c r="S446" s="9"/>
      <c r="Z446" s="9" t="str">
        <f>IF(ISBLANK(Y446),  "", _xlfn.CONCAT("haas/entity/sensor/", LOWER(C446), "/", E446, "/config"))</f>
        <v/>
      </c>
      <c r="AA446" s="9" t="str">
        <f>IF(ISBLANK(Y446),  "", _xlfn.CONCAT(LOWER(C446), "/", E446))</f>
        <v/>
      </c>
      <c r="AD446" s="9"/>
      <c r="AN446" s="9" t="str">
        <f>IF(AND(ISBLANK(AL446), ISBLANK(AM446)), "", _xlfn.CONCAT("[", IF(ISBLANK(AL446), "", _xlfn.CONCAT("[""mac"", """, AL446, """]")), IF(ISBLANK(AM446), "", _xlfn.CONCAT(", [""ip"", """, AM446, """]")), "]"))</f>
        <v/>
      </c>
    </row>
    <row r="447" spans="6:40" ht="16" customHeight="1" x14ac:dyDescent="0.2">
      <c r="F447" s="9" t="str">
        <f>IF(ISBLANK(E447), "", Table2[[#This Row],[unique_id]])</f>
        <v/>
      </c>
      <c r="N447" s="9"/>
      <c r="O447" s="11"/>
      <c r="P447" s="11"/>
      <c r="Q447" s="11"/>
      <c r="R447" s="11"/>
      <c r="S447" s="9"/>
      <c r="Z447" s="9" t="str">
        <f>IF(ISBLANK(Y447),  "", _xlfn.CONCAT("haas/entity/sensor/", LOWER(C447), "/", E447, "/config"))</f>
        <v/>
      </c>
      <c r="AA447" s="9" t="str">
        <f>IF(ISBLANK(Y447),  "", _xlfn.CONCAT(LOWER(C447), "/", E447))</f>
        <v/>
      </c>
      <c r="AD447" s="9"/>
      <c r="AN447" s="9" t="str">
        <f>IF(AND(ISBLANK(AL447), ISBLANK(AM447)), "", _xlfn.CONCAT("[", IF(ISBLANK(AL447), "", _xlfn.CONCAT("[""mac"", """, AL447, """]")), IF(ISBLANK(AM447), "", _xlfn.CONCAT(", [""ip"", """, AM447, """]")), "]"))</f>
        <v/>
      </c>
    </row>
    <row r="448" spans="6:40" ht="16" customHeight="1" x14ac:dyDescent="0.2">
      <c r="F448" s="9" t="str">
        <f>IF(ISBLANK(E448), "", Table2[[#This Row],[unique_id]])</f>
        <v/>
      </c>
      <c r="N448" s="9"/>
      <c r="O448" s="11"/>
      <c r="P448" s="11"/>
      <c r="Q448" s="11"/>
      <c r="R448" s="11"/>
      <c r="S448" s="9"/>
      <c r="Z448" s="9" t="str">
        <f>IF(ISBLANK(Y448),  "", _xlfn.CONCAT("haas/entity/sensor/", LOWER(C448), "/", E448, "/config"))</f>
        <v/>
      </c>
      <c r="AA448" s="9" t="str">
        <f>IF(ISBLANK(Y448),  "", _xlfn.CONCAT(LOWER(C448), "/", E448))</f>
        <v/>
      </c>
      <c r="AD448" s="9"/>
      <c r="AN448" s="9" t="str">
        <f>IF(AND(ISBLANK(AL448), ISBLANK(AM448)), "", _xlfn.CONCAT("[", IF(ISBLANK(AL448), "", _xlfn.CONCAT("[""mac"", """, AL448, """]")), IF(ISBLANK(AM448), "", _xlfn.CONCAT(", [""ip"", """, AM448, """]")), "]"))</f>
        <v/>
      </c>
    </row>
    <row r="449" spans="6:40" ht="16" customHeight="1" x14ac:dyDescent="0.2">
      <c r="F449" s="9" t="str">
        <f>IF(ISBLANK(E449), "", Table2[[#This Row],[unique_id]])</f>
        <v/>
      </c>
      <c r="N449" s="9"/>
      <c r="O449" s="11"/>
      <c r="P449" s="11"/>
      <c r="Q449" s="11"/>
      <c r="R449" s="11"/>
      <c r="S449" s="9"/>
      <c r="Z449" s="9" t="str">
        <f>IF(ISBLANK(Y449),  "", _xlfn.CONCAT("haas/entity/sensor/", LOWER(C449), "/", E449, "/config"))</f>
        <v/>
      </c>
      <c r="AA449" s="9" t="str">
        <f>IF(ISBLANK(Y449),  "", _xlfn.CONCAT(LOWER(C449), "/", E449))</f>
        <v/>
      </c>
      <c r="AD449" s="9"/>
      <c r="AN449" s="9" t="str">
        <f>IF(AND(ISBLANK(AL449), ISBLANK(AM449)), "", _xlfn.CONCAT("[", IF(ISBLANK(AL449), "", _xlfn.CONCAT("[""mac"", """, AL449, """]")), IF(ISBLANK(AM449), "", _xlfn.CONCAT(", [""ip"", """, AM449, """]")), "]"))</f>
        <v/>
      </c>
    </row>
    <row r="450" spans="6:40" ht="16" customHeight="1" x14ac:dyDescent="0.2">
      <c r="F450" s="9" t="str">
        <f>IF(ISBLANK(E450), "", Table2[[#This Row],[unique_id]])</f>
        <v/>
      </c>
      <c r="N450" s="9"/>
      <c r="O450" s="11"/>
      <c r="P450" s="11"/>
      <c r="Q450" s="11"/>
      <c r="R450" s="11"/>
      <c r="S450" s="9"/>
      <c r="Z450" s="9" t="str">
        <f>IF(ISBLANK(Y450),  "", _xlfn.CONCAT("haas/entity/sensor/", LOWER(C450), "/", E450, "/config"))</f>
        <v/>
      </c>
      <c r="AA450" s="9" t="str">
        <f>IF(ISBLANK(Y450),  "", _xlfn.CONCAT(LOWER(C450), "/", E450))</f>
        <v/>
      </c>
      <c r="AD450" s="9"/>
      <c r="AN450" s="9" t="str">
        <f>IF(AND(ISBLANK(AL450), ISBLANK(AM450)), "", _xlfn.CONCAT("[", IF(ISBLANK(AL450), "", _xlfn.CONCAT("[""mac"", """, AL450, """]")), IF(ISBLANK(AM450), "", _xlfn.CONCAT(", [""ip"", """, AM450, """]")), "]"))</f>
        <v/>
      </c>
    </row>
    <row r="451" spans="6:40" ht="16" customHeight="1" x14ac:dyDescent="0.2">
      <c r="F451" s="9" t="str">
        <f>IF(ISBLANK(E451), "", Table2[[#This Row],[unique_id]])</f>
        <v/>
      </c>
      <c r="N451" s="9"/>
      <c r="O451" s="11"/>
      <c r="P451" s="11"/>
      <c r="Q451" s="11"/>
      <c r="R451" s="11"/>
      <c r="S451" s="9"/>
      <c r="Z451" s="9" t="str">
        <f>IF(ISBLANK(Y451),  "", _xlfn.CONCAT("haas/entity/sensor/", LOWER(C451), "/", E451, "/config"))</f>
        <v/>
      </c>
      <c r="AA451" s="9" t="str">
        <f>IF(ISBLANK(Y451),  "", _xlfn.CONCAT(LOWER(C451), "/", E451))</f>
        <v/>
      </c>
      <c r="AD451" s="9"/>
      <c r="AN451" s="9" t="str">
        <f>IF(AND(ISBLANK(AL451), ISBLANK(AM451)), "", _xlfn.CONCAT("[", IF(ISBLANK(AL451), "", _xlfn.CONCAT("[""mac"", """, AL451, """]")), IF(ISBLANK(AM451), "", _xlfn.CONCAT(", [""ip"", """, AM451, """]")), "]"))</f>
        <v/>
      </c>
    </row>
    <row r="452" spans="6:40" ht="16" customHeight="1" x14ac:dyDescent="0.2">
      <c r="F452" s="9" t="str">
        <f>IF(ISBLANK(E452), "", Table2[[#This Row],[unique_id]])</f>
        <v/>
      </c>
      <c r="N452" s="9"/>
      <c r="O452" s="11"/>
      <c r="P452" s="11"/>
      <c r="Q452" s="11"/>
      <c r="R452" s="11"/>
      <c r="S452" s="9"/>
      <c r="Z452" s="9" t="str">
        <f>IF(ISBLANK(Y452),  "", _xlfn.CONCAT("haas/entity/sensor/", LOWER(C452), "/", E452, "/config"))</f>
        <v/>
      </c>
      <c r="AA452" s="9" t="str">
        <f>IF(ISBLANK(Y452),  "", _xlfn.CONCAT(LOWER(C452), "/", E452))</f>
        <v/>
      </c>
      <c r="AD452" s="9"/>
      <c r="AN452" s="9" t="str">
        <f>IF(AND(ISBLANK(AL452), ISBLANK(AM452)), "", _xlfn.CONCAT("[", IF(ISBLANK(AL452), "", _xlfn.CONCAT("[""mac"", """, AL452, """]")), IF(ISBLANK(AM452), "", _xlfn.CONCAT(", [""ip"", """, AM452, """]")), "]"))</f>
        <v/>
      </c>
    </row>
    <row r="453" spans="6:40" ht="16" customHeight="1" x14ac:dyDescent="0.2">
      <c r="F453" s="9" t="str">
        <f>IF(ISBLANK(E453), "", Table2[[#This Row],[unique_id]])</f>
        <v/>
      </c>
      <c r="N453" s="9"/>
      <c r="O453" s="11"/>
      <c r="P453" s="11"/>
      <c r="Q453" s="11"/>
      <c r="R453" s="11"/>
      <c r="S453" s="9"/>
      <c r="Z453" s="9" t="str">
        <f>IF(ISBLANK(Y453),  "", _xlfn.CONCAT("haas/entity/sensor/", LOWER(C453), "/", E453, "/config"))</f>
        <v/>
      </c>
      <c r="AA453" s="9" t="str">
        <f>IF(ISBLANK(Y453),  "", _xlfn.CONCAT(LOWER(C453), "/", E453))</f>
        <v/>
      </c>
      <c r="AD453" s="9"/>
      <c r="AN453" s="9" t="str">
        <f>IF(AND(ISBLANK(AL453), ISBLANK(AM453)), "", _xlfn.CONCAT("[", IF(ISBLANK(AL453), "", _xlfn.CONCAT("[""mac"", """, AL453, """]")), IF(ISBLANK(AM453), "", _xlfn.CONCAT(", [""ip"", """, AM453, """]")), "]"))</f>
        <v/>
      </c>
    </row>
    <row r="454" spans="6:40" ht="16" customHeight="1" x14ac:dyDescent="0.2">
      <c r="F454" s="9" t="str">
        <f>IF(ISBLANK(E454), "", Table2[[#This Row],[unique_id]])</f>
        <v/>
      </c>
      <c r="N454" s="9"/>
      <c r="O454" s="11"/>
      <c r="P454" s="11"/>
      <c r="Q454" s="11"/>
      <c r="R454" s="11"/>
      <c r="S454" s="9"/>
      <c r="Z454" s="9" t="str">
        <f>IF(ISBLANK(Y454),  "", _xlfn.CONCAT("haas/entity/sensor/", LOWER(C454), "/", E454, "/config"))</f>
        <v/>
      </c>
      <c r="AA454" s="9" t="str">
        <f>IF(ISBLANK(Y454),  "", _xlfn.CONCAT(LOWER(C454), "/", E454))</f>
        <v/>
      </c>
      <c r="AD454" s="9"/>
      <c r="AN454" s="9" t="str">
        <f>IF(AND(ISBLANK(AL454), ISBLANK(AM454)), "", _xlfn.CONCAT("[", IF(ISBLANK(AL454), "", _xlfn.CONCAT("[""mac"", """, AL454, """]")), IF(ISBLANK(AM454), "", _xlfn.CONCAT(", [""ip"", """, AM454, """]")), "]"))</f>
        <v/>
      </c>
    </row>
    <row r="455" spans="6:40" ht="16" customHeight="1" x14ac:dyDescent="0.2">
      <c r="F455" s="9" t="str">
        <f>IF(ISBLANK(E455), "", Table2[[#This Row],[unique_id]])</f>
        <v/>
      </c>
      <c r="N455" s="9"/>
      <c r="O455" s="11"/>
      <c r="P455" s="11"/>
      <c r="Q455" s="11"/>
      <c r="R455" s="11"/>
      <c r="S455" s="9"/>
      <c r="Z455" s="9" t="str">
        <f>IF(ISBLANK(Y455),  "", _xlfn.CONCAT("haas/entity/sensor/", LOWER(C455), "/", E455, "/config"))</f>
        <v/>
      </c>
      <c r="AA455" s="9" t="str">
        <f>IF(ISBLANK(Y455),  "", _xlfn.CONCAT(LOWER(C455), "/", E455))</f>
        <v/>
      </c>
      <c r="AD455" s="9"/>
      <c r="AN455" s="9" t="str">
        <f>IF(AND(ISBLANK(AL455), ISBLANK(AM455)), "", _xlfn.CONCAT("[", IF(ISBLANK(AL455), "", _xlfn.CONCAT("[""mac"", """, AL455, """]")), IF(ISBLANK(AM455), "", _xlfn.CONCAT(", [""ip"", """, AM455, """]")), "]"))</f>
        <v/>
      </c>
    </row>
    <row r="456" spans="6:40" ht="16" customHeight="1" x14ac:dyDescent="0.2">
      <c r="F456" s="9" t="str">
        <f>IF(ISBLANK(E456), "", Table2[[#This Row],[unique_id]])</f>
        <v/>
      </c>
      <c r="N456" s="9"/>
      <c r="O456" s="11"/>
      <c r="P456" s="11"/>
      <c r="Q456" s="11"/>
      <c r="R456" s="11"/>
      <c r="S456" s="9"/>
      <c r="Z456" s="9" t="str">
        <f>IF(ISBLANK(Y456),  "", _xlfn.CONCAT("haas/entity/sensor/", LOWER(C456), "/", E456, "/config"))</f>
        <v/>
      </c>
      <c r="AA456" s="9" t="str">
        <f>IF(ISBLANK(Y456),  "", _xlfn.CONCAT(LOWER(C456), "/", E456))</f>
        <v/>
      </c>
      <c r="AD456" s="9"/>
      <c r="AN456" s="9" t="str">
        <f>IF(AND(ISBLANK(AL456), ISBLANK(AM456)), "", _xlfn.CONCAT("[", IF(ISBLANK(AL456), "", _xlfn.CONCAT("[""mac"", """, AL456, """]")), IF(ISBLANK(AM456), "", _xlfn.CONCAT(", [""ip"", """, AM456, """]")), "]"))</f>
        <v/>
      </c>
    </row>
    <row r="457" spans="6:40" ht="16" customHeight="1" x14ac:dyDescent="0.2">
      <c r="F457" s="9" t="str">
        <f>IF(ISBLANK(E457), "", Table2[[#This Row],[unique_id]])</f>
        <v/>
      </c>
      <c r="N457" s="9"/>
      <c r="O457" s="11"/>
      <c r="P457" s="11"/>
      <c r="Q457" s="11"/>
      <c r="R457" s="11"/>
      <c r="S457" s="9"/>
      <c r="Z457" s="9" t="str">
        <f>IF(ISBLANK(Y457),  "", _xlfn.CONCAT("haas/entity/sensor/", LOWER(C457), "/", E457, "/config"))</f>
        <v/>
      </c>
      <c r="AA457" s="9" t="str">
        <f>IF(ISBLANK(Y457),  "", _xlfn.CONCAT(LOWER(C457), "/", E457))</f>
        <v/>
      </c>
      <c r="AD457" s="9"/>
      <c r="AN457" s="9" t="str">
        <f>IF(AND(ISBLANK(AL457), ISBLANK(AM457)), "", _xlfn.CONCAT("[", IF(ISBLANK(AL457), "", _xlfn.CONCAT("[""mac"", """, AL457, """]")), IF(ISBLANK(AM457), "", _xlfn.CONCAT(", [""ip"", """, AM457, """]")), "]"))</f>
        <v/>
      </c>
    </row>
    <row r="458" spans="6:40" ht="16" customHeight="1" x14ac:dyDescent="0.2">
      <c r="F458" s="9" t="str">
        <f>IF(ISBLANK(E458), "", Table2[[#This Row],[unique_id]])</f>
        <v/>
      </c>
      <c r="N458" s="9"/>
      <c r="O458" s="11"/>
      <c r="P458" s="11"/>
      <c r="Q458" s="11"/>
      <c r="R458" s="11"/>
      <c r="S458" s="9"/>
      <c r="Z458" s="9" t="str">
        <f>IF(ISBLANK(Y458),  "", _xlfn.CONCAT("haas/entity/sensor/", LOWER(C458), "/", E458, "/config"))</f>
        <v/>
      </c>
      <c r="AA458" s="9" t="str">
        <f>IF(ISBLANK(Y458),  "", _xlfn.CONCAT(LOWER(C458), "/", E458))</f>
        <v/>
      </c>
      <c r="AD458" s="9"/>
      <c r="AN458" s="9" t="str">
        <f>IF(AND(ISBLANK(AL458), ISBLANK(AM458)), "", _xlfn.CONCAT("[", IF(ISBLANK(AL458), "", _xlfn.CONCAT("[""mac"", """, AL458, """]")), IF(ISBLANK(AM458), "", _xlfn.CONCAT(", [""ip"", """, AM458, """]")), "]"))</f>
        <v/>
      </c>
    </row>
    <row r="459" spans="6:40" ht="16" customHeight="1" x14ac:dyDescent="0.2">
      <c r="F459" s="9" t="str">
        <f>IF(ISBLANK(E459), "", Table2[[#This Row],[unique_id]])</f>
        <v/>
      </c>
      <c r="N459" s="9"/>
      <c r="O459" s="11"/>
      <c r="P459" s="11"/>
      <c r="Q459" s="11"/>
      <c r="R459" s="11"/>
      <c r="S459" s="9"/>
      <c r="Z459" s="9" t="str">
        <f>IF(ISBLANK(Y459),  "", _xlfn.CONCAT("haas/entity/sensor/", LOWER(C459), "/", E459, "/config"))</f>
        <v/>
      </c>
      <c r="AA459" s="9" t="str">
        <f>IF(ISBLANK(Y459),  "", _xlfn.CONCAT(LOWER(C459), "/", E459))</f>
        <v/>
      </c>
      <c r="AD459" s="9"/>
      <c r="AN459" s="9" t="str">
        <f>IF(AND(ISBLANK(AL459), ISBLANK(AM459)), "", _xlfn.CONCAT("[", IF(ISBLANK(AL459), "", _xlfn.CONCAT("[""mac"", """, AL459, """]")), IF(ISBLANK(AM459), "", _xlfn.CONCAT(", [""ip"", """, AM459, """]")), "]"))</f>
        <v/>
      </c>
    </row>
    <row r="460" spans="6:40" ht="16" customHeight="1" x14ac:dyDescent="0.2">
      <c r="F460" s="9" t="str">
        <f>IF(ISBLANK(E460), "", Table2[[#This Row],[unique_id]])</f>
        <v/>
      </c>
      <c r="N460" s="9"/>
      <c r="O460" s="11"/>
      <c r="P460" s="11"/>
      <c r="Q460" s="11"/>
      <c r="R460" s="11"/>
      <c r="S460" s="9"/>
      <c r="Z460" s="9" t="str">
        <f>IF(ISBLANK(Y460),  "", _xlfn.CONCAT("haas/entity/sensor/", LOWER(C460), "/", E460, "/config"))</f>
        <v/>
      </c>
      <c r="AA460" s="9" t="str">
        <f>IF(ISBLANK(Y460),  "", _xlfn.CONCAT(LOWER(C460), "/", E460))</f>
        <v/>
      </c>
      <c r="AD460" s="9"/>
      <c r="AN460" s="9" t="str">
        <f>IF(AND(ISBLANK(AL460), ISBLANK(AM460)), "", _xlfn.CONCAT("[", IF(ISBLANK(AL460), "", _xlfn.CONCAT("[""mac"", """, AL460, """]")), IF(ISBLANK(AM460), "", _xlfn.CONCAT(", [""ip"", """, AM460, """]")), "]"))</f>
        <v/>
      </c>
    </row>
    <row r="461" spans="6:40" ht="16" customHeight="1" x14ac:dyDescent="0.2">
      <c r="F461" s="9" t="str">
        <f>IF(ISBLANK(E461), "", Table2[[#This Row],[unique_id]])</f>
        <v/>
      </c>
      <c r="N461" s="9"/>
      <c r="O461" s="11"/>
      <c r="P461" s="11"/>
      <c r="Q461" s="11"/>
      <c r="R461" s="11"/>
      <c r="S461" s="9"/>
      <c r="Z461" s="9" t="str">
        <f>IF(ISBLANK(Y461),  "", _xlfn.CONCAT("haas/entity/sensor/", LOWER(C461), "/", E461, "/config"))</f>
        <v/>
      </c>
      <c r="AA461" s="9" t="str">
        <f>IF(ISBLANK(Y461),  "", _xlfn.CONCAT(LOWER(C461), "/", E461))</f>
        <v/>
      </c>
      <c r="AD461" s="9"/>
      <c r="AN461" s="9" t="str">
        <f>IF(AND(ISBLANK(AL461), ISBLANK(AM461)), "", _xlfn.CONCAT("[", IF(ISBLANK(AL461), "", _xlfn.CONCAT("[""mac"", """, AL461, """]")), IF(ISBLANK(AM461), "", _xlfn.CONCAT(", [""ip"", """, AM461, """]")), "]"))</f>
        <v/>
      </c>
    </row>
    <row r="462" spans="6:40" ht="16" customHeight="1" x14ac:dyDescent="0.2">
      <c r="F462" s="9" t="str">
        <f>IF(ISBLANK(E462), "", Table2[[#This Row],[unique_id]])</f>
        <v/>
      </c>
      <c r="N462" s="9"/>
      <c r="O462" s="11"/>
      <c r="P462" s="11"/>
      <c r="Q462" s="11"/>
      <c r="R462" s="11"/>
      <c r="S462" s="9"/>
      <c r="Z462" s="9" t="str">
        <f>IF(ISBLANK(Y462),  "", _xlfn.CONCAT("haas/entity/sensor/", LOWER(C462), "/", E462, "/config"))</f>
        <v/>
      </c>
      <c r="AA462" s="9" t="str">
        <f>IF(ISBLANK(Y462),  "", _xlfn.CONCAT(LOWER(C462), "/", E462))</f>
        <v/>
      </c>
      <c r="AD462" s="9"/>
      <c r="AN462" s="9" t="str">
        <f>IF(AND(ISBLANK(AL462), ISBLANK(AM462)), "", _xlfn.CONCAT("[", IF(ISBLANK(AL462), "", _xlfn.CONCAT("[""mac"", """, AL462, """]")), IF(ISBLANK(AM462), "", _xlfn.CONCAT(", [""ip"", """, AM462, """]")), "]"))</f>
        <v/>
      </c>
    </row>
    <row r="463" spans="6:40" ht="16" customHeight="1" x14ac:dyDescent="0.2">
      <c r="F463" s="9" t="str">
        <f>IF(ISBLANK(E463), "", Table2[[#This Row],[unique_id]])</f>
        <v/>
      </c>
      <c r="N463" s="9"/>
      <c r="O463" s="11"/>
      <c r="P463" s="11"/>
      <c r="Q463" s="11"/>
      <c r="R463" s="11"/>
      <c r="S463" s="9"/>
      <c r="Z463" s="9" t="str">
        <f>IF(ISBLANK(Y463),  "", _xlfn.CONCAT("haas/entity/sensor/", LOWER(C463), "/", E463, "/config"))</f>
        <v/>
      </c>
      <c r="AA463" s="9" t="str">
        <f>IF(ISBLANK(Y463),  "", _xlfn.CONCAT(LOWER(C463), "/", E463))</f>
        <v/>
      </c>
      <c r="AD463" s="9"/>
      <c r="AN463" s="9" t="str">
        <f>IF(AND(ISBLANK(AL463), ISBLANK(AM463)), "", _xlfn.CONCAT("[", IF(ISBLANK(AL463), "", _xlfn.CONCAT("[""mac"", """, AL463, """]")), IF(ISBLANK(AM463), "", _xlfn.CONCAT(", [""ip"", """, AM463, """]")), "]"))</f>
        <v/>
      </c>
    </row>
    <row r="464" spans="6:40" ht="16" customHeight="1" x14ac:dyDescent="0.2">
      <c r="F464" s="9" t="str">
        <f>IF(ISBLANK(E464), "", Table2[[#This Row],[unique_id]])</f>
        <v/>
      </c>
      <c r="N464" s="9"/>
      <c r="O464" s="11"/>
      <c r="P464" s="11"/>
      <c r="Q464" s="11"/>
      <c r="R464" s="11"/>
      <c r="S464" s="9"/>
      <c r="Z464" s="9" t="str">
        <f>IF(ISBLANK(Y464),  "", _xlfn.CONCAT("haas/entity/sensor/", LOWER(C464), "/", E464, "/config"))</f>
        <v/>
      </c>
      <c r="AA464" s="9" t="str">
        <f>IF(ISBLANK(Y464),  "", _xlfn.CONCAT(LOWER(C464), "/", E464))</f>
        <v/>
      </c>
      <c r="AD464" s="9"/>
      <c r="AN464" s="9" t="str">
        <f>IF(AND(ISBLANK(AL464), ISBLANK(AM464)), "", _xlfn.CONCAT("[", IF(ISBLANK(AL464), "", _xlfn.CONCAT("[""mac"", """, AL464, """]")), IF(ISBLANK(AM464), "", _xlfn.CONCAT(", [""ip"", """, AM464, """]")), "]"))</f>
        <v/>
      </c>
    </row>
    <row r="465" spans="6:40" ht="16" customHeight="1" x14ac:dyDescent="0.2">
      <c r="F465" s="9" t="str">
        <f>IF(ISBLANK(E465), "", Table2[[#This Row],[unique_id]])</f>
        <v/>
      </c>
      <c r="N465" s="9"/>
      <c r="O465" s="11"/>
      <c r="P465" s="11"/>
      <c r="Q465" s="11"/>
      <c r="R465" s="11"/>
      <c r="S465" s="9"/>
      <c r="Z465" s="9" t="str">
        <f>IF(ISBLANK(Y465),  "", _xlfn.CONCAT("haas/entity/sensor/", LOWER(C465), "/", E465, "/config"))</f>
        <v/>
      </c>
      <c r="AA465" s="9" t="str">
        <f>IF(ISBLANK(Y465),  "", _xlfn.CONCAT(LOWER(C465), "/", E465))</f>
        <v/>
      </c>
      <c r="AD465" s="9"/>
      <c r="AN465" s="9" t="str">
        <f>IF(AND(ISBLANK(AL465), ISBLANK(AM465)), "", _xlfn.CONCAT("[", IF(ISBLANK(AL465), "", _xlfn.CONCAT("[""mac"", """, AL465, """]")), IF(ISBLANK(AM465), "", _xlfn.CONCAT(", [""ip"", """, AM465, """]")), "]"))</f>
        <v/>
      </c>
    </row>
    <row r="466" spans="6:40" ht="16" customHeight="1" x14ac:dyDescent="0.2">
      <c r="F466" s="9" t="str">
        <f>IF(ISBLANK(E466), "", Table2[[#This Row],[unique_id]])</f>
        <v/>
      </c>
      <c r="N466" s="9"/>
      <c r="O466" s="11"/>
      <c r="P466" s="11"/>
      <c r="Q466" s="11"/>
      <c r="R466" s="11"/>
      <c r="S466" s="9"/>
      <c r="Z466" s="9" t="str">
        <f>IF(ISBLANK(Y466),  "", _xlfn.CONCAT("haas/entity/sensor/", LOWER(C466), "/", E466, "/config"))</f>
        <v/>
      </c>
      <c r="AA466" s="9" t="str">
        <f>IF(ISBLANK(Y466),  "", _xlfn.CONCAT(LOWER(C466), "/", E466))</f>
        <v/>
      </c>
      <c r="AD466" s="9"/>
      <c r="AN466" s="9" t="str">
        <f>IF(AND(ISBLANK(AL466), ISBLANK(AM466)), "", _xlfn.CONCAT("[", IF(ISBLANK(AL466), "", _xlfn.CONCAT("[""mac"", """, AL466, """]")), IF(ISBLANK(AM466), "", _xlfn.CONCAT(", [""ip"", """, AM466, """]")), "]"))</f>
        <v/>
      </c>
    </row>
    <row r="467" spans="6:40" ht="16" customHeight="1" x14ac:dyDescent="0.2">
      <c r="F467" s="9" t="str">
        <f>IF(ISBLANK(E467), "", Table2[[#This Row],[unique_id]])</f>
        <v/>
      </c>
      <c r="N467" s="9"/>
      <c r="O467" s="11"/>
      <c r="P467" s="11"/>
      <c r="Q467" s="11"/>
      <c r="R467" s="11"/>
      <c r="S467" s="9"/>
      <c r="Z467" s="9" t="str">
        <f>IF(ISBLANK(Y467),  "", _xlfn.CONCAT("haas/entity/sensor/", LOWER(C467), "/", E467, "/config"))</f>
        <v/>
      </c>
      <c r="AA467" s="9" t="str">
        <f>IF(ISBLANK(Y467),  "", _xlfn.CONCAT(LOWER(C467), "/", E467))</f>
        <v/>
      </c>
      <c r="AD467" s="9"/>
      <c r="AN467" s="9" t="str">
        <f>IF(AND(ISBLANK(AL467), ISBLANK(AM467)), "", _xlfn.CONCAT("[", IF(ISBLANK(AL467), "", _xlfn.CONCAT("[""mac"", """, AL467, """]")), IF(ISBLANK(AM467), "", _xlfn.CONCAT(", [""ip"", """, AM467, """]")), "]"))</f>
        <v/>
      </c>
    </row>
    <row r="468" spans="6:40" ht="16" customHeight="1" x14ac:dyDescent="0.2">
      <c r="F468" s="9" t="str">
        <f>IF(ISBLANK(E468), "", Table2[[#This Row],[unique_id]])</f>
        <v/>
      </c>
      <c r="N468" s="9"/>
      <c r="O468" s="11"/>
      <c r="P468" s="11"/>
      <c r="Q468" s="11"/>
      <c r="R468" s="11"/>
      <c r="S468" s="9"/>
      <c r="Z468" s="9" t="str">
        <f>IF(ISBLANK(Y468),  "", _xlfn.CONCAT("haas/entity/sensor/", LOWER(C468), "/", E468, "/config"))</f>
        <v/>
      </c>
      <c r="AA468" s="9" t="str">
        <f>IF(ISBLANK(Y468),  "", _xlfn.CONCAT(LOWER(C468), "/", E468))</f>
        <v/>
      </c>
      <c r="AD468" s="9"/>
      <c r="AN468" s="9" t="str">
        <f>IF(AND(ISBLANK(AL468), ISBLANK(AM468)), "", _xlfn.CONCAT("[", IF(ISBLANK(AL468), "", _xlfn.CONCAT("[""mac"", """, AL468, """]")), IF(ISBLANK(AM468), "", _xlfn.CONCAT(", [""ip"", """, AM468, """]")), "]"))</f>
        <v/>
      </c>
    </row>
    <row r="469" spans="6:40" ht="16" customHeight="1" x14ac:dyDescent="0.2">
      <c r="F469" s="9" t="str">
        <f>IF(ISBLANK(E469), "", Table2[[#This Row],[unique_id]])</f>
        <v/>
      </c>
      <c r="N469" s="9"/>
      <c r="O469" s="11"/>
      <c r="P469" s="11"/>
      <c r="Q469" s="11"/>
      <c r="R469" s="11"/>
      <c r="S469" s="9"/>
      <c r="Z469" s="9" t="str">
        <f>IF(ISBLANK(Y469),  "", _xlfn.CONCAT("haas/entity/sensor/", LOWER(C469), "/", E469, "/config"))</f>
        <v/>
      </c>
      <c r="AA469" s="9" t="str">
        <f>IF(ISBLANK(Y469),  "", _xlfn.CONCAT(LOWER(C469), "/", E469))</f>
        <v/>
      </c>
      <c r="AD469" s="9"/>
      <c r="AN469" s="9" t="str">
        <f>IF(AND(ISBLANK(AL469), ISBLANK(AM469)), "", _xlfn.CONCAT("[", IF(ISBLANK(AL469), "", _xlfn.CONCAT("[""mac"", """, AL469, """]")), IF(ISBLANK(AM469), "", _xlfn.CONCAT(", [""ip"", """, AM469, """]")), "]"))</f>
        <v/>
      </c>
    </row>
    <row r="470" spans="6:40" ht="16" customHeight="1" x14ac:dyDescent="0.2">
      <c r="F470" s="9" t="str">
        <f>IF(ISBLANK(E470), "", Table2[[#This Row],[unique_id]])</f>
        <v/>
      </c>
      <c r="N470" s="9"/>
      <c r="O470" s="11"/>
      <c r="P470" s="11"/>
      <c r="Q470" s="11"/>
      <c r="R470" s="11"/>
      <c r="S470" s="9"/>
      <c r="Z470" s="9" t="str">
        <f>IF(ISBLANK(Y470),  "", _xlfn.CONCAT("haas/entity/sensor/", LOWER(C470), "/", E470, "/config"))</f>
        <v/>
      </c>
      <c r="AA470" s="9" t="str">
        <f>IF(ISBLANK(Y470),  "", _xlfn.CONCAT(LOWER(C470), "/", E470))</f>
        <v/>
      </c>
      <c r="AD470" s="9"/>
      <c r="AN470" s="9" t="str">
        <f>IF(AND(ISBLANK(AL470), ISBLANK(AM470)), "", _xlfn.CONCAT("[", IF(ISBLANK(AL470), "", _xlfn.CONCAT("[""mac"", """, AL470, """]")), IF(ISBLANK(AM470), "", _xlfn.CONCAT(", [""ip"", """, AM470, """]")), "]"))</f>
        <v/>
      </c>
    </row>
    <row r="471" spans="6:40" ht="16" customHeight="1" x14ac:dyDescent="0.2">
      <c r="F471" s="9" t="str">
        <f>IF(ISBLANK(E471), "", Table2[[#This Row],[unique_id]])</f>
        <v/>
      </c>
      <c r="N471" s="9"/>
      <c r="O471" s="11"/>
      <c r="P471" s="11"/>
      <c r="Q471" s="11"/>
      <c r="R471" s="11"/>
      <c r="S471" s="9"/>
      <c r="Z471" s="9" t="str">
        <f>IF(ISBLANK(Y471),  "", _xlfn.CONCAT("haas/entity/sensor/", LOWER(C471), "/", E471, "/config"))</f>
        <v/>
      </c>
      <c r="AA471" s="9" t="str">
        <f>IF(ISBLANK(Y471),  "", _xlfn.CONCAT(LOWER(C471), "/", E471))</f>
        <v/>
      </c>
      <c r="AD471" s="9"/>
      <c r="AN471" s="9" t="str">
        <f>IF(AND(ISBLANK(AL471), ISBLANK(AM471)), "", _xlfn.CONCAT("[", IF(ISBLANK(AL471), "", _xlfn.CONCAT("[""mac"", """, AL471, """]")), IF(ISBLANK(AM471), "", _xlfn.CONCAT(", [""ip"", """, AM471, """]")), "]"))</f>
        <v/>
      </c>
    </row>
    <row r="472" spans="6:40" ht="16" customHeight="1" x14ac:dyDescent="0.2">
      <c r="F472" s="9" t="str">
        <f>IF(ISBLANK(E472), "", Table2[[#This Row],[unique_id]])</f>
        <v/>
      </c>
      <c r="N472" s="9"/>
      <c r="O472" s="11"/>
      <c r="P472" s="11"/>
      <c r="Q472" s="11"/>
      <c r="R472" s="11"/>
      <c r="S472" s="9"/>
      <c r="Z472" s="9" t="str">
        <f>IF(ISBLANK(Y472),  "", _xlfn.CONCAT("haas/entity/sensor/", LOWER(C472), "/", E472, "/config"))</f>
        <v/>
      </c>
      <c r="AA472" s="9" t="str">
        <f>IF(ISBLANK(Y472),  "", _xlfn.CONCAT(LOWER(C472), "/", E472))</f>
        <v/>
      </c>
      <c r="AD472" s="9"/>
      <c r="AN472" s="9" t="str">
        <f>IF(AND(ISBLANK(AL472), ISBLANK(AM472)), "", _xlfn.CONCAT("[", IF(ISBLANK(AL472), "", _xlfn.CONCAT("[""mac"", """, AL472, """]")), IF(ISBLANK(AM472), "", _xlfn.CONCAT(", [""ip"", """, AM472, """]")), "]"))</f>
        <v/>
      </c>
    </row>
    <row r="473" spans="6:40" ht="16" customHeight="1" x14ac:dyDescent="0.2">
      <c r="F473" s="9" t="str">
        <f>IF(ISBLANK(E473), "", Table2[[#This Row],[unique_id]])</f>
        <v/>
      </c>
      <c r="N473" s="9"/>
      <c r="O473" s="11"/>
      <c r="P473" s="11"/>
      <c r="Q473" s="11"/>
      <c r="R473" s="11"/>
      <c r="S473" s="9"/>
      <c r="Z473" s="9" t="str">
        <f>IF(ISBLANK(Y473),  "", _xlfn.CONCAT("haas/entity/sensor/", LOWER(C473), "/", E473, "/config"))</f>
        <v/>
      </c>
      <c r="AA473" s="9" t="str">
        <f>IF(ISBLANK(Y473),  "", _xlfn.CONCAT(LOWER(C473), "/", E473))</f>
        <v/>
      </c>
      <c r="AD473" s="9"/>
      <c r="AN473" s="9" t="str">
        <f>IF(AND(ISBLANK(AL473), ISBLANK(AM473)), "", _xlfn.CONCAT("[", IF(ISBLANK(AL473), "", _xlfn.CONCAT("[""mac"", """, AL473, """]")), IF(ISBLANK(AM473), "", _xlfn.CONCAT(", [""ip"", """, AM473, """]")), "]"))</f>
        <v/>
      </c>
    </row>
    <row r="474" spans="6:40" ht="16" customHeight="1" x14ac:dyDescent="0.2">
      <c r="F474" s="9" t="str">
        <f>IF(ISBLANK(E474), "", Table2[[#This Row],[unique_id]])</f>
        <v/>
      </c>
      <c r="N474" s="9"/>
      <c r="O474" s="11"/>
      <c r="P474" s="11"/>
      <c r="Q474" s="11"/>
      <c r="R474" s="11"/>
      <c r="S474" s="9"/>
      <c r="Z474" s="9" t="str">
        <f>IF(ISBLANK(Y474),  "", _xlfn.CONCAT("haas/entity/sensor/", LOWER(C474), "/", E474, "/config"))</f>
        <v/>
      </c>
      <c r="AA474" s="9" t="str">
        <f>IF(ISBLANK(Y474),  "", _xlfn.CONCAT(LOWER(C474), "/", E474))</f>
        <v/>
      </c>
      <c r="AD474" s="9"/>
      <c r="AN474" s="9" t="str">
        <f>IF(AND(ISBLANK(AL474), ISBLANK(AM474)), "", _xlfn.CONCAT("[", IF(ISBLANK(AL474), "", _xlfn.CONCAT("[""mac"", """, AL474, """]")), IF(ISBLANK(AM474), "", _xlfn.CONCAT(", [""ip"", """, AM474, """]")), "]"))</f>
        <v/>
      </c>
    </row>
    <row r="475" spans="6:40" ht="16" customHeight="1" x14ac:dyDescent="0.2">
      <c r="F475" s="9" t="str">
        <f>IF(ISBLANK(E475), "", Table2[[#This Row],[unique_id]])</f>
        <v/>
      </c>
      <c r="N475" s="9"/>
      <c r="O475" s="11"/>
      <c r="P475" s="11"/>
      <c r="Q475" s="11"/>
      <c r="R475" s="11"/>
      <c r="S475" s="9"/>
      <c r="Z475" s="9" t="str">
        <f>IF(ISBLANK(Y475),  "", _xlfn.CONCAT("haas/entity/sensor/", LOWER(C475), "/", E475, "/config"))</f>
        <v/>
      </c>
      <c r="AA475" s="9" t="str">
        <f>IF(ISBLANK(Y475),  "", _xlfn.CONCAT(LOWER(C475), "/", E475))</f>
        <v/>
      </c>
      <c r="AD475" s="9"/>
      <c r="AN475" s="9" t="str">
        <f>IF(AND(ISBLANK(AL475), ISBLANK(AM475)), "", _xlfn.CONCAT("[", IF(ISBLANK(AL475), "", _xlfn.CONCAT("[""mac"", """, AL475, """]")), IF(ISBLANK(AM475), "", _xlfn.CONCAT(", [""ip"", """, AM475, """]")), "]"))</f>
        <v/>
      </c>
    </row>
    <row r="476" spans="6:40" ht="16" customHeight="1" x14ac:dyDescent="0.2">
      <c r="F476" s="9" t="str">
        <f>IF(ISBLANK(E476), "", Table2[[#This Row],[unique_id]])</f>
        <v/>
      </c>
      <c r="N476" s="9"/>
      <c r="O476" s="11"/>
      <c r="P476" s="11"/>
      <c r="Q476" s="11"/>
      <c r="R476" s="11"/>
      <c r="S476" s="9"/>
      <c r="Z476" s="9" t="str">
        <f>IF(ISBLANK(Y476),  "", _xlfn.CONCAT("haas/entity/sensor/", LOWER(C476), "/", E476, "/config"))</f>
        <v/>
      </c>
      <c r="AA476" s="9" t="str">
        <f>IF(ISBLANK(Y476),  "", _xlfn.CONCAT(LOWER(C476), "/", E476))</f>
        <v/>
      </c>
      <c r="AD476" s="9"/>
      <c r="AN476" s="9" t="str">
        <f>IF(AND(ISBLANK(AL476), ISBLANK(AM476)), "", _xlfn.CONCAT("[", IF(ISBLANK(AL476), "", _xlfn.CONCAT("[""mac"", """, AL476, """]")), IF(ISBLANK(AM476), "", _xlfn.CONCAT(", [""ip"", """, AM476, """]")), "]"))</f>
        <v/>
      </c>
    </row>
    <row r="477" spans="6:40" ht="16" customHeight="1" x14ac:dyDescent="0.2">
      <c r="F477" s="9" t="str">
        <f>IF(ISBLANK(E477), "", Table2[[#This Row],[unique_id]])</f>
        <v/>
      </c>
      <c r="N477" s="9"/>
      <c r="O477" s="11"/>
      <c r="P477" s="11"/>
      <c r="Q477" s="11"/>
      <c r="R477" s="11"/>
      <c r="S477" s="9"/>
      <c r="Z477" s="9" t="str">
        <f>IF(ISBLANK(Y477),  "", _xlfn.CONCAT("haas/entity/sensor/", LOWER(C477), "/", E477, "/config"))</f>
        <v/>
      </c>
      <c r="AA477" s="9" t="str">
        <f>IF(ISBLANK(Y477),  "", _xlfn.CONCAT(LOWER(C477), "/", E477))</f>
        <v/>
      </c>
      <c r="AD477" s="9"/>
      <c r="AN477" s="9" t="str">
        <f>IF(AND(ISBLANK(AL477), ISBLANK(AM477)), "", _xlfn.CONCAT("[", IF(ISBLANK(AL477), "", _xlfn.CONCAT("[""mac"", """, AL477, """]")), IF(ISBLANK(AM477), "", _xlfn.CONCAT(", [""ip"", """, AM477, """]")), "]"))</f>
        <v/>
      </c>
    </row>
    <row r="478" spans="6:40" ht="16" customHeight="1" x14ac:dyDescent="0.2">
      <c r="F478" s="9" t="str">
        <f>IF(ISBLANK(E478), "", Table2[[#This Row],[unique_id]])</f>
        <v/>
      </c>
      <c r="N478" s="9"/>
      <c r="O478" s="11"/>
      <c r="P478" s="11"/>
      <c r="Q478" s="11"/>
      <c r="R478" s="11"/>
      <c r="S478" s="9"/>
      <c r="Z478" s="9" t="str">
        <f>IF(ISBLANK(Y478),  "", _xlfn.CONCAT("haas/entity/sensor/", LOWER(C478), "/", E478, "/config"))</f>
        <v/>
      </c>
      <c r="AA478" s="9" t="str">
        <f>IF(ISBLANK(Y478),  "", _xlfn.CONCAT(LOWER(C478), "/", E478))</f>
        <v/>
      </c>
      <c r="AD478" s="9"/>
      <c r="AN478" s="9" t="str">
        <f>IF(AND(ISBLANK(AL478), ISBLANK(AM478)), "", _xlfn.CONCAT("[", IF(ISBLANK(AL478), "", _xlfn.CONCAT("[""mac"", """, AL478, """]")), IF(ISBLANK(AM478), "", _xlfn.CONCAT(", [""ip"", """, AM478, """]")), "]"))</f>
        <v/>
      </c>
    </row>
    <row r="479" spans="6:40" ht="16" customHeight="1" x14ac:dyDescent="0.2">
      <c r="F479" s="9" t="str">
        <f>IF(ISBLANK(E479), "", Table2[[#This Row],[unique_id]])</f>
        <v/>
      </c>
      <c r="N479" s="9"/>
      <c r="O479" s="11"/>
      <c r="P479" s="11"/>
      <c r="Q479" s="11"/>
      <c r="R479" s="11"/>
      <c r="S479" s="9"/>
      <c r="Z479" s="9" t="str">
        <f>IF(ISBLANK(Y479),  "", _xlfn.CONCAT("haas/entity/sensor/", LOWER(C479), "/", E479, "/config"))</f>
        <v/>
      </c>
      <c r="AA479" s="9" t="str">
        <f>IF(ISBLANK(Y479),  "", _xlfn.CONCAT(LOWER(C479), "/", E479))</f>
        <v/>
      </c>
      <c r="AD479" s="9"/>
      <c r="AN479" s="9" t="str">
        <f>IF(AND(ISBLANK(AL479), ISBLANK(AM479)), "", _xlfn.CONCAT("[", IF(ISBLANK(AL479), "", _xlfn.CONCAT("[""mac"", """, AL479, """]")), IF(ISBLANK(AM479), "", _xlfn.CONCAT(", [""ip"", """, AM479, """]")), "]"))</f>
        <v/>
      </c>
    </row>
    <row r="480" spans="6:40" ht="16" customHeight="1" x14ac:dyDescent="0.2">
      <c r="F480" s="9" t="str">
        <f>IF(ISBLANK(E480), "", Table2[[#This Row],[unique_id]])</f>
        <v/>
      </c>
      <c r="N480" s="9"/>
      <c r="O480" s="11"/>
      <c r="P480" s="11"/>
      <c r="Q480" s="11"/>
      <c r="R480" s="11"/>
      <c r="S480" s="9"/>
      <c r="Z480" s="9" t="str">
        <f>IF(ISBLANK(Y480),  "", _xlfn.CONCAT("haas/entity/sensor/", LOWER(C480), "/", E480, "/config"))</f>
        <v/>
      </c>
      <c r="AA480" s="9" t="str">
        <f>IF(ISBLANK(Y480),  "", _xlfn.CONCAT(LOWER(C480), "/", E480))</f>
        <v/>
      </c>
      <c r="AD480" s="9"/>
      <c r="AN480" s="9" t="str">
        <f>IF(AND(ISBLANK(AL480), ISBLANK(AM480)), "", _xlfn.CONCAT("[", IF(ISBLANK(AL480), "", _xlfn.CONCAT("[""mac"", """, AL480, """]")), IF(ISBLANK(AM480), "", _xlfn.CONCAT(", [""ip"", """, AM480, """]")), "]"))</f>
        <v/>
      </c>
    </row>
    <row r="481" spans="6:40" ht="16" customHeight="1" x14ac:dyDescent="0.2">
      <c r="F481" s="9" t="str">
        <f>IF(ISBLANK(E481), "", Table2[[#This Row],[unique_id]])</f>
        <v/>
      </c>
      <c r="N481" s="9"/>
      <c r="O481" s="11"/>
      <c r="P481" s="11"/>
      <c r="Q481" s="11"/>
      <c r="R481" s="11"/>
      <c r="S481" s="9"/>
      <c r="Z481" s="9" t="str">
        <f>IF(ISBLANK(Y481),  "", _xlfn.CONCAT("haas/entity/sensor/", LOWER(C481), "/", E481, "/config"))</f>
        <v/>
      </c>
      <c r="AA481" s="9" t="str">
        <f>IF(ISBLANK(Y481),  "", _xlfn.CONCAT(LOWER(C481), "/", E481))</f>
        <v/>
      </c>
      <c r="AD481" s="9"/>
      <c r="AN481" s="9" t="str">
        <f>IF(AND(ISBLANK(AL481), ISBLANK(AM481)), "", _xlfn.CONCAT("[", IF(ISBLANK(AL481), "", _xlfn.CONCAT("[""mac"", """, AL481, """]")), IF(ISBLANK(AM481), "", _xlfn.CONCAT(", [""ip"", """, AM481, """]")), "]"))</f>
        <v/>
      </c>
    </row>
    <row r="482" spans="6:40" ht="16" customHeight="1" x14ac:dyDescent="0.2">
      <c r="F482" s="9" t="str">
        <f>IF(ISBLANK(E482), "", Table2[[#This Row],[unique_id]])</f>
        <v/>
      </c>
      <c r="N482" s="9"/>
      <c r="O482" s="11"/>
      <c r="P482" s="11"/>
      <c r="Q482" s="11"/>
      <c r="R482" s="11"/>
      <c r="S482" s="9"/>
      <c r="Z482" s="9" t="str">
        <f>IF(ISBLANK(Y482),  "", _xlfn.CONCAT("haas/entity/sensor/", LOWER(C482), "/", E482, "/config"))</f>
        <v/>
      </c>
      <c r="AA482" s="9" t="str">
        <f>IF(ISBLANK(Y482),  "", _xlfn.CONCAT(LOWER(C482), "/", E482))</f>
        <v/>
      </c>
      <c r="AD482" s="9"/>
      <c r="AN482" s="9" t="str">
        <f>IF(AND(ISBLANK(AL482), ISBLANK(AM482)), "", _xlfn.CONCAT("[", IF(ISBLANK(AL482), "", _xlfn.CONCAT("[""mac"", """, AL482, """]")), IF(ISBLANK(AM482), "", _xlfn.CONCAT(", [""ip"", """, AM482, """]")), "]"))</f>
        <v/>
      </c>
    </row>
    <row r="483" spans="6:40" ht="16" customHeight="1" x14ac:dyDescent="0.2">
      <c r="F483" s="9" t="str">
        <f>IF(ISBLANK(E483), "", Table2[[#This Row],[unique_id]])</f>
        <v/>
      </c>
      <c r="N483" s="9"/>
      <c r="O483" s="11"/>
      <c r="P483" s="11"/>
      <c r="Q483" s="11"/>
      <c r="R483" s="11"/>
      <c r="S483" s="9"/>
      <c r="Z483" s="9" t="str">
        <f>IF(ISBLANK(Y483),  "", _xlfn.CONCAT("haas/entity/sensor/", LOWER(C483), "/", E483, "/config"))</f>
        <v/>
      </c>
      <c r="AA483" s="9" t="str">
        <f>IF(ISBLANK(Y483),  "", _xlfn.CONCAT(LOWER(C483), "/", E483))</f>
        <v/>
      </c>
      <c r="AD483" s="9"/>
      <c r="AN483" s="9" t="str">
        <f>IF(AND(ISBLANK(AL483), ISBLANK(AM483)), "", _xlfn.CONCAT("[", IF(ISBLANK(AL483), "", _xlfn.CONCAT("[""mac"", """, AL483, """]")), IF(ISBLANK(AM483), "", _xlfn.CONCAT(", [""ip"", """, AM483, """]")), "]"))</f>
        <v/>
      </c>
    </row>
    <row r="484" spans="6:40" ht="16" customHeight="1" x14ac:dyDescent="0.2">
      <c r="F484" s="9" t="str">
        <f>IF(ISBLANK(E484), "", Table2[[#This Row],[unique_id]])</f>
        <v/>
      </c>
      <c r="N484" s="9"/>
      <c r="O484" s="11"/>
      <c r="P484" s="11"/>
      <c r="Q484" s="11"/>
      <c r="R484" s="11"/>
      <c r="S484" s="9"/>
      <c r="Z484" s="9" t="str">
        <f>IF(ISBLANK(Y484),  "", _xlfn.CONCAT("haas/entity/sensor/", LOWER(C484), "/", E484, "/config"))</f>
        <v/>
      </c>
      <c r="AA484" s="9" t="str">
        <f>IF(ISBLANK(Y484),  "", _xlfn.CONCAT(LOWER(C484), "/", E484))</f>
        <v/>
      </c>
      <c r="AD484" s="9"/>
      <c r="AN484" s="9" t="str">
        <f>IF(AND(ISBLANK(AL484), ISBLANK(AM484)), "", _xlfn.CONCAT("[", IF(ISBLANK(AL484), "", _xlfn.CONCAT("[""mac"", """, AL484, """]")), IF(ISBLANK(AM484), "", _xlfn.CONCAT(", [""ip"", """, AM484, """]")), "]"))</f>
        <v/>
      </c>
    </row>
    <row r="485" spans="6:40" ht="16" customHeight="1" x14ac:dyDescent="0.2">
      <c r="F485" s="9" t="str">
        <f>IF(ISBLANK(E485), "", Table2[[#This Row],[unique_id]])</f>
        <v/>
      </c>
      <c r="N485" s="9"/>
      <c r="O485" s="11"/>
      <c r="P485" s="11"/>
      <c r="Q485" s="11"/>
      <c r="R485" s="11"/>
      <c r="S485" s="9"/>
      <c r="Z485" s="9" t="str">
        <f>IF(ISBLANK(Y485),  "", _xlfn.CONCAT("haas/entity/sensor/", LOWER(C485), "/", E485, "/config"))</f>
        <v/>
      </c>
      <c r="AA485" s="9" t="str">
        <f>IF(ISBLANK(Y485),  "", _xlfn.CONCAT(LOWER(C485), "/", E485))</f>
        <v/>
      </c>
      <c r="AD485" s="9"/>
      <c r="AN485" s="9" t="str">
        <f>IF(AND(ISBLANK(AL485), ISBLANK(AM485)), "", _xlfn.CONCAT("[", IF(ISBLANK(AL485), "", _xlfn.CONCAT("[""mac"", """, AL485, """]")), IF(ISBLANK(AM485), "", _xlfn.CONCAT(", [""ip"", """, AM485, """]")), "]"))</f>
        <v/>
      </c>
    </row>
    <row r="486" spans="6:40" ht="16" customHeight="1" x14ac:dyDescent="0.2">
      <c r="F486" s="9" t="str">
        <f>IF(ISBLANK(E486), "", Table2[[#This Row],[unique_id]])</f>
        <v/>
      </c>
      <c r="N486" s="9"/>
      <c r="O486" s="11"/>
      <c r="P486" s="11"/>
      <c r="Q486" s="11"/>
      <c r="R486" s="11"/>
      <c r="S486" s="9"/>
      <c r="Z486" s="9" t="str">
        <f>IF(ISBLANK(Y486),  "", _xlfn.CONCAT("haas/entity/sensor/", LOWER(C486), "/", E486, "/config"))</f>
        <v/>
      </c>
      <c r="AA486" s="9" t="str">
        <f>IF(ISBLANK(Y486),  "", _xlfn.CONCAT(LOWER(C486), "/", E486))</f>
        <v/>
      </c>
      <c r="AD486" s="9"/>
      <c r="AN486" s="9" t="str">
        <f>IF(AND(ISBLANK(AL486), ISBLANK(AM486)), "", _xlfn.CONCAT("[", IF(ISBLANK(AL486), "", _xlfn.CONCAT("[""mac"", """, AL486, """]")), IF(ISBLANK(AM486), "", _xlfn.CONCAT(", [""ip"", """, AM486, """]")), "]"))</f>
        <v/>
      </c>
    </row>
    <row r="487" spans="6:40" ht="16" customHeight="1" x14ac:dyDescent="0.2">
      <c r="F487" s="9" t="str">
        <f>IF(ISBLANK(E487), "", Table2[[#This Row],[unique_id]])</f>
        <v/>
      </c>
      <c r="N487" s="9"/>
      <c r="O487" s="11"/>
      <c r="P487" s="11"/>
      <c r="Q487" s="11"/>
      <c r="R487" s="11"/>
      <c r="S487" s="9"/>
      <c r="Z487" s="9" t="str">
        <f>IF(ISBLANK(Y487),  "", _xlfn.CONCAT("haas/entity/sensor/", LOWER(C487), "/", E487, "/config"))</f>
        <v/>
      </c>
      <c r="AA487" s="9" t="str">
        <f>IF(ISBLANK(Y487),  "", _xlfn.CONCAT(LOWER(C487), "/", E487))</f>
        <v/>
      </c>
      <c r="AD487" s="9"/>
      <c r="AN487" s="9" t="str">
        <f>IF(AND(ISBLANK(AL487), ISBLANK(AM487)), "", _xlfn.CONCAT("[", IF(ISBLANK(AL487), "", _xlfn.CONCAT("[""mac"", """, AL487, """]")), IF(ISBLANK(AM487), "", _xlfn.CONCAT(", [""ip"", """, AM487, """]")), "]"))</f>
        <v/>
      </c>
    </row>
    <row r="488" spans="6:40" ht="16" customHeight="1" x14ac:dyDescent="0.2">
      <c r="F488" s="9" t="str">
        <f>IF(ISBLANK(E488), "", Table2[[#This Row],[unique_id]])</f>
        <v/>
      </c>
      <c r="N488" s="9"/>
      <c r="O488" s="11"/>
      <c r="P488" s="11"/>
      <c r="Q488" s="11"/>
      <c r="R488" s="11"/>
      <c r="S488" s="9"/>
      <c r="Z488" s="9" t="str">
        <f>IF(ISBLANK(Y488),  "", _xlfn.CONCAT("haas/entity/sensor/", LOWER(C488), "/", E488, "/config"))</f>
        <v/>
      </c>
      <c r="AA488" s="9" t="str">
        <f>IF(ISBLANK(Y488),  "", _xlfn.CONCAT(LOWER(C488), "/", E488))</f>
        <v/>
      </c>
      <c r="AD488" s="9"/>
      <c r="AN488" s="9" t="str">
        <f>IF(AND(ISBLANK(AL488), ISBLANK(AM488)), "", _xlfn.CONCAT("[", IF(ISBLANK(AL488), "", _xlfn.CONCAT("[""mac"", """, AL488, """]")), IF(ISBLANK(AM488), "", _xlfn.CONCAT(", [""ip"", """, AM488, """]")), "]"))</f>
        <v/>
      </c>
    </row>
    <row r="489" spans="6:40" ht="16" customHeight="1" x14ac:dyDescent="0.2">
      <c r="F489" s="9" t="str">
        <f>IF(ISBLANK(E489), "", Table2[[#This Row],[unique_id]])</f>
        <v/>
      </c>
      <c r="N489" s="9"/>
      <c r="O489" s="11"/>
      <c r="P489" s="11"/>
      <c r="Q489" s="11"/>
      <c r="R489" s="11"/>
      <c r="S489" s="9"/>
      <c r="Z489" s="9" t="str">
        <f>IF(ISBLANK(Y489),  "", _xlfn.CONCAT("haas/entity/sensor/", LOWER(C489), "/", E489, "/config"))</f>
        <v/>
      </c>
      <c r="AA489" s="9" t="str">
        <f>IF(ISBLANK(Y489),  "", _xlfn.CONCAT(LOWER(C489), "/", E489))</f>
        <v/>
      </c>
      <c r="AD489" s="9"/>
      <c r="AN489" s="9" t="str">
        <f>IF(AND(ISBLANK(AL489), ISBLANK(AM489)), "", _xlfn.CONCAT("[", IF(ISBLANK(AL489), "", _xlfn.CONCAT("[""mac"", """, AL489, """]")), IF(ISBLANK(AM489), "", _xlfn.CONCAT(", [""ip"", """, AM489, """]")), "]"))</f>
        <v/>
      </c>
    </row>
    <row r="490" spans="6:40" ht="16" customHeight="1" x14ac:dyDescent="0.2">
      <c r="F490" s="9" t="str">
        <f>IF(ISBLANK(E490), "", Table2[[#This Row],[unique_id]])</f>
        <v/>
      </c>
      <c r="N490" s="9"/>
      <c r="O490" s="11"/>
      <c r="P490" s="11"/>
      <c r="Q490" s="11"/>
      <c r="R490" s="11"/>
      <c r="S490" s="9"/>
      <c r="Z490" s="9" t="str">
        <f>IF(ISBLANK(Y490),  "", _xlfn.CONCAT("haas/entity/sensor/", LOWER(C490), "/", E490, "/config"))</f>
        <v/>
      </c>
      <c r="AA490" s="9" t="str">
        <f>IF(ISBLANK(Y490),  "", _xlfn.CONCAT(LOWER(C490), "/", E490))</f>
        <v/>
      </c>
      <c r="AD490" s="9"/>
      <c r="AN490" s="9" t="str">
        <f>IF(AND(ISBLANK(AL490), ISBLANK(AM490)), "", _xlfn.CONCAT("[", IF(ISBLANK(AL490), "", _xlfn.CONCAT("[""mac"", """, AL490, """]")), IF(ISBLANK(AM490), "", _xlfn.CONCAT(", [""ip"", """, AM490, """]")), "]"))</f>
        <v/>
      </c>
    </row>
    <row r="491" spans="6:40" ht="16" customHeight="1" x14ac:dyDescent="0.2">
      <c r="F491" s="9" t="str">
        <f>IF(ISBLANK(E491), "", Table2[[#This Row],[unique_id]])</f>
        <v/>
      </c>
      <c r="N491" s="9"/>
      <c r="O491" s="11"/>
      <c r="P491" s="11"/>
      <c r="Q491" s="11"/>
      <c r="R491" s="11"/>
      <c r="S491" s="9"/>
      <c r="Z491" s="9" t="str">
        <f>IF(ISBLANK(Y491),  "", _xlfn.CONCAT("haas/entity/sensor/", LOWER(C491), "/", E491, "/config"))</f>
        <v/>
      </c>
      <c r="AA491" s="9" t="str">
        <f>IF(ISBLANK(Y491),  "", _xlfn.CONCAT(LOWER(C491), "/", E491))</f>
        <v/>
      </c>
      <c r="AD491" s="9"/>
      <c r="AN491" s="9" t="str">
        <f>IF(AND(ISBLANK(AL491), ISBLANK(AM491)), "", _xlfn.CONCAT("[", IF(ISBLANK(AL491), "", _xlfn.CONCAT("[""mac"", """, AL491, """]")), IF(ISBLANK(AM491), "", _xlfn.CONCAT(", [""ip"", """, AM491, """]")), "]"))</f>
        <v/>
      </c>
    </row>
    <row r="492" spans="6:40" ht="16" customHeight="1" x14ac:dyDescent="0.2">
      <c r="F492" s="9" t="str">
        <f>IF(ISBLANK(E492), "", Table2[[#This Row],[unique_id]])</f>
        <v/>
      </c>
      <c r="N492" s="9"/>
      <c r="O492" s="11"/>
      <c r="P492" s="11"/>
      <c r="Q492" s="11"/>
      <c r="R492" s="11"/>
      <c r="S492" s="9"/>
      <c r="Z492" s="9" t="str">
        <f>IF(ISBLANK(Y492),  "", _xlfn.CONCAT("haas/entity/sensor/", LOWER(C492), "/", E492, "/config"))</f>
        <v/>
      </c>
      <c r="AA492" s="9" t="str">
        <f>IF(ISBLANK(Y492),  "", _xlfn.CONCAT(LOWER(C492), "/", E492))</f>
        <v/>
      </c>
      <c r="AD492" s="9"/>
      <c r="AN492" s="9" t="str">
        <f>IF(AND(ISBLANK(AL492), ISBLANK(AM492)), "", _xlfn.CONCAT("[", IF(ISBLANK(AL492), "", _xlfn.CONCAT("[""mac"", """, AL492, """]")), IF(ISBLANK(AM492), "", _xlfn.CONCAT(", [""ip"", """, AM492, """]")), "]"))</f>
        <v/>
      </c>
    </row>
    <row r="493" spans="6:40" ht="16" customHeight="1" x14ac:dyDescent="0.2">
      <c r="F493" s="9" t="str">
        <f>IF(ISBLANK(E493), "", Table2[[#This Row],[unique_id]])</f>
        <v/>
      </c>
      <c r="N493" s="9"/>
      <c r="O493" s="11"/>
      <c r="P493" s="11"/>
      <c r="Q493" s="11"/>
      <c r="R493" s="11"/>
      <c r="S493" s="9"/>
      <c r="Z493" s="9" t="str">
        <f>IF(ISBLANK(Y493),  "", _xlfn.CONCAT("haas/entity/sensor/", LOWER(C493), "/", E493, "/config"))</f>
        <v/>
      </c>
      <c r="AA493" s="9" t="str">
        <f>IF(ISBLANK(Y493),  "", _xlfn.CONCAT(LOWER(C493), "/", E493))</f>
        <v/>
      </c>
      <c r="AD493" s="9"/>
      <c r="AN493" s="9" t="str">
        <f>IF(AND(ISBLANK(AL493), ISBLANK(AM493)), "", _xlfn.CONCAT("[", IF(ISBLANK(AL493), "", _xlfn.CONCAT("[""mac"", """, AL493, """]")), IF(ISBLANK(AM493), "", _xlfn.CONCAT(", [""ip"", """, AM493, """]")), "]"))</f>
        <v/>
      </c>
    </row>
    <row r="494" spans="6:40" ht="16" customHeight="1" x14ac:dyDescent="0.2">
      <c r="F494" s="9" t="str">
        <f>IF(ISBLANK(E494), "", Table2[[#This Row],[unique_id]])</f>
        <v/>
      </c>
      <c r="N494" s="9"/>
      <c r="O494" s="11"/>
      <c r="P494" s="11"/>
      <c r="Q494" s="11"/>
      <c r="R494" s="11"/>
      <c r="S494" s="9"/>
      <c r="Z494" s="9" t="str">
        <f>IF(ISBLANK(Y494),  "", _xlfn.CONCAT("haas/entity/sensor/", LOWER(C494), "/", E494, "/config"))</f>
        <v/>
      </c>
      <c r="AA494" s="9" t="str">
        <f>IF(ISBLANK(Y494),  "", _xlfn.CONCAT(LOWER(C494), "/", E494))</f>
        <v/>
      </c>
      <c r="AD494" s="9"/>
      <c r="AN494" s="9" t="str">
        <f>IF(AND(ISBLANK(AL494), ISBLANK(AM494)), "", _xlfn.CONCAT("[", IF(ISBLANK(AL494), "", _xlfn.CONCAT("[""mac"", """, AL494, """]")), IF(ISBLANK(AM494), "", _xlfn.CONCAT(", [""ip"", """, AM494, """]")), "]"))</f>
        <v/>
      </c>
    </row>
    <row r="495" spans="6:40" ht="16" customHeight="1" x14ac:dyDescent="0.2">
      <c r="F495" s="9" t="str">
        <f>IF(ISBLANK(E495), "", Table2[[#This Row],[unique_id]])</f>
        <v/>
      </c>
      <c r="N495" s="9"/>
      <c r="O495" s="11"/>
      <c r="P495" s="11"/>
      <c r="Q495" s="11"/>
      <c r="R495" s="11"/>
      <c r="S495" s="9"/>
      <c r="Z495" s="9" t="str">
        <f>IF(ISBLANK(Y495),  "", _xlfn.CONCAT("haas/entity/sensor/", LOWER(C495), "/", E495, "/config"))</f>
        <v/>
      </c>
      <c r="AA495" s="9" t="str">
        <f>IF(ISBLANK(Y495),  "", _xlfn.CONCAT(LOWER(C495), "/", E495))</f>
        <v/>
      </c>
      <c r="AD495" s="9"/>
      <c r="AN495" s="9" t="str">
        <f>IF(AND(ISBLANK(AL495), ISBLANK(AM495)), "", _xlfn.CONCAT("[", IF(ISBLANK(AL495), "", _xlfn.CONCAT("[""mac"", """, AL495, """]")), IF(ISBLANK(AM495), "", _xlfn.CONCAT(", [""ip"", """, AM495, """]")), "]"))</f>
        <v/>
      </c>
    </row>
    <row r="496" spans="6:40" ht="16" customHeight="1" x14ac:dyDescent="0.2">
      <c r="F496" s="9" t="str">
        <f>IF(ISBLANK(E496), "", Table2[[#This Row],[unique_id]])</f>
        <v/>
      </c>
      <c r="N496" s="9"/>
      <c r="O496" s="11"/>
      <c r="P496" s="11"/>
      <c r="Q496" s="11"/>
      <c r="R496" s="11"/>
      <c r="S496" s="9"/>
      <c r="Z496" s="9" t="str">
        <f>IF(ISBLANK(Y496),  "", _xlfn.CONCAT("haas/entity/sensor/", LOWER(C496), "/", E496, "/config"))</f>
        <v/>
      </c>
      <c r="AA496" s="9" t="str">
        <f>IF(ISBLANK(Y496),  "", _xlfn.CONCAT(LOWER(C496), "/", E496))</f>
        <v/>
      </c>
      <c r="AD496" s="9"/>
      <c r="AN496" s="9" t="str">
        <f>IF(AND(ISBLANK(AL496), ISBLANK(AM496)), "", _xlfn.CONCAT("[", IF(ISBLANK(AL496), "", _xlfn.CONCAT("[""mac"", """, AL496, """]")), IF(ISBLANK(AM496), "", _xlfn.CONCAT(", [""ip"", """, AM496, """]")), "]"))</f>
        <v/>
      </c>
    </row>
    <row r="497" spans="6:40" ht="16" customHeight="1" x14ac:dyDescent="0.2">
      <c r="F497" s="9" t="str">
        <f>IF(ISBLANK(E497), "", Table2[[#This Row],[unique_id]])</f>
        <v/>
      </c>
      <c r="N497" s="9"/>
      <c r="O497" s="11"/>
      <c r="P497" s="11"/>
      <c r="Q497" s="11"/>
      <c r="R497" s="11"/>
      <c r="S497" s="9"/>
      <c r="Z497" s="9" t="str">
        <f>IF(ISBLANK(Y497),  "", _xlfn.CONCAT("haas/entity/sensor/", LOWER(C497), "/", E497, "/config"))</f>
        <v/>
      </c>
      <c r="AA497" s="9" t="str">
        <f>IF(ISBLANK(Y497),  "", _xlfn.CONCAT(LOWER(C497), "/", E497))</f>
        <v/>
      </c>
      <c r="AD497" s="9"/>
      <c r="AN497" s="9" t="str">
        <f>IF(AND(ISBLANK(AL497), ISBLANK(AM497)), "", _xlfn.CONCAT("[", IF(ISBLANK(AL497), "", _xlfn.CONCAT("[""mac"", """, AL497, """]")), IF(ISBLANK(AM497), "", _xlfn.CONCAT(", [""ip"", """, AM497, """]")), "]"))</f>
        <v/>
      </c>
    </row>
    <row r="498" spans="6:40" ht="16" customHeight="1" x14ac:dyDescent="0.2">
      <c r="F498" s="9" t="str">
        <f>IF(ISBLANK(E498), "", Table2[[#This Row],[unique_id]])</f>
        <v/>
      </c>
      <c r="N498" s="9"/>
      <c r="O498" s="11"/>
      <c r="P498" s="11"/>
      <c r="Q498" s="11"/>
      <c r="R498" s="11"/>
      <c r="S498" s="9"/>
      <c r="Z498" s="9" t="str">
        <f>IF(ISBLANK(Y498),  "", _xlfn.CONCAT("haas/entity/sensor/", LOWER(C498), "/", E498, "/config"))</f>
        <v/>
      </c>
      <c r="AA498" s="9" t="str">
        <f>IF(ISBLANK(Y498),  "", _xlfn.CONCAT(LOWER(C498), "/", E498))</f>
        <v/>
      </c>
      <c r="AD498" s="9"/>
      <c r="AN498" s="9" t="str">
        <f>IF(AND(ISBLANK(AL498), ISBLANK(AM498)), "", _xlfn.CONCAT("[", IF(ISBLANK(AL498), "", _xlfn.CONCAT("[""mac"", """, AL498, """]")), IF(ISBLANK(AM498), "", _xlfn.CONCAT(", [""ip"", """, AM498, """]")), "]"))</f>
        <v/>
      </c>
    </row>
    <row r="499" spans="6:40" ht="16" customHeight="1" x14ac:dyDescent="0.2">
      <c r="F499" s="9" t="str">
        <f>IF(ISBLANK(E499), "", Table2[[#This Row],[unique_id]])</f>
        <v/>
      </c>
      <c r="N499" s="9"/>
      <c r="O499" s="11"/>
      <c r="P499" s="11"/>
      <c r="Q499" s="11"/>
      <c r="R499" s="11"/>
      <c r="S499" s="9"/>
      <c r="Z499" s="9" t="str">
        <f>IF(ISBLANK(Y499),  "", _xlfn.CONCAT("haas/entity/sensor/", LOWER(C499), "/", E499, "/config"))</f>
        <v/>
      </c>
      <c r="AA499" s="9" t="str">
        <f>IF(ISBLANK(Y499),  "", _xlfn.CONCAT(LOWER(C499), "/", E499))</f>
        <v/>
      </c>
      <c r="AD499" s="9"/>
      <c r="AN499" s="9" t="str">
        <f>IF(AND(ISBLANK(AL499), ISBLANK(AM499)), "", _xlfn.CONCAT("[", IF(ISBLANK(AL499), "", _xlfn.CONCAT("[""mac"", """, AL499, """]")), IF(ISBLANK(AM499), "", _xlfn.CONCAT(", [""ip"", """, AM499, """]")), "]"))</f>
        <v/>
      </c>
    </row>
    <row r="500" spans="6:40" ht="16" customHeight="1" x14ac:dyDescent="0.2">
      <c r="F500" s="9" t="str">
        <f>IF(ISBLANK(E500), "", Table2[[#This Row],[unique_id]])</f>
        <v/>
      </c>
      <c r="N500" s="9"/>
      <c r="O500" s="11"/>
      <c r="P500" s="11"/>
      <c r="Q500" s="11"/>
      <c r="R500" s="11"/>
      <c r="S500" s="9"/>
      <c r="Z500" s="9" t="str">
        <f>IF(ISBLANK(Y500),  "", _xlfn.CONCAT("haas/entity/sensor/", LOWER(C500), "/", E500, "/config"))</f>
        <v/>
      </c>
      <c r="AA500" s="9" t="str">
        <f>IF(ISBLANK(Y500),  "", _xlfn.CONCAT(LOWER(C500), "/", E500))</f>
        <v/>
      </c>
      <c r="AD500" s="9"/>
      <c r="AN500" s="9" t="str">
        <f>IF(AND(ISBLANK(AL500), ISBLANK(AM500)), "", _xlfn.CONCAT("[", IF(ISBLANK(AL500), "", _xlfn.CONCAT("[""mac"", """, AL500, """]")), IF(ISBLANK(AM500), "", _xlfn.CONCAT(", [""ip"", """, AM500, """]")), "]"))</f>
        <v/>
      </c>
    </row>
    <row r="501" spans="6:40" ht="16" customHeight="1" x14ac:dyDescent="0.2">
      <c r="F501" s="9" t="str">
        <f>IF(ISBLANK(E501), "", Table2[[#This Row],[unique_id]])</f>
        <v/>
      </c>
      <c r="N501" s="9"/>
      <c r="O501" s="11"/>
      <c r="P501" s="11"/>
      <c r="Q501" s="11"/>
      <c r="R501" s="11"/>
      <c r="S501" s="9"/>
      <c r="Z501" s="9" t="str">
        <f>IF(ISBLANK(Y501),  "", _xlfn.CONCAT("haas/entity/sensor/", LOWER(C501), "/", E501, "/config"))</f>
        <v/>
      </c>
      <c r="AA501" s="9" t="str">
        <f>IF(ISBLANK(Y501),  "", _xlfn.CONCAT(LOWER(C501), "/", E501))</f>
        <v/>
      </c>
      <c r="AD501" s="9"/>
      <c r="AN501" s="9" t="str">
        <f>IF(AND(ISBLANK(AL501), ISBLANK(AM501)), "", _xlfn.CONCAT("[", IF(ISBLANK(AL501), "", _xlfn.CONCAT("[""mac"", """, AL501, """]")), IF(ISBLANK(AM501), "", _xlfn.CONCAT(", [""ip"", """, AM501, """]")), "]"))</f>
        <v/>
      </c>
    </row>
    <row r="502" spans="6:40" ht="16" customHeight="1" x14ac:dyDescent="0.2">
      <c r="F502" s="9" t="str">
        <f>IF(ISBLANK(E502), "", Table2[[#This Row],[unique_id]])</f>
        <v/>
      </c>
      <c r="N502" s="9"/>
      <c r="O502" s="11"/>
      <c r="P502" s="11"/>
      <c r="Q502" s="11"/>
      <c r="R502" s="11"/>
      <c r="S502" s="9"/>
      <c r="Z502" s="9" t="str">
        <f>IF(ISBLANK(Y502),  "", _xlfn.CONCAT("haas/entity/sensor/", LOWER(C502), "/", E502, "/config"))</f>
        <v/>
      </c>
      <c r="AA502" s="9" t="str">
        <f>IF(ISBLANK(Y502),  "", _xlfn.CONCAT(LOWER(C502), "/", E502))</f>
        <v/>
      </c>
      <c r="AD502" s="9"/>
      <c r="AN502" s="9" t="str">
        <f>IF(AND(ISBLANK(AL502), ISBLANK(AM502)), "", _xlfn.CONCAT("[", IF(ISBLANK(AL502), "", _xlfn.CONCAT("[""mac"", """, AL502, """]")), IF(ISBLANK(AM502), "", _xlfn.CONCAT(", [""ip"", """, AM502, """]")), "]"))</f>
        <v/>
      </c>
    </row>
    <row r="503" spans="6:40" ht="16" customHeight="1" x14ac:dyDescent="0.2">
      <c r="F503" s="9" t="str">
        <f>IF(ISBLANK(E503), "", Table2[[#This Row],[unique_id]])</f>
        <v/>
      </c>
      <c r="N503" s="9"/>
      <c r="O503" s="11"/>
      <c r="P503" s="11"/>
      <c r="Q503" s="11"/>
      <c r="R503" s="11"/>
      <c r="S503" s="9"/>
      <c r="Z503" s="9" t="str">
        <f>IF(ISBLANK(Y503),  "", _xlfn.CONCAT("haas/entity/sensor/", LOWER(C503), "/", E503, "/config"))</f>
        <v/>
      </c>
      <c r="AA503" s="9" t="str">
        <f>IF(ISBLANK(Y503),  "", _xlfn.CONCAT(LOWER(C503), "/", E503))</f>
        <v/>
      </c>
      <c r="AD503" s="9"/>
      <c r="AN503" s="9" t="str">
        <f>IF(AND(ISBLANK(AL503), ISBLANK(AM503)), "", _xlfn.CONCAT("[", IF(ISBLANK(AL503), "", _xlfn.CONCAT("[""mac"", """, AL503, """]")), IF(ISBLANK(AM503), "", _xlfn.CONCAT(", [""ip"", """, AM503, """]")), "]"))</f>
        <v/>
      </c>
    </row>
    <row r="504" spans="6:40" ht="16" customHeight="1" x14ac:dyDescent="0.2">
      <c r="F504" s="9" t="str">
        <f>IF(ISBLANK(E504), "", Table2[[#This Row],[unique_id]])</f>
        <v/>
      </c>
      <c r="N504" s="9"/>
      <c r="O504" s="11"/>
      <c r="P504" s="11"/>
      <c r="Q504" s="11"/>
      <c r="R504" s="11"/>
      <c r="S504" s="9"/>
      <c r="Z504" s="9" t="str">
        <f>IF(ISBLANK(Y504),  "", _xlfn.CONCAT("haas/entity/sensor/", LOWER(C504), "/", E504, "/config"))</f>
        <v/>
      </c>
      <c r="AA504" s="9" t="str">
        <f>IF(ISBLANK(Y504),  "", _xlfn.CONCAT(LOWER(C504), "/", E504))</f>
        <v/>
      </c>
      <c r="AD504" s="9"/>
      <c r="AN504" s="9" t="str">
        <f>IF(AND(ISBLANK(AL504), ISBLANK(AM504)), "", _xlfn.CONCAT("[", IF(ISBLANK(AL504), "", _xlfn.CONCAT("[""mac"", """, AL504, """]")), IF(ISBLANK(AM504), "", _xlfn.CONCAT(", [""ip"", """, AM504, """]")), "]"))</f>
        <v/>
      </c>
    </row>
    <row r="505" spans="6:40" ht="16" customHeight="1" x14ac:dyDescent="0.2">
      <c r="F505" s="9" t="str">
        <f>IF(ISBLANK(E505), "", Table2[[#This Row],[unique_id]])</f>
        <v/>
      </c>
      <c r="N505" s="9"/>
      <c r="O505" s="11"/>
      <c r="P505" s="11"/>
      <c r="Q505" s="11"/>
      <c r="R505" s="11"/>
      <c r="S505" s="9"/>
      <c r="Z505" s="9" t="str">
        <f>IF(ISBLANK(Y505),  "", _xlfn.CONCAT("haas/entity/sensor/", LOWER(C505), "/", E505, "/config"))</f>
        <v/>
      </c>
      <c r="AA505" s="9" t="str">
        <f>IF(ISBLANK(Y505),  "", _xlfn.CONCAT(LOWER(C505), "/", E505))</f>
        <v/>
      </c>
      <c r="AD505" s="9"/>
      <c r="AN505" s="9" t="str">
        <f>IF(AND(ISBLANK(AL505), ISBLANK(AM505)), "", _xlfn.CONCAT("[", IF(ISBLANK(AL505), "", _xlfn.CONCAT("[""mac"", """, AL505, """]")), IF(ISBLANK(AM505), "", _xlfn.CONCAT(", [""ip"", """, AM505, """]")), "]"))</f>
        <v/>
      </c>
    </row>
    <row r="506" spans="6:40" ht="16" customHeight="1" x14ac:dyDescent="0.2">
      <c r="F506" s="9" t="str">
        <f>IF(ISBLANK(E506), "", Table2[[#This Row],[unique_id]])</f>
        <v/>
      </c>
      <c r="N506" s="9"/>
      <c r="O506" s="11"/>
      <c r="P506" s="11"/>
      <c r="Q506" s="11"/>
      <c r="R506" s="11"/>
      <c r="S506" s="9"/>
      <c r="Z506" s="9" t="str">
        <f>IF(ISBLANK(Y506),  "", _xlfn.CONCAT("haas/entity/sensor/", LOWER(C506), "/", E506, "/config"))</f>
        <v/>
      </c>
      <c r="AA506" s="9" t="str">
        <f>IF(ISBLANK(Y506),  "", _xlfn.CONCAT(LOWER(C506), "/", E506))</f>
        <v/>
      </c>
      <c r="AD506" s="9"/>
      <c r="AN506" s="9" t="str">
        <f>IF(AND(ISBLANK(AL506), ISBLANK(AM506)), "", _xlfn.CONCAT("[", IF(ISBLANK(AL506), "", _xlfn.CONCAT("[""mac"", """, AL506, """]")), IF(ISBLANK(AM506), "", _xlfn.CONCAT(", [""ip"", """, AM506, """]")), "]"))</f>
        <v/>
      </c>
    </row>
    <row r="507" spans="6:40" ht="16" customHeight="1" x14ac:dyDescent="0.2">
      <c r="F507" s="9" t="str">
        <f>IF(ISBLANK(E507), "", Table2[[#This Row],[unique_id]])</f>
        <v/>
      </c>
      <c r="N507" s="9"/>
      <c r="O507" s="11"/>
      <c r="P507" s="11"/>
      <c r="Q507" s="11"/>
      <c r="R507" s="11"/>
      <c r="S507" s="9"/>
      <c r="Z507" s="9" t="str">
        <f>IF(ISBLANK(Y507),  "", _xlfn.CONCAT("haas/entity/sensor/", LOWER(C507), "/", E507, "/config"))</f>
        <v/>
      </c>
      <c r="AA507" s="9" t="str">
        <f>IF(ISBLANK(Y507),  "", _xlfn.CONCAT(LOWER(C507), "/", E507))</f>
        <v/>
      </c>
      <c r="AD507" s="9"/>
      <c r="AN507" s="9" t="str">
        <f>IF(AND(ISBLANK(AL507), ISBLANK(AM507)), "", _xlfn.CONCAT("[", IF(ISBLANK(AL507), "", _xlfn.CONCAT("[""mac"", """, AL507, """]")), IF(ISBLANK(AM507), "", _xlfn.CONCAT(", [""ip"", """, AM507, """]")), "]"))</f>
        <v/>
      </c>
    </row>
    <row r="508" spans="6:40" ht="16" customHeight="1" x14ac:dyDescent="0.2">
      <c r="F508" s="9" t="str">
        <f>IF(ISBLANK(E508), "", Table2[[#This Row],[unique_id]])</f>
        <v/>
      </c>
      <c r="N508" s="9"/>
      <c r="O508" s="11"/>
      <c r="P508" s="11"/>
      <c r="Q508" s="11"/>
      <c r="R508" s="11"/>
      <c r="S508" s="9"/>
      <c r="Z508" s="9" t="str">
        <f>IF(ISBLANK(Y508),  "", _xlfn.CONCAT("haas/entity/sensor/", LOWER(C508), "/", E508, "/config"))</f>
        <v/>
      </c>
      <c r="AA508" s="9" t="str">
        <f>IF(ISBLANK(Y508),  "", _xlfn.CONCAT(LOWER(C508), "/", E508))</f>
        <v/>
      </c>
      <c r="AD508" s="9"/>
      <c r="AN508" s="9" t="str">
        <f>IF(AND(ISBLANK(AL508), ISBLANK(AM508)), "", _xlfn.CONCAT("[", IF(ISBLANK(AL508), "", _xlfn.CONCAT("[""mac"", """, AL508, """]")), IF(ISBLANK(AM508), "", _xlfn.CONCAT(", [""ip"", """, AM508, """]")), "]"))</f>
        <v/>
      </c>
    </row>
    <row r="509" spans="6:40" ht="16" customHeight="1" x14ac:dyDescent="0.2">
      <c r="F509" s="9" t="str">
        <f>IF(ISBLANK(E509), "", Table2[[#This Row],[unique_id]])</f>
        <v/>
      </c>
      <c r="N509" s="9"/>
      <c r="O509" s="11"/>
      <c r="P509" s="11"/>
      <c r="Q509" s="11"/>
      <c r="R509" s="11"/>
      <c r="S509" s="9"/>
      <c r="Z509" s="9" t="str">
        <f>IF(ISBLANK(Y509),  "", _xlfn.CONCAT("haas/entity/sensor/", LOWER(C509), "/", E509, "/config"))</f>
        <v/>
      </c>
      <c r="AA509" s="9" t="str">
        <f>IF(ISBLANK(Y509),  "", _xlfn.CONCAT(LOWER(C509), "/", E509))</f>
        <v/>
      </c>
      <c r="AD509" s="9"/>
      <c r="AN509" s="9" t="str">
        <f>IF(AND(ISBLANK(AL509), ISBLANK(AM509)), "", _xlfn.CONCAT("[", IF(ISBLANK(AL509), "", _xlfn.CONCAT("[""mac"", """, AL509, """]")), IF(ISBLANK(AM509), "", _xlfn.CONCAT(", [""ip"", """, AM509, """]")), "]"))</f>
        <v/>
      </c>
    </row>
    <row r="510" spans="6:40" ht="16" customHeight="1" x14ac:dyDescent="0.2">
      <c r="F510" s="9" t="str">
        <f>IF(ISBLANK(E510), "", Table2[[#This Row],[unique_id]])</f>
        <v/>
      </c>
      <c r="N510" s="9"/>
      <c r="O510" s="11"/>
      <c r="P510" s="11"/>
      <c r="Q510" s="11"/>
      <c r="R510" s="11"/>
      <c r="S510" s="9"/>
      <c r="Z510" s="9" t="str">
        <f>IF(ISBLANK(Y510),  "", _xlfn.CONCAT("haas/entity/sensor/", LOWER(C510), "/", E510, "/config"))</f>
        <v/>
      </c>
      <c r="AA510" s="9" t="str">
        <f>IF(ISBLANK(Y510),  "", _xlfn.CONCAT(LOWER(C510), "/", E510))</f>
        <v/>
      </c>
      <c r="AD510" s="9"/>
      <c r="AN510" s="9" t="str">
        <f>IF(AND(ISBLANK(AL510), ISBLANK(AM510)), "", _xlfn.CONCAT("[", IF(ISBLANK(AL510), "", _xlfn.CONCAT("[""mac"", """, AL510, """]")), IF(ISBLANK(AM510), "", _xlfn.CONCAT(", [""ip"", """, AM510, """]")), "]"))</f>
        <v/>
      </c>
    </row>
    <row r="511" spans="6:40" ht="16" customHeight="1" x14ac:dyDescent="0.2">
      <c r="F511" s="9" t="str">
        <f>IF(ISBLANK(E511), "", Table2[[#This Row],[unique_id]])</f>
        <v/>
      </c>
      <c r="N511" s="9"/>
      <c r="O511" s="11"/>
      <c r="P511" s="11"/>
      <c r="Q511" s="11"/>
      <c r="R511" s="11"/>
      <c r="S511" s="9"/>
      <c r="Z511" s="9" t="str">
        <f>IF(ISBLANK(Y511),  "", _xlfn.CONCAT("haas/entity/sensor/", LOWER(C511), "/", E511, "/config"))</f>
        <v/>
      </c>
      <c r="AA511" s="9" t="str">
        <f>IF(ISBLANK(Y511),  "", _xlfn.CONCAT(LOWER(C511), "/", E511))</f>
        <v/>
      </c>
      <c r="AD511" s="9"/>
      <c r="AN511" s="9" t="str">
        <f>IF(AND(ISBLANK(AL511), ISBLANK(AM511)), "", _xlfn.CONCAT("[", IF(ISBLANK(AL511), "", _xlfn.CONCAT("[""mac"", """, AL511, """]")), IF(ISBLANK(AM511), "", _xlfn.CONCAT(", [""ip"", """, AM511, """]")), "]"))</f>
        <v/>
      </c>
    </row>
    <row r="512" spans="6:40" ht="16" customHeight="1" x14ac:dyDescent="0.2">
      <c r="F512" s="9" t="str">
        <f>IF(ISBLANK(E512), "", Table2[[#This Row],[unique_id]])</f>
        <v/>
      </c>
      <c r="N512" s="9"/>
      <c r="O512" s="11"/>
      <c r="P512" s="11"/>
      <c r="Q512" s="11"/>
      <c r="R512" s="11"/>
      <c r="S512" s="9"/>
      <c r="Z512" s="9" t="str">
        <f>IF(ISBLANK(Y512),  "", _xlfn.CONCAT("haas/entity/sensor/", LOWER(C512), "/", E512, "/config"))</f>
        <v/>
      </c>
      <c r="AA512" s="9" t="str">
        <f>IF(ISBLANK(Y512),  "", _xlfn.CONCAT(LOWER(C512), "/", E512))</f>
        <v/>
      </c>
      <c r="AD512" s="9"/>
      <c r="AN512" s="9" t="str">
        <f>IF(AND(ISBLANK(AL512), ISBLANK(AM512)), "", _xlfn.CONCAT("[", IF(ISBLANK(AL512), "", _xlfn.CONCAT("[""mac"", """, AL512, """]")), IF(ISBLANK(AM512), "", _xlfn.CONCAT(", [""ip"", """, AM512, """]")), "]"))</f>
        <v/>
      </c>
    </row>
    <row r="513" spans="6:40" ht="16" customHeight="1" x14ac:dyDescent="0.2">
      <c r="F513" s="9" t="str">
        <f>IF(ISBLANK(E513), "", Table2[[#This Row],[unique_id]])</f>
        <v/>
      </c>
      <c r="N513" s="9"/>
      <c r="O513" s="11"/>
      <c r="P513" s="11"/>
      <c r="Q513" s="11"/>
      <c r="R513" s="11"/>
      <c r="S513" s="9"/>
      <c r="Z513" s="9" t="str">
        <f>IF(ISBLANK(Y513),  "", _xlfn.CONCAT("haas/entity/sensor/", LOWER(C513), "/", E513, "/config"))</f>
        <v/>
      </c>
      <c r="AA513" s="9" t="str">
        <f>IF(ISBLANK(Y513),  "", _xlfn.CONCAT(LOWER(C513), "/", E513))</f>
        <v/>
      </c>
      <c r="AD513" s="9"/>
      <c r="AN513" s="9" t="str">
        <f>IF(AND(ISBLANK(AL513), ISBLANK(AM513)), "", _xlfn.CONCAT("[", IF(ISBLANK(AL513), "", _xlfn.CONCAT("[""mac"", """, AL513, """]")), IF(ISBLANK(AM513), "", _xlfn.CONCAT(", [""ip"", """, AM513, """]")), "]"))</f>
        <v/>
      </c>
    </row>
    <row r="514" spans="6:40" ht="16" customHeight="1" x14ac:dyDescent="0.2">
      <c r="F514" s="9" t="str">
        <f>IF(ISBLANK(E514), "", Table2[[#This Row],[unique_id]])</f>
        <v/>
      </c>
      <c r="N514" s="9"/>
      <c r="O514" s="11"/>
      <c r="P514" s="11"/>
      <c r="Q514" s="11"/>
      <c r="R514" s="11"/>
      <c r="S514" s="9"/>
      <c r="Z514" s="9" t="str">
        <f>IF(ISBLANK(Y514),  "", _xlfn.CONCAT("haas/entity/sensor/", LOWER(C514), "/", E514, "/config"))</f>
        <v/>
      </c>
      <c r="AA514" s="9" t="str">
        <f>IF(ISBLANK(Y514),  "", _xlfn.CONCAT(LOWER(C514), "/", E514))</f>
        <v/>
      </c>
      <c r="AD514" s="9"/>
      <c r="AN514" s="9" t="str">
        <f>IF(AND(ISBLANK(AL514), ISBLANK(AM514)), "", _xlfn.CONCAT("[", IF(ISBLANK(AL514), "", _xlfn.CONCAT("[""mac"", """, AL514, """]")), IF(ISBLANK(AM514), "", _xlfn.CONCAT(", [""ip"", """, AM514, """]")), "]"))</f>
        <v/>
      </c>
    </row>
    <row r="515" spans="6:40" ht="16" customHeight="1" x14ac:dyDescent="0.2">
      <c r="F515" s="9" t="str">
        <f>IF(ISBLANK(E515), "", Table2[[#This Row],[unique_id]])</f>
        <v/>
      </c>
      <c r="N515" s="9"/>
      <c r="O515" s="11"/>
      <c r="P515" s="11"/>
      <c r="Q515" s="11"/>
      <c r="R515" s="11"/>
      <c r="S515" s="9"/>
      <c r="Z515" s="9" t="str">
        <f>IF(ISBLANK(Y515),  "", _xlfn.CONCAT("haas/entity/sensor/", LOWER(C515), "/", E515, "/config"))</f>
        <v/>
      </c>
      <c r="AA515" s="9" t="str">
        <f>IF(ISBLANK(Y515),  "", _xlfn.CONCAT(LOWER(C515), "/", E515))</f>
        <v/>
      </c>
      <c r="AD515" s="9"/>
      <c r="AN515" s="9" t="str">
        <f>IF(AND(ISBLANK(AL515), ISBLANK(AM515)), "", _xlfn.CONCAT("[", IF(ISBLANK(AL515), "", _xlfn.CONCAT("[""mac"", """, AL515, """]")), IF(ISBLANK(AM515), "", _xlfn.CONCAT(", [""ip"", """, AM515, """]")), "]"))</f>
        <v/>
      </c>
    </row>
    <row r="516" spans="6:40" ht="16" customHeight="1" x14ac:dyDescent="0.2">
      <c r="F516" s="9" t="str">
        <f>IF(ISBLANK(E516), "", Table2[[#This Row],[unique_id]])</f>
        <v/>
      </c>
      <c r="N516" s="9"/>
      <c r="O516" s="11"/>
      <c r="P516" s="11"/>
      <c r="Q516" s="11"/>
      <c r="R516" s="11"/>
      <c r="S516" s="9"/>
      <c r="Z516" s="9" t="str">
        <f>IF(ISBLANK(Y516),  "", _xlfn.CONCAT("haas/entity/sensor/", LOWER(C516), "/", E516, "/config"))</f>
        <v/>
      </c>
      <c r="AA516" s="9" t="str">
        <f>IF(ISBLANK(Y516),  "", _xlfn.CONCAT(LOWER(C516), "/", E516))</f>
        <v/>
      </c>
      <c r="AD516" s="9"/>
      <c r="AN516" s="9" t="str">
        <f>IF(AND(ISBLANK(AL516), ISBLANK(AM516)), "", _xlfn.CONCAT("[", IF(ISBLANK(AL516), "", _xlfn.CONCAT("[""mac"", """, AL516, """]")), IF(ISBLANK(AM516), "", _xlfn.CONCAT(", [""ip"", """, AM516, """]")), "]"))</f>
        <v/>
      </c>
    </row>
    <row r="517" spans="6:40" ht="16" customHeight="1" x14ac:dyDescent="0.2">
      <c r="F517" s="9" t="str">
        <f>IF(ISBLANK(E517), "", Table2[[#This Row],[unique_id]])</f>
        <v/>
      </c>
      <c r="N517" s="9"/>
      <c r="O517" s="11"/>
      <c r="P517" s="11"/>
      <c r="Q517" s="11"/>
      <c r="R517" s="11"/>
      <c r="S517" s="9"/>
      <c r="Z517" s="9" t="str">
        <f>IF(ISBLANK(Y517),  "", _xlfn.CONCAT("haas/entity/sensor/", LOWER(C517), "/", E517, "/config"))</f>
        <v/>
      </c>
      <c r="AA517" s="9" t="str">
        <f>IF(ISBLANK(Y517),  "", _xlfn.CONCAT(LOWER(C517), "/", E517))</f>
        <v/>
      </c>
      <c r="AD517" s="9"/>
      <c r="AN517" s="9" t="str">
        <f>IF(AND(ISBLANK(AL517), ISBLANK(AM517)), "", _xlfn.CONCAT("[", IF(ISBLANK(AL517), "", _xlfn.CONCAT("[""mac"", """, AL517, """]")), IF(ISBLANK(AM517), "", _xlfn.CONCAT(", [""ip"", """, AM517, """]")), "]"))</f>
        <v/>
      </c>
    </row>
    <row r="518" spans="6:40" ht="16" customHeight="1" x14ac:dyDescent="0.2">
      <c r="F518" s="9" t="str">
        <f>IF(ISBLANK(E518), "", Table2[[#This Row],[unique_id]])</f>
        <v/>
      </c>
      <c r="N518" s="9"/>
      <c r="O518" s="11"/>
      <c r="P518" s="11"/>
      <c r="Q518" s="11"/>
      <c r="R518" s="11"/>
      <c r="S518" s="9"/>
      <c r="Z518" s="9" t="str">
        <f>IF(ISBLANK(Y518),  "", _xlfn.CONCAT("haas/entity/sensor/", LOWER(C518), "/", E518, "/config"))</f>
        <v/>
      </c>
      <c r="AA518" s="9" t="str">
        <f>IF(ISBLANK(Y518),  "", _xlfn.CONCAT(LOWER(C518), "/", E518))</f>
        <v/>
      </c>
      <c r="AD518" s="9"/>
      <c r="AN518" s="9" t="str">
        <f>IF(AND(ISBLANK(AL518), ISBLANK(AM518)), "", _xlfn.CONCAT("[", IF(ISBLANK(AL518), "", _xlfn.CONCAT("[""mac"", """, AL518, """]")), IF(ISBLANK(AM518), "", _xlfn.CONCAT(", [""ip"", """, AM518, """]")), "]"))</f>
        <v/>
      </c>
    </row>
    <row r="519" spans="6:40" ht="16" customHeight="1" x14ac:dyDescent="0.2">
      <c r="F519" s="9" t="str">
        <f>IF(ISBLANK(E519), "", Table2[[#This Row],[unique_id]])</f>
        <v/>
      </c>
      <c r="N519" s="9"/>
      <c r="O519" s="11"/>
      <c r="P519" s="11"/>
      <c r="Q519" s="11"/>
      <c r="R519" s="11"/>
      <c r="S519" s="9"/>
      <c r="Z519" s="9" t="str">
        <f>IF(ISBLANK(Y519),  "", _xlfn.CONCAT("haas/entity/sensor/", LOWER(C519), "/", E519, "/config"))</f>
        <v/>
      </c>
      <c r="AA519" s="9" t="str">
        <f>IF(ISBLANK(Y519),  "", _xlfn.CONCAT(LOWER(C519), "/", E519))</f>
        <v/>
      </c>
      <c r="AD519" s="9"/>
      <c r="AN519" s="9" t="str">
        <f>IF(AND(ISBLANK(AL519), ISBLANK(AM519)), "", _xlfn.CONCAT("[", IF(ISBLANK(AL519), "", _xlfn.CONCAT("[""mac"", """, AL519, """]")), IF(ISBLANK(AM519), "", _xlfn.CONCAT(", [""ip"", """, AM519, """]")), "]"))</f>
        <v/>
      </c>
    </row>
    <row r="520" spans="6:40" ht="16" customHeight="1" x14ac:dyDescent="0.2">
      <c r="F520" s="9" t="str">
        <f>IF(ISBLANK(E520), "", Table2[[#This Row],[unique_id]])</f>
        <v/>
      </c>
      <c r="N520" s="9"/>
      <c r="O520" s="11"/>
      <c r="P520" s="11"/>
      <c r="Q520" s="11"/>
      <c r="R520" s="11"/>
      <c r="S520" s="9"/>
      <c r="Z520" s="9" t="str">
        <f>IF(ISBLANK(Y520),  "", _xlfn.CONCAT("haas/entity/sensor/", LOWER(C520), "/", E520, "/config"))</f>
        <v/>
      </c>
      <c r="AA520" s="9" t="str">
        <f>IF(ISBLANK(Y520),  "", _xlfn.CONCAT(LOWER(C520), "/", E520))</f>
        <v/>
      </c>
      <c r="AD520" s="9"/>
      <c r="AN520" s="9" t="str">
        <f>IF(AND(ISBLANK(AL520), ISBLANK(AM520)), "", _xlfn.CONCAT("[", IF(ISBLANK(AL520), "", _xlfn.CONCAT("[""mac"", """, AL520, """]")), IF(ISBLANK(AM520), "", _xlfn.CONCAT(", [""ip"", """, AM520, """]")), "]"))</f>
        <v/>
      </c>
    </row>
    <row r="521" spans="6:40" ht="16" customHeight="1" x14ac:dyDescent="0.2">
      <c r="F521" s="9" t="str">
        <f>IF(ISBLANK(E521), "", Table2[[#This Row],[unique_id]])</f>
        <v/>
      </c>
      <c r="N521" s="9"/>
      <c r="O521" s="11"/>
      <c r="P521" s="11"/>
      <c r="Q521" s="11"/>
      <c r="R521" s="11"/>
      <c r="S521" s="9"/>
      <c r="Z521" s="9" t="str">
        <f>IF(ISBLANK(Y521),  "", _xlfn.CONCAT("haas/entity/sensor/", LOWER(C521), "/", E521, "/config"))</f>
        <v/>
      </c>
      <c r="AA521" s="9" t="str">
        <f>IF(ISBLANK(Y521),  "", _xlfn.CONCAT(LOWER(C521), "/", E521))</f>
        <v/>
      </c>
      <c r="AD521" s="9"/>
      <c r="AN521" s="9" t="str">
        <f>IF(AND(ISBLANK(AL521), ISBLANK(AM521)), "", _xlfn.CONCAT("[", IF(ISBLANK(AL521), "", _xlfn.CONCAT("[""mac"", """, AL521, """]")), IF(ISBLANK(AM521), "", _xlfn.CONCAT(", [""ip"", """, AM521, """]")), "]"))</f>
        <v/>
      </c>
    </row>
    <row r="522" spans="6:40" ht="16" customHeight="1" x14ac:dyDescent="0.2">
      <c r="F522" s="9" t="str">
        <f>IF(ISBLANK(E522), "", Table2[[#This Row],[unique_id]])</f>
        <v/>
      </c>
      <c r="N522" s="9"/>
      <c r="O522" s="11"/>
      <c r="P522" s="11"/>
      <c r="Q522" s="11"/>
      <c r="R522" s="11"/>
      <c r="S522" s="9"/>
      <c r="Z522" s="9" t="str">
        <f>IF(ISBLANK(Y522),  "", _xlfn.CONCAT("haas/entity/sensor/", LOWER(C522), "/", E522, "/config"))</f>
        <v/>
      </c>
      <c r="AA522" s="9" t="str">
        <f>IF(ISBLANK(Y522),  "", _xlfn.CONCAT(LOWER(C522), "/", E522))</f>
        <v/>
      </c>
      <c r="AD522" s="9"/>
      <c r="AN522" s="9" t="str">
        <f>IF(AND(ISBLANK(AL522), ISBLANK(AM522)), "", _xlfn.CONCAT("[", IF(ISBLANK(AL522), "", _xlfn.CONCAT("[""mac"", """, AL522, """]")), IF(ISBLANK(AM522), "", _xlfn.CONCAT(", [""ip"", """, AM522, """]")), "]"))</f>
        <v/>
      </c>
    </row>
    <row r="523" spans="6:40" ht="16" customHeight="1" x14ac:dyDescent="0.2">
      <c r="F523" s="9" t="str">
        <f>IF(ISBLANK(E523), "", Table2[[#This Row],[unique_id]])</f>
        <v/>
      </c>
      <c r="N523" s="9"/>
      <c r="O523" s="11"/>
      <c r="P523" s="11"/>
      <c r="Q523" s="11"/>
      <c r="R523" s="11"/>
      <c r="S523" s="9"/>
      <c r="Z523" s="9" t="str">
        <f>IF(ISBLANK(Y523),  "", _xlfn.CONCAT("haas/entity/sensor/", LOWER(C523), "/", E523, "/config"))</f>
        <v/>
      </c>
      <c r="AA523" s="9" t="str">
        <f>IF(ISBLANK(Y523),  "", _xlfn.CONCAT(LOWER(C523), "/", E523))</f>
        <v/>
      </c>
      <c r="AD523" s="9"/>
      <c r="AN523" s="9" t="str">
        <f>IF(AND(ISBLANK(AL523), ISBLANK(AM523)), "", _xlfn.CONCAT("[", IF(ISBLANK(AL523), "", _xlfn.CONCAT("[""mac"", """, AL523, """]")), IF(ISBLANK(AM523), "", _xlfn.CONCAT(", [""ip"", """, AM523, """]")), "]"))</f>
        <v/>
      </c>
    </row>
    <row r="524" spans="6:40" ht="16" customHeight="1" x14ac:dyDescent="0.2">
      <c r="F524" s="9" t="str">
        <f>IF(ISBLANK(E524), "", Table2[[#This Row],[unique_id]])</f>
        <v/>
      </c>
      <c r="N524" s="9"/>
      <c r="O524" s="11"/>
      <c r="P524" s="11"/>
      <c r="Q524" s="11"/>
      <c r="R524" s="11"/>
      <c r="S524" s="9"/>
      <c r="Z524" s="9" t="str">
        <f>IF(ISBLANK(Y524),  "", _xlfn.CONCAT("haas/entity/sensor/", LOWER(C524), "/", E524, "/config"))</f>
        <v/>
      </c>
      <c r="AA524" s="9" t="str">
        <f>IF(ISBLANK(Y524),  "", _xlfn.CONCAT(LOWER(C524), "/", E524))</f>
        <v/>
      </c>
      <c r="AD524" s="9"/>
      <c r="AN524" s="9" t="str">
        <f>IF(AND(ISBLANK(AL524), ISBLANK(AM524)), "", _xlfn.CONCAT("[", IF(ISBLANK(AL524), "", _xlfn.CONCAT("[""mac"", """, AL524, """]")), IF(ISBLANK(AM524), "", _xlfn.CONCAT(", [""ip"", """, AM524, """]")), "]"))</f>
        <v/>
      </c>
    </row>
    <row r="525" spans="6:40" ht="16" customHeight="1" x14ac:dyDescent="0.2">
      <c r="F525" s="9" t="str">
        <f>IF(ISBLANK(E525), "", Table2[[#This Row],[unique_id]])</f>
        <v/>
      </c>
      <c r="N525" s="9"/>
      <c r="O525" s="11"/>
      <c r="P525" s="11"/>
      <c r="Q525" s="11"/>
      <c r="R525" s="11"/>
      <c r="S525" s="9"/>
      <c r="Z525" s="9" t="str">
        <f>IF(ISBLANK(Y525),  "", _xlfn.CONCAT("haas/entity/sensor/", LOWER(C525), "/", E525, "/config"))</f>
        <v/>
      </c>
      <c r="AA525" s="9" t="str">
        <f>IF(ISBLANK(Y525),  "", _xlfn.CONCAT(LOWER(C525), "/", E525))</f>
        <v/>
      </c>
      <c r="AD525" s="9"/>
      <c r="AN525" s="9" t="str">
        <f>IF(AND(ISBLANK(AL525), ISBLANK(AM525)), "", _xlfn.CONCAT("[", IF(ISBLANK(AL525), "", _xlfn.CONCAT("[""mac"", """, AL525, """]")), IF(ISBLANK(AM525), "", _xlfn.CONCAT(", [""ip"", """, AM525, """]")), "]"))</f>
        <v/>
      </c>
    </row>
    <row r="526" spans="6:40" ht="16" customHeight="1" x14ac:dyDescent="0.2">
      <c r="F526" s="9" t="str">
        <f>IF(ISBLANK(E526), "", Table2[[#This Row],[unique_id]])</f>
        <v/>
      </c>
      <c r="N526" s="9"/>
      <c r="O526" s="11"/>
      <c r="P526" s="11"/>
      <c r="Q526" s="11"/>
      <c r="R526" s="11"/>
      <c r="S526" s="9"/>
      <c r="Z526" s="9" t="str">
        <f>IF(ISBLANK(Y526),  "", _xlfn.CONCAT("haas/entity/sensor/", LOWER(C526), "/", E526, "/config"))</f>
        <v/>
      </c>
      <c r="AA526" s="9" t="str">
        <f>IF(ISBLANK(Y526),  "", _xlfn.CONCAT(LOWER(C526), "/", E526))</f>
        <v/>
      </c>
      <c r="AD526" s="9"/>
      <c r="AN526" s="9" t="str">
        <f>IF(AND(ISBLANK(AL526), ISBLANK(AM526)), "", _xlfn.CONCAT("[", IF(ISBLANK(AL526), "", _xlfn.CONCAT("[""mac"", """, AL526, """]")), IF(ISBLANK(AM526), "", _xlfn.CONCAT(", [""ip"", """, AM526, """]")), "]"))</f>
        <v/>
      </c>
    </row>
    <row r="527" spans="6:40" ht="16" customHeight="1" x14ac:dyDescent="0.2">
      <c r="F527" s="9" t="str">
        <f>IF(ISBLANK(E527), "", Table2[[#This Row],[unique_id]])</f>
        <v/>
      </c>
      <c r="N527" s="9"/>
      <c r="O527" s="11"/>
      <c r="P527" s="11"/>
      <c r="Q527" s="11"/>
      <c r="R527" s="11"/>
      <c r="S527" s="9"/>
      <c r="Z527" s="9" t="str">
        <f>IF(ISBLANK(Y527),  "", _xlfn.CONCAT("haas/entity/sensor/", LOWER(C527), "/", E527, "/config"))</f>
        <v/>
      </c>
      <c r="AA527" s="9" t="str">
        <f>IF(ISBLANK(Y527),  "", _xlfn.CONCAT(LOWER(C527), "/", E527))</f>
        <v/>
      </c>
      <c r="AD527" s="9"/>
      <c r="AN527" s="9" t="str">
        <f>IF(AND(ISBLANK(AL527), ISBLANK(AM527)), "", _xlfn.CONCAT("[", IF(ISBLANK(AL527), "", _xlfn.CONCAT("[""mac"", """, AL527, """]")), IF(ISBLANK(AM527), "", _xlfn.CONCAT(", [""ip"", """, AM527, """]")), "]"))</f>
        <v/>
      </c>
    </row>
    <row r="528" spans="6:40" ht="16" customHeight="1" x14ac:dyDescent="0.2">
      <c r="F528" s="9" t="str">
        <f>IF(ISBLANK(E528), "", Table2[[#This Row],[unique_id]])</f>
        <v/>
      </c>
      <c r="N528" s="9"/>
      <c r="O528" s="11"/>
      <c r="P528" s="11"/>
      <c r="Q528" s="11"/>
      <c r="R528" s="11"/>
      <c r="S528" s="9"/>
      <c r="Z528" s="9" t="str">
        <f>IF(ISBLANK(Y528),  "", _xlfn.CONCAT("haas/entity/sensor/", LOWER(C528), "/", E528, "/config"))</f>
        <v/>
      </c>
      <c r="AA528" s="9" t="str">
        <f>IF(ISBLANK(Y528),  "", _xlfn.CONCAT(LOWER(C528), "/", E528))</f>
        <v/>
      </c>
      <c r="AD528" s="9"/>
      <c r="AN528" s="9" t="str">
        <f>IF(AND(ISBLANK(AL528), ISBLANK(AM528)), "", _xlfn.CONCAT("[", IF(ISBLANK(AL528), "", _xlfn.CONCAT("[""mac"", """, AL528, """]")), IF(ISBLANK(AM528), "", _xlfn.CONCAT(", [""ip"", """, AM528, """]")), "]"))</f>
        <v/>
      </c>
    </row>
    <row r="529" spans="6:40" ht="16" customHeight="1" x14ac:dyDescent="0.2">
      <c r="F529" s="9" t="str">
        <f>IF(ISBLANK(E529), "", Table2[[#This Row],[unique_id]])</f>
        <v/>
      </c>
      <c r="N529" s="9"/>
      <c r="O529" s="11"/>
      <c r="P529" s="11"/>
      <c r="Q529" s="11"/>
      <c r="R529" s="11"/>
      <c r="S529" s="9"/>
      <c r="Z529" s="9" t="str">
        <f>IF(ISBLANK(Y529),  "", _xlfn.CONCAT("haas/entity/sensor/", LOWER(C529), "/", E529, "/config"))</f>
        <v/>
      </c>
      <c r="AA529" s="9" t="str">
        <f>IF(ISBLANK(Y529),  "", _xlfn.CONCAT(LOWER(C529), "/", E529))</f>
        <v/>
      </c>
      <c r="AD529" s="9"/>
      <c r="AN529" s="9" t="str">
        <f>IF(AND(ISBLANK(AL529), ISBLANK(AM529)), "", _xlfn.CONCAT("[", IF(ISBLANK(AL529), "", _xlfn.CONCAT("[""mac"", """, AL529, """]")), IF(ISBLANK(AM529), "", _xlfn.CONCAT(", [""ip"", """, AM529, """]")), "]"))</f>
        <v/>
      </c>
    </row>
    <row r="530" spans="6:40" ht="16" customHeight="1" x14ac:dyDescent="0.2">
      <c r="F530" s="9" t="str">
        <f>IF(ISBLANK(E530), "", Table2[[#This Row],[unique_id]])</f>
        <v/>
      </c>
      <c r="N530" s="9"/>
      <c r="O530" s="11"/>
      <c r="P530" s="11"/>
      <c r="Q530" s="11"/>
      <c r="R530" s="11"/>
      <c r="S530" s="9"/>
      <c r="Z530" s="9" t="str">
        <f>IF(ISBLANK(Y530),  "", _xlfn.CONCAT("haas/entity/sensor/", LOWER(C530), "/", E530, "/config"))</f>
        <v/>
      </c>
      <c r="AA530" s="9" t="str">
        <f>IF(ISBLANK(Y530),  "", _xlfn.CONCAT(LOWER(C530), "/", E530))</f>
        <v/>
      </c>
      <c r="AD530" s="9"/>
      <c r="AN530" s="9" t="str">
        <f>IF(AND(ISBLANK(AL530), ISBLANK(AM530)), "", _xlfn.CONCAT("[", IF(ISBLANK(AL530), "", _xlfn.CONCAT("[""mac"", """, AL530, """]")), IF(ISBLANK(AM530), "", _xlfn.CONCAT(", [""ip"", """, AM530, """]")), "]"))</f>
        <v/>
      </c>
    </row>
    <row r="531" spans="6:40" ht="16" customHeight="1" x14ac:dyDescent="0.2">
      <c r="F531" s="9" t="str">
        <f>IF(ISBLANK(E531), "", Table2[[#This Row],[unique_id]])</f>
        <v/>
      </c>
      <c r="N531" s="9"/>
      <c r="O531" s="11"/>
      <c r="P531" s="11"/>
      <c r="Q531" s="11"/>
      <c r="R531" s="11"/>
      <c r="S531" s="9"/>
      <c r="Z531" s="9" t="str">
        <f>IF(ISBLANK(Y531),  "", _xlfn.CONCAT("haas/entity/sensor/", LOWER(C531), "/", E531, "/config"))</f>
        <v/>
      </c>
      <c r="AA531" s="9" t="str">
        <f>IF(ISBLANK(Y531),  "", _xlfn.CONCAT(LOWER(C531), "/", E531))</f>
        <v/>
      </c>
      <c r="AD531" s="9"/>
      <c r="AN531" s="9" t="str">
        <f>IF(AND(ISBLANK(AL531), ISBLANK(AM531)), "", _xlfn.CONCAT("[", IF(ISBLANK(AL531), "", _xlfn.CONCAT("[""mac"", """, AL531, """]")), IF(ISBLANK(AM531), "", _xlfn.CONCAT(", [""ip"", """, AM531, """]")), "]"))</f>
        <v/>
      </c>
    </row>
    <row r="532" spans="6:40" ht="16" customHeight="1" x14ac:dyDescent="0.2">
      <c r="F532" s="9" t="str">
        <f>IF(ISBLANK(E532), "", Table2[[#This Row],[unique_id]])</f>
        <v/>
      </c>
      <c r="N532" s="9"/>
      <c r="O532" s="11"/>
      <c r="P532" s="11"/>
      <c r="Q532" s="11"/>
      <c r="R532" s="11"/>
      <c r="S532" s="9"/>
      <c r="Z532" s="9" t="str">
        <f>IF(ISBLANK(Y532),  "", _xlfn.CONCAT("haas/entity/sensor/", LOWER(C532), "/", E532, "/config"))</f>
        <v/>
      </c>
      <c r="AA532" s="9" t="str">
        <f>IF(ISBLANK(Y532),  "", _xlfn.CONCAT(LOWER(C532), "/", E532))</f>
        <v/>
      </c>
      <c r="AD532" s="9"/>
      <c r="AN532" s="9" t="str">
        <f>IF(AND(ISBLANK(AL532), ISBLANK(AM532)), "", _xlfn.CONCAT("[", IF(ISBLANK(AL532), "", _xlfn.CONCAT("[""mac"", """, AL532, """]")), IF(ISBLANK(AM532), "", _xlfn.CONCAT(", [""ip"", """, AM532, """]")), "]"))</f>
        <v/>
      </c>
    </row>
    <row r="533" spans="6:40" ht="16" customHeight="1" x14ac:dyDescent="0.2">
      <c r="F533" s="9" t="str">
        <f>IF(ISBLANK(E533), "", Table2[[#This Row],[unique_id]])</f>
        <v/>
      </c>
      <c r="N533" s="9"/>
      <c r="O533" s="11"/>
      <c r="P533" s="11"/>
      <c r="Q533" s="11"/>
      <c r="R533" s="11"/>
      <c r="S533" s="9"/>
      <c r="Z533" s="9" t="str">
        <f>IF(ISBLANK(Y533),  "", _xlfn.CONCAT("haas/entity/sensor/", LOWER(C533), "/", E533, "/config"))</f>
        <v/>
      </c>
      <c r="AA533" s="9" t="str">
        <f>IF(ISBLANK(Y533),  "", _xlfn.CONCAT(LOWER(C533), "/", E533))</f>
        <v/>
      </c>
      <c r="AD533" s="9"/>
      <c r="AN533" s="9" t="str">
        <f>IF(AND(ISBLANK(AL533), ISBLANK(AM533)), "", _xlfn.CONCAT("[", IF(ISBLANK(AL533), "", _xlfn.CONCAT("[""mac"", """, AL533, """]")), IF(ISBLANK(AM533), "", _xlfn.CONCAT(", [""ip"", """, AM533, """]")), "]"))</f>
        <v/>
      </c>
    </row>
    <row r="534" spans="6:40" ht="16" customHeight="1" x14ac:dyDescent="0.2">
      <c r="F534" s="9" t="str">
        <f>IF(ISBLANK(E534), "", Table2[[#This Row],[unique_id]])</f>
        <v/>
      </c>
      <c r="N534" s="9"/>
      <c r="O534" s="11"/>
      <c r="P534" s="11"/>
      <c r="Q534" s="11"/>
      <c r="R534" s="11"/>
      <c r="S534" s="9"/>
      <c r="Z534" s="9" t="str">
        <f>IF(ISBLANK(Y534),  "", _xlfn.CONCAT("haas/entity/sensor/", LOWER(C534), "/", E534, "/config"))</f>
        <v/>
      </c>
      <c r="AA534" s="9" t="str">
        <f>IF(ISBLANK(Y534),  "", _xlfn.CONCAT(LOWER(C534), "/", E534))</f>
        <v/>
      </c>
      <c r="AD534" s="9"/>
      <c r="AN534" s="9" t="str">
        <f>IF(AND(ISBLANK(AL534), ISBLANK(AM534)), "", _xlfn.CONCAT("[", IF(ISBLANK(AL534), "", _xlfn.CONCAT("[""mac"", """, AL534, """]")), IF(ISBLANK(AM534), "", _xlfn.CONCAT(", [""ip"", """, AM534, """]")), "]"))</f>
        <v/>
      </c>
    </row>
    <row r="535" spans="6:40" ht="16" customHeight="1" x14ac:dyDescent="0.2">
      <c r="F535" s="9" t="str">
        <f>IF(ISBLANK(E535), "", Table2[[#This Row],[unique_id]])</f>
        <v/>
      </c>
      <c r="N535" s="9"/>
      <c r="O535" s="11"/>
      <c r="P535" s="11"/>
      <c r="Q535" s="11"/>
      <c r="R535" s="11"/>
      <c r="S535" s="9"/>
      <c r="Z535" s="9" t="str">
        <f>IF(ISBLANK(Y535),  "", _xlfn.CONCAT("haas/entity/sensor/", LOWER(C535), "/", E535, "/config"))</f>
        <v/>
      </c>
      <c r="AA535" s="9" t="str">
        <f>IF(ISBLANK(Y535),  "", _xlfn.CONCAT(LOWER(C535), "/", E535))</f>
        <v/>
      </c>
      <c r="AD535" s="9"/>
      <c r="AN535" s="9" t="str">
        <f>IF(AND(ISBLANK(AL535), ISBLANK(AM535)), "", _xlfn.CONCAT("[", IF(ISBLANK(AL535), "", _xlfn.CONCAT("[""mac"", """, AL535, """]")), IF(ISBLANK(AM535), "", _xlfn.CONCAT(", [""ip"", """, AM535, """]")), "]"))</f>
        <v/>
      </c>
    </row>
    <row r="536" spans="6:40" ht="16" customHeight="1" x14ac:dyDescent="0.2">
      <c r="F536" s="9" t="str">
        <f>IF(ISBLANK(E536), "", Table2[[#This Row],[unique_id]])</f>
        <v/>
      </c>
      <c r="N536" s="9"/>
      <c r="O536" s="11"/>
      <c r="P536" s="11"/>
      <c r="Q536" s="11"/>
      <c r="R536" s="11"/>
      <c r="S536" s="9"/>
      <c r="Z536" s="9" t="str">
        <f>IF(ISBLANK(Y536),  "", _xlfn.CONCAT("haas/entity/sensor/", LOWER(C536), "/", E536, "/config"))</f>
        <v/>
      </c>
      <c r="AA536" s="9" t="str">
        <f>IF(ISBLANK(Y536),  "", _xlfn.CONCAT(LOWER(C536), "/", E536))</f>
        <v/>
      </c>
      <c r="AD536" s="9"/>
      <c r="AN536" s="9" t="str">
        <f>IF(AND(ISBLANK(AL536), ISBLANK(AM536)), "", _xlfn.CONCAT("[", IF(ISBLANK(AL536), "", _xlfn.CONCAT("[""mac"", """, AL536, """]")), IF(ISBLANK(AM536), "", _xlfn.CONCAT(", [""ip"", """, AM536, """]")), "]"))</f>
        <v/>
      </c>
    </row>
    <row r="537" spans="6:40" ht="16" customHeight="1" x14ac:dyDescent="0.2">
      <c r="F537" s="9" t="str">
        <f>IF(ISBLANK(E537), "", Table2[[#This Row],[unique_id]])</f>
        <v/>
      </c>
      <c r="N537" s="9"/>
      <c r="O537" s="11"/>
      <c r="P537" s="11"/>
      <c r="Q537" s="11"/>
      <c r="R537" s="11"/>
      <c r="S537" s="9"/>
      <c r="Z537" s="9" t="str">
        <f>IF(ISBLANK(Y537),  "", _xlfn.CONCAT("haas/entity/sensor/", LOWER(C537), "/", E537, "/config"))</f>
        <v/>
      </c>
      <c r="AA537" s="9" t="str">
        <f>IF(ISBLANK(Y537),  "", _xlfn.CONCAT(LOWER(C537), "/", E537))</f>
        <v/>
      </c>
      <c r="AD537" s="9"/>
      <c r="AN537" s="9" t="str">
        <f>IF(AND(ISBLANK(AL537), ISBLANK(AM537)), "", _xlfn.CONCAT("[", IF(ISBLANK(AL537), "", _xlfn.CONCAT("[""mac"", """, AL537, """]")), IF(ISBLANK(AM537), "", _xlfn.CONCAT(", [""ip"", """, AM537, """]")), "]"))</f>
        <v/>
      </c>
    </row>
    <row r="538" spans="6:40" ht="16" customHeight="1" x14ac:dyDescent="0.2">
      <c r="F538" s="9" t="str">
        <f>IF(ISBLANK(E538), "", Table2[[#This Row],[unique_id]])</f>
        <v/>
      </c>
      <c r="N538" s="9"/>
      <c r="O538" s="11"/>
      <c r="P538" s="11"/>
      <c r="Q538" s="11"/>
      <c r="R538" s="11"/>
      <c r="S538" s="9"/>
      <c r="Z538" s="9" t="str">
        <f>IF(ISBLANK(Y538),  "", _xlfn.CONCAT("haas/entity/sensor/", LOWER(C538), "/", E538, "/config"))</f>
        <v/>
      </c>
      <c r="AA538" s="9" t="str">
        <f>IF(ISBLANK(Y538),  "", _xlfn.CONCAT(LOWER(C538), "/", E538))</f>
        <v/>
      </c>
      <c r="AD538" s="9"/>
      <c r="AN538" s="9" t="str">
        <f>IF(AND(ISBLANK(AL538), ISBLANK(AM538)), "", _xlfn.CONCAT("[", IF(ISBLANK(AL538), "", _xlfn.CONCAT("[""mac"", """, AL538, """]")), IF(ISBLANK(AM538), "", _xlfn.CONCAT(", [""ip"", """, AM538, """]")), "]"))</f>
        <v/>
      </c>
    </row>
    <row r="539" spans="6:40" ht="16" customHeight="1" x14ac:dyDescent="0.2">
      <c r="F539" s="9" t="str">
        <f>IF(ISBLANK(E539), "", Table2[[#This Row],[unique_id]])</f>
        <v/>
      </c>
      <c r="N539" s="9"/>
      <c r="O539" s="11"/>
      <c r="P539" s="11"/>
      <c r="Q539" s="11"/>
      <c r="R539" s="11"/>
      <c r="S539" s="9"/>
      <c r="Z539" s="9" t="str">
        <f>IF(ISBLANK(Y539),  "", _xlfn.CONCAT("haas/entity/sensor/", LOWER(C539), "/", E539, "/config"))</f>
        <v/>
      </c>
      <c r="AA539" s="9" t="str">
        <f>IF(ISBLANK(Y539),  "", _xlfn.CONCAT(LOWER(C539), "/", E539))</f>
        <v/>
      </c>
      <c r="AD539" s="9"/>
      <c r="AN539" s="9" t="str">
        <f>IF(AND(ISBLANK(AL539), ISBLANK(AM539)), "", _xlfn.CONCAT("[", IF(ISBLANK(AL539), "", _xlfn.CONCAT("[""mac"", """, AL539, """]")), IF(ISBLANK(AM539), "", _xlfn.CONCAT(", [""ip"", """, AM539, """]")), "]"))</f>
        <v/>
      </c>
    </row>
    <row r="540" spans="6:40" ht="16" customHeight="1" x14ac:dyDescent="0.2">
      <c r="F540" s="9" t="str">
        <f>IF(ISBLANK(E540), "", Table2[[#This Row],[unique_id]])</f>
        <v/>
      </c>
      <c r="N540" s="9"/>
      <c r="O540" s="11"/>
      <c r="P540" s="11"/>
      <c r="Q540" s="11"/>
      <c r="R540" s="11"/>
      <c r="S540" s="9"/>
      <c r="Z540" s="9" t="str">
        <f>IF(ISBLANK(Y540),  "", _xlfn.CONCAT("haas/entity/sensor/", LOWER(C540), "/", E540, "/config"))</f>
        <v/>
      </c>
      <c r="AA540" s="9" t="str">
        <f>IF(ISBLANK(Y540),  "", _xlfn.CONCAT(LOWER(C540), "/", E540))</f>
        <v/>
      </c>
      <c r="AD540" s="9"/>
      <c r="AN540" s="9" t="str">
        <f>IF(AND(ISBLANK(AL540), ISBLANK(AM540)), "", _xlfn.CONCAT("[", IF(ISBLANK(AL540), "", _xlfn.CONCAT("[""mac"", """, AL540, """]")), IF(ISBLANK(AM540), "", _xlfn.CONCAT(", [""ip"", """, AM540, """]")), "]"))</f>
        <v/>
      </c>
    </row>
    <row r="541" spans="6:40" ht="16" customHeight="1" x14ac:dyDescent="0.2">
      <c r="F541" s="9" t="str">
        <f>IF(ISBLANK(E541), "", Table2[[#This Row],[unique_id]])</f>
        <v/>
      </c>
      <c r="N541" s="9"/>
      <c r="O541" s="11"/>
      <c r="P541" s="11"/>
      <c r="Q541" s="11"/>
      <c r="R541" s="11"/>
      <c r="S541" s="9"/>
      <c r="Z541" s="9" t="str">
        <f>IF(ISBLANK(Y541),  "", _xlfn.CONCAT("haas/entity/sensor/", LOWER(C541), "/", E541, "/config"))</f>
        <v/>
      </c>
      <c r="AA541" s="9" t="str">
        <f>IF(ISBLANK(Y541),  "", _xlfn.CONCAT(LOWER(C541), "/", E541))</f>
        <v/>
      </c>
      <c r="AD541" s="9"/>
      <c r="AN541" s="9" t="str">
        <f>IF(AND(ISBLANK(AL541), ISBLANK(AM541)), "", _xlfn.CONCAT("[", IF(ISBLANK(AL541), "", _xlfn.CONCAT("[""mac"", """, AL541, """]")), IF(ISBLANK(AM541), "", _xlfn.CONCAT(", [""ip"", """, AM541, """]")), "]"))</f>
        <v/>
      </c>
    </row>
    <row r="542" spans="6:40" ht="16" customHeight="1" x14ac:dyDescent="0.2">
      <c r="F542" s="9" t="str">
        <f>IF(ISBLANK(E542), "", Table2[[#This Row],[unique_id]])</f>
        <v/>
      </c>
      <c r="N542" s="9"/>
      <c r="O542" s="11"/>
      <c r="P542" s="11"/>
      <c r="Q542" s="11"/>
      <c r="R542" s="11"/>
      <c r="S542" s="9"/>
      <c r="Z542" s="9" t="str">
        <f>IF(ISBLANK(Y542),  "", _xlfn.CONCAT("haas/entity/sensor/", LOWER(C542), "/", E542, "/config"))</f>
        <v/>
      </c>
      <c r="AA542" s="9" t="str">
        <f>IF(ISBLANK(Y542),  "", _xlfn.CONCAT(LOWER(C542), "/", E542))</f>
        <v/>
      </c>
      <c r="AD542" s="9"/>
      <c r="AN542" s="9" t="str">
        <f>IF(AND(ISBLANK(AL542), ISBLANK(AM542)), "", _xlfn.CONCAT("[", IF(ISBLANK(AL542), "", _xlfn.CONCAT("[""mac"", """, AL542, """]")), IF(ISBLANK(AM542), "", _xlfn.CONCAT(", [""ip"", """, AM542, """]")), "]"))</f>
        <v/>
      </c>
    </row>
    <row r="543" spans="6:40" ht="16" customHeight="1" x14ac:dyDescent="0.2">
      <c r="F543" s="9" t="str">
        <f>IF(ISBLANK(E543), "", Table2[[#This Row],[unique_id]])</f>
        <v/>
      </c>
      <c r="N543" s="9"/>
      <c r="O543" s="11"/>
      <c r="P543" s="11"/>
      <c r="Q543" s="11"/>
      <c r="R543" s="11"/>
      <c r="S543" s="9"/>
      <c r="Z543" s="9" t="str">
        <f>IF(ISBLANK(Y543),  "", _xlfn.CONCAT("haas/entity/sensor/", LOWER(C543), "/", E543, "/config"))</f>
        <v/>
      </c>
      <c r="AA543" s="9" t="str">
        <f>IF(ISBLANK(Y543),  "", _xlfn.CONCAT(LOWER(C543), "/", E543))</f>
        <v/>
      </c>
      <c r="AD543" s="9"/>
      <c r="AN543" s="9" t="str">
        <f>IF(AND(ISBLANK(AL543), ISBLANK(AM543)), "", _xlfn.CONCAT("[", IF(ISBLANK(AL543), "", _xlfn.CONCAT("[""mac"", """, AL543, """]")), IF(ISBLANK(AM543), "", _xlfn.CONCAT(", [""ip"", """, AM543, """]")), "]"))</f>
        <v/>
      </c>
    </row>
    <row r="544" spans="6:40" ht="16" customHeight="1" x14ac:dyDescent="0.2">
      <c r="F544" s="9" t="str">
        <f>IF(ISBLANK(E544), "", Table2[[#This Row],[unique_id]])</f>
        <v/>
      </c>
      <c r="N544" s="9"/>
      <c r="O544" s="11"/>
      <c r="P544" s="11"/>
      <c r="Q544" s="11"/>
      <c r="R544" s="11"/>
      <c r="S544" s="9"/>
      <c r="Z544" s="9" t="str">
        <f>IF(ISBLANK(Y544),  "", _xlfn.CONCAT("haas/entity/sensor/", LOWER(C544), "/", E544, "/config"))</f>
        <v/>
      </c>
      <c r="AA544" s="9" t="str">
        <f>IF(ISBLANK(Y544),  "", _xlfn.CONCAT(LOWER(C544), "/", E544))</f>
        <v/>
      </c>
      <c r="AD544" s="9"/>
      <c r="AN544" s="9" t="str">
        <f>IF(AND(ISBLANK(AL544), ISBLANK(AM544)), "", _xlfn.CONCAT("[", IF(ISBLANK(AL544), "", _xlfn.CONCAT("[""mac"", """, AL544, """]")), IF(ISBLANK(AM544), "", _xlfn.CONCAT(", [""ip"", """, AM544, """]")), "]"))</f>
        <v/>
      </c>
    </row>
    <row r="545" spans="6:40" ht="16" customHeight="1" x14ac:dyDescent="0.2">
      <c r="F545" s="9" t="str">
        <f>IF(ISBLANK(E545), "", Table2[[#This Row],[unique_id]])</f>
        <v/>
      </c>
      <c r="N545" s="9"/>
      <c r="O545" s="11"/>
      <c r="P545" s="11"/>
      <c r="Q545" s="11"/>
      <c r="R545" s="11"/>
      <c r="S545" s="9"/>
      <c r="Z545" s="9" t="str">
        <f>IF(ISBLANK(Y545),  "", _xlfn.CONCAT("haas/entity/sensor/", LOWER(C545), "/", E545, "/config"))</f>
        <v/>
      </c>
      <c r="AA545" s="9" t="str">
        <f>IF(ISBLANK(Y545),  "", _xlfn.CONCAT(LOWER(C545), "/", E545))</f>
        <v/>
      </c>
      <c r="AD545" s="9"/>
      <c r="AN545" s="9" t="str">
        <f>IF(AND(ISBLANK(AL545), ISBLANK(AM545)), "", _xlfn.CONCAT("[", IF(ISBLANK(AL545), "", _xlfn.CONCAT("[""mac"", """, AL545, """]")), IF(ISBLANK(AM545), "", _xlfn.CONCAT(", [""ip"", """, AM545, """]")), "]"))</f>
        <v/>
      </c>
    </row>
    <row r="546" spans="6:40" ht="16" customHeight="1" x14ac:dyDescent="0.2">
      <c r="F546" s="9" t="str">
        <f>IF(ISBLANK(E546), "", Table2[[#This Row],[unique_id]])</f>
        <v/>
      </c>
      <c r="N546" s="9"/>
      <c r="O546" s="11"/>
      <c r="P546" s="11"/>
      <c r="Q546" s="11"/>
      <c r="R546" s="11"/>
      <c r="S546" s="9"/>
      <c r="Z546" s="9" t="str">
        <f>IF(ISBLANK(Y546),  "", _xlfn.CONCAT("haas/entity/sensor/", LOWER(C546), "/", E546, "/config"))</f>
        <v/>
      </c>
      <c r="AA546" s="9" t="str">
        <f>IF(ISBLANK(Y546),  "", _xlfn.CONCAT(LOWER(C546), "/", E546))</f>
        <v/>
      </c>
      <c r="AD546" s="9"/>
      <c r="AN546" s="9" t="str">
        <f>IF(AND(ISBLANK(AL546), ISBLANK(AM546)), "", _xlfn.CONCAT("[", IF(ISBLANK(AL546), "", _xlfn.CONCAT("[""mac"", """, AL546, """]")), IF(ISBLANK(AM546), "", _xlfn.CONCAT(", [""ip"", """, AM546, """]")), "]"))</f>
        <v/>
      </c>
    </row>
    <row r="547" spans="6:40" ht="16" customHeight="1" x14ac:dyDescent="0.2">
      <c r="F547" s="9" t="str">
        <f>IF(ISBLANK(E547), "", Table2[[#This Row],[unique_id]])</f>
        <v/>
      </c>
      <c r="N547" s="9"/>
      <c r="O547" s="11"/>
      <c r="P547" s="11"/>
      <c r="Q547" s="11"/>
      <c r="R547" s="11"/>
      <c r="S547" s="9"/>
      <c r="Z547" s="9" t="str">
        <f>IF(ISBLANK(Y547),  "", _xlfn.CONCAT("haas/entity/sensor/", LOWER(C547), "/", E547, "/config"))</f>
        <v/>
      </c>
      <c r="AA547" s="9" t="str">
        <f>IF(ISBLANK(Y547),  "", _xlfn.CONCAT(LOWER(C547), "/", E547))</f>
        <v/>
      </c>
      <c r="AD547" s="9"/>
      <c r="AN547" s="9" t="str">
        <f>IF(AND(ISBLANK(AL547), ISBLANK(AM547)), "", _xlfn.CONCAT("[", IF(ISBLANK(AL547), "", _xlfn.CONCAT("[""mac"", """, AL547, """]")), IF(ISBLANK(AM547), "", _xlfn.CONCAT(", [""ip"", """, AM547, """]")), "]"))</f>
        <v/>
      </c>
    </row>
    <row r="548" spans="6:40" ht="16" customHeight="1" x14ac:dyDescent="0.2">
      <c r="F548" s="9" t="str">
        <f>IF(ISBLANK(E548), "", Table2[[#This Row],[unique_id]])</f>
        <v/>
      </c>
      <c r="N548" s="9"/>
      <c r="O548" s="11"/>
      <c r="P548" s="11"/>
      <c r="Q548" s="11"/>
      <c r="R548" s="11"/>
      <c r="S548" s="9"/>
      <c r="Z548" s="9" t="str">
        <f>IF(ISBLANK(Y548),  "", _xlfn.CONCAT("haas/entity/sensor/", LOWER(C548), "/", E548, "/config"))</f>
        <v/>
      </c>
      <c r="AA548" s="9" t="str">
        <f>IF(ISBLANK(Y548),  "", _xlfn.CONCAT(LOWER(C548), "/", E548))</f>
        <v/>
      </c>
      <c r="AD548" s="9"/>
      <c r="AN548" s="9" t="str">
        <f>IF(AND(ISBLANK(AL548), ISBLANK(AM548)), "", _xlfn.CONCAT("[", IF(ISBLANK(AL548), "", _xlfn.CONCAT("[""mac"", """, AL548, """]")), IF(ISBLANK(AM548), "", _xlfn.CONCAT(", [""ip"", """, AM548, """]")), "]"))</f>
        <v/>
      </c>
    </row>
    <row r="549" spans="6:40" ht="16" customHeight="1" x14ac:dyDescent="0.2">
      <c r="F549" s="9" t="str">
        <f>IF(ISBLANK(E549), "", Table2[[#This Row],[unique_id]])</f>
        <v/>
      </c>
      <c r="N549" s="9"/>
      <c r="O549" s="11"/>
      <c r="P549" s="11"/>
      <c r="Q549" s="11"/>
      <c r="R549" s="11"/>
      <c r="S549" s="9"/>
      <c r="Z549" s="9" t="str">
        <f>IF(ISBLANK(Y549),  "", _xlfn.CONCAT("haas/entity/sensor/", LOWER(C549), "/", E549, "/config"))</f>
        <v/>
      </c>
      <c r="AA549" s="9" t="str">
        <f>IF(ISBLANK(Y549),  "", _xlfn.CONCAT(LOWER(C549), "/", E549))</f>
        <v/>
      </c>
      <c r="AD549" s="9"/>
      <c r="AN549" s="9" t="str">
        <f>IF(AND(ISBLANK(AL549), ISBLANK(AM549)), "", _xlfn.CONCAT("[", IF(ISBLANK(AL549), "", _xlfn.CONCAT("[""mac"", """, AL549, """]")), IF(ISBLANK(AM549), "", _xlfn.CONCAT(", [""ip"", """, AM549, """]")), "]"))</f>
        <v/>
      </c>
    </row>
    <row r="550" spans="6:40" ht="16" customHeight="1" x14ac:dyDescent="0.2">
      <c r="F550" s="9" t="str">
        <f>IF(ISBLANK(E550), "", Table2[[#This Row],[unique_id]])</f>
        <v/>
      </c>
      <c r="N550" s="9"/>
      <c r="O550" s="11"/>
      <c r="P550" s="11"/>
      <c r="Q550" s="11"/>
      <c r="R550" s="11"/>
      <c r="S550" s="9"/>
      <c r="Z550" s="9" t="str">
        <f>IF(ISBLANK(Y550),  "", _xlfn.CONCAT("haas/entity/sensor/", LOWER(C550), "/", E550, "/config"))</f>
        <v/>
      </c>
      <c r="AA550" s="9" t="str">
        <f>IF(ISBLANK(Y550),  "", _xlfn.CONCAT(LOWER(C550), "/", E550))</f>
        <v/>
      </c>
      <c r="AD550" s="9"/>
      <c r="AN550" s="9" t="str">
        <f>IF(AND(ISBLANK(AL550), ISBLANK(AM550)), "", _xlfn.CONCAT("[", IF(ISBLANK(AL550), "", _xlfn.CONCAT("[""mac"", """, AL550, """]")), IF(ISBLANK(AM550), "", _xlfn.CONCAT(", [""ip"", """, AM550, """]")), "]"))</f>
        <v/>
      </c>
    </row>
    <row r="551" spans="6:40" ht="16" customHeight="1" x14ac:dyDescent="0.2">
      <c r="F551" s="9" t="str">
        <f>IF(ISBLANK(E551), "", Table2[[#This Row],[unique_id]])</f>
        <v/>
      </c>
      <c r="N551" s="9"/>
      <c r="O551" s="11"/>
      <c r="P551" s="11"/>
      <c r="Q551" s="11"/>
      <c r="R551" s="11"/>
      <c r="S551" s="9"/>
      <c r="Z551" s="9" t="str">
        <f>IF(ISBLANK(Y551),  "", _xlfn.CONCAT("haas/entity/sensor/", LOWER(C551), "/", E551, "/config"))</f>
        <v/>
      </c>
      <c r="AA551" s="9" t="str">
        <f>IF(ISBLANK(Y551),  "", _xlfn.CONCAT(LOWER(C551), "/", E551))</f>
        <v/>
      </c>
      <c r="AD551" s="9"/>
      <c r="AN551" s="9" t="str">
        <f>IF(AND(ISBLANK(AL551), ISBLANK(AM551)), "", _xlfn.CONCAT("[", IF(ISBLANK(AL551), "", _xlfn.CONCAT("[""mac"", """, AL551, """]")), IF(ISBLANK(AM551), "", _xlfn.CONCAT(", [""ip"", """, AM551, """]")), "]"))</f>
        <v/>
      </c>
    </row>
    <row r="552" spans="6:40" ht="16" customHeight="1" x14ac:dyDescent="0.2">
      <c r="F552" s="9" t="str">
        <f>IF(ISBLANK(E552), "", Table2[[#This Row],[unique_id]])</f>
        <v/>
      </c>
      <c r="N552" s="9"/>
      <c r="O552" s="11"/>
      <c r="P552" s="11"/>
      <c r="Q552" s="11"/>
      <c r="R552" s="11"/>
      <c r="S552" s="9"/>
      <c r="Z552" s="9" t="str">
        <f>IF(ISBLANK(Y552),  "", _xlfn.CONCAT("haas/entity/sensor/", LOWER(C552), "/", E552, "/config"))</f>
        <v/>
      </c>
      <c r="AA552" s="9" t="str">
        <f>IF(ISBLANK(Y552),  "", _xlfn.CONCAT(LOWER(C552), "/", E552))</f>
        <v/>
      </c>
      <c r="AD552" s="9"/>
      <c r="AN552" s="9" t="str">
        <f>IF(AND(ISBLANK(AL552), ISBLANK(AM552)), "", _xlfn.CONCAT("[", IF(ISBLANK(AL552), "", _xlfn.CONCAT("[""mac"", """, AL552, """]")), IF(ISBLANK(AM552), "", _xlfn.CONCAT(", [""ip"", """, AM552, """]")), "]"))</f>
        <v/>
      </c>
    </row>
    <row r="553" spans="6:40" ht="16" customHeight="1" x14ac:dyDescent="0.2">
      <c r="F553" s="9" t="str">
        <f>IF(ISBLANK(E553), "", Table2[[#This Row],[unique_id]])</f>
        <v/>
      </c>
      <c r="N553" s="9"/>
      <c r="O553" s="11"/>
      <c r="P553" s="11"/>
      <c r="Q553" s="11"/>
      <c r="R553" s="11"/>
      <c r="S553" s="9"/>
      <c r="Z553" s="9" t="str">
        <f>IF(ISBLANK(Y553),  "", _xlfn.CONCAT("haas/entity/sensor/", LOWER(C553), "/", E553, "/config"))</f>
        <v/>
      </c>
      <c r="AA553" s="9" t="str">
        <f>IF(ISBLANK(Y553),  "", _xlfn.CONCAT(LOWER(C553), "/", E553))</f>
        <v/>
      </c>
      <c r="AD553" s="9"/>
      <c r="AN553" s="9" t="str">
        <f>IF(AND(ISBLANK(AL553), ISBLANK(AM553)), "", _xlfn.CONCAT("[", IF(ISBLANK(AL553), "", _xlfn.CONCAT("[""mac"", """, AL553, """]")), IF(ISBLANK(AM553), "", _xlfn.CONCAT(", [""ip"", """, AM553, """]")), "]"))</f>
        <v/>
      </c>
    </row>
    <row r="554" spans="6:40" ht="16" customHeight="1" x14ac:dyDescent="0.2">
      <c r="F554" s="9" t="str">
        <f>IF(ISBLANK(E554), "", Table2[[#This Row],[unique_id]])</f>
        <v/>
      </c>
      <c r="N554" s="9"/>
      <c r="O554" s="11"/>
      <c r="P554" s="11"/>
      <c r="Q554" s="11"/>
      <c r="R554" s="11"/>
      <c r="S554" s="9"/>
      <c r="Z554" s="9" t="str">
        <f>IF(ISBLANK(Y554),  "", _xlfn.CONCAT("haas/entity/sensor/", LOWER(C554), "/", E554, "/config"))</f>
        <v/>
      </c>
      <c r="AA554" s="9" t="str">
        <f>IF(ISBLANK(Y554),  "", _xlfn.CONCAT(LOWER(C554), "/", E554))</f>
        <v/>
      </c>
      <c r="AD554" s="9"/>
      <c r="AN554" s="9" t="str">
        <f>IF(AND(ISBLANK(AL554), ISBLANK(AM554)), "", _xlfn.CONCAT("[", IF(ISBLANK(AL554), "", _xlfn.CONCAT("[""mac"", """, AL554, """]")), IF(ISBLANK(AM554), "", _xlfn.CONCAT(", [""ip"", """, AM554, """]")), "]"))</f>
        <v/>
      </c>
    </row>
    <row r="555" spans="6:40" ht="16" customHeight="1" x14ac:dyDescent="0.2">
      <c r="F555" s="9" t="str">
        <f>IF(ISBLANK(E555), "", Table2[[#This Row],[unique_id]])</f>
        <v/>
      </c>
      <c r="N555" s="9"/>
      <c r="O555" s="11"/>
      <c r="P555" s="11"/>
      <c r="Q555" s="11"/>
      <c r="R555" s="11"/>
      <c r="S555" s="9"/>
      <c r="Z555" s="9" t="str">
        <f>IF(ISBLANK(Y555),  "", _xlfn.CONCAT("haas/entity/sensor/", LOWER(C555), "/", E555, "/config"))</f>
        <v/>
      </c>
      <c r="AA555" s="9" t="str">
        <f>IF(ISBLANK(Y555),  "", _xlfn.CONCAT(LOWER(C555), "/", E555))</f>
        <v/>
      </c>
      <c r="AD555" s="9"/>
      <c r="AN555" s="9" t="str">
        <f>IF(AND(ISBLANK(AL555), ISBLANK(AM555)), "", _xlfn.CONCAT("[", IF(ISBLANK(AL555), "", _xlfn.CONCAT("[""mac"", """, AL555, """]")), IF(ISBLANK(AM555), "", _xlfn.CONCAT(", [""ip"", """, AM555, """]")), "]"))</f>
        <v/>
      </c>
    </row>
    <row r="556" spans="6:40" ht="16" customHeight="1" x14ac:dyDescent="0.2">
      <c r="F556" s="9" t="str">
        <f>IF(ISBLANK(E556), "", Table2[[#This Row],[unique_id]])</f>
        <v/>
      </c>
      <c r="N556" s="9"/>
      <c r="O556" s="11"/>
      <c r="P556" s="11"/>
      <c r="Q556" s="11"/>
      <c r="R556" s="11"/>
      <c r="S556" s="9"/>
      <c r="Z556" s="9" t="str">
        <f>IF(ISBLANK(Y556),  "", _xlfn.CONCAT("haas/entity/sensor/", LOWER(C556), "/", E556, "/config"))</f>
        <v/>
      </c>
      <c r="AA556" s="9" t="str">
        <f>IF(ISBLANK(Y556),  "", _xlfn.CONCAT(LOWER(C556), "/", E556))</f>
        <v/>
      </c>
      <c r="AD556" s="9"/>
      <c r="AN556" s="9" t="str">
        <f>IF(AND(ISBLANK(AL556), ISBLANK(AM556)), "", _xlfn.CONCAT("[", IF(ISBLANK(AL556), "", _xlfn.CONCAT("[""mac"", """, AL556, """]")), IF(ISBLANK(AM556), "", _xlfn.CONCAT(", [""ip"", """, AM556, """]")), "]"))</f>
        <v/>
      </c>
    </row>
    <row r="557" spans="6:40" ht="16" customHeight="1" x14ac:dyDescent="0.2">
      <c r="F557" s="9" t="str">
        <f>IF(ISBLANK(E557), "", Table2[[#This Row],[unique_id]])</f>
        <v/>
      </c>
      <c r="N557" s="9"/>
      <c r="O557" s="11"/>
      <c r="P557" s="11"/>
      <c r="Q557" s="11"/>
      <c r="R557" s="11"/>
      <c r="S557" s="9"/>
      <c r="Z557" s="9" t="str">
        <f>IF(ISBLANK(Y557),  "", _xlfn.CONCAT("haas/entity/sensor/", LOWER(C557), "/", E557, "/config"))</f>
        <v/>
      </c>
      <c r="AA557" s="9" t="str">
        <f>IF(ISBLANK(Y557),  "", _xlfn.CONCAT(LOWER(C557), "/", E557))</f>
        <v/>
      </c>
      <c r="AD557" s="9"/>
      <c r="AN557" s="9" t="str">
        <f>IF(AND(ISBLANK(AL557), ISBLANK(AM557)), "", _xlfn.CONCAT("[", IF(ISBLANK(AL557), "", _xlfn.CONCAT("[""mac"", """, AL557, """]")), IF(ISBLANK(AM557), "", _xlfn.CONCAT(", [""ip"", """, AM557, """]")), "]"))</f>
        <v/>
      </c>
    </row>
    <row r="558" spans="6:40" ht="16" customHeight="1" x14ac:dyDescent="0.2">
      <c r="F558" s="9" t="str">
        <f>IF(ISBLANK(E558), "", Table2[[#This Row],[unique_id]])</f>
        <v/>
      </c>
      <c r="N558" s="9"/>
      <c r="O558" s="11"/>
      <c r="P558" s="11"/>
      <c r="Q558" s="11"/>
      <c r="R558" s="11"/>
      <c r="S558" s="9"/>
      <c r="Z558" s="9" t="str">
        <f>IF(ISBLANK(Y558),  "", _xlfn.CONCAT("haas/entity/sensor/", LOWER(C558), "/", E558, "/config"))</f>
        <v/>
      </c>
      <c r="AA558" s="9" t="str">
        <f>IF(ISBLANK(Y558),  "", _xlfn.CONCAT(LOWER(C558), "/", E558))</f>
        <v/>
      </c>
      <c r="AD558" s="9"/>
      <c r="AN558" s="9" t="str">
        <f>IF(AND(ISBLANK(AL558), ISBLANK(AM558)), "", _xlfn.CONCAT("[", IF(ISBLANK(AL558), "", _xlfn.CONCAT("[""mac"", """, AL558, """]")), IF(ISBLANK(AM558), "", _xlfn.CONCAT(", [""ip"", """, AM558, """]")), "]"))</f>
        <v/>
      </c>
    </row>
    <row r="559" spans="6:40" ht="16" customHeight="1" x14ac:dyDescent="0.2">
      <c r="F559" s="9" t="str">
        <f>IF(ISBLANK(E559), "", Table2[[#This Row],[unique_id]])</f>
        <v/>
      </c>
      <c r="N559" s="9"/>
      <c r="O559" s="11"/>
      <c r="P559" s="11"/>
      <c r="Q559" s="11"/>
      <c r="R559" s="11"/>
      <c r="S559" s="9"/>
      <c r="Z559" s="9" t="str">
        <f>IF(ISBLANK(Y559),  "", _xlfn.CONCAT("haas/entity/sensor/", LOWER(C559), "/", E559, "/config"))</f>
        <v/>
      </c>
      <c r="AA559" s="9" t="str">
        <f>IF(ISBLANK(Y559),  "", _xlfn.CONCAT(LOWER(C559), "/", E559))</f>
        <v/>
      </c>
      <c r="AD559" s="9"/>
      <c r="AN559" s="9" t="str">
        <f>IF(AND(ISBLANK(AL559), ISBLANK(AM559)), "", _xlfn.CONCAT("[", IF(ISBLANK(AL559), "", _xlfn.CONCAT("[""mac"", """, AL559, """]")), IF(ISBLANK(AM559), "", _xlfn.CONCAT(", [""ip"", """, AM559, """]")), "]"))</f>
        <v/>
      </c>
    </row>
    <row r="560" spans="6:40" ht="16" customHeight="1" x14ac:dyDescent="0.2">
      <c r="F560" s="9" t="str">
        <f>IF(ISBLANK(E560), "", Table2[[#This Row],[unique_id]])</f>
        <v/>
      </c>
      <c r="N560" s="9"/>
      <c r="O560" s="11"/>
      <c r="P560" s="11"/>
      <c r="Q560" s="11"/>
      <c r="R560" s="11"/>
      <c r="S560" s="9"/>
      <c r="Z560" s="9" t="str">
        <f>IF(ISBLANK(Y560),  "", _xlfn.CONCAT("haas/entity/sensor/", LOWER(C560), "/", E560, "/config"))</f>
        <v/>
      </c>
      <c r="AA560" s="9" t="str">
        <f>IF(ISBLANK(Y560),  "", _xlfn.CONCAT(LOWER(C560), "/", E560))</f>
        <v/>
      </c>
      <c r="AD560" s="9"/>
      <c r="AN560" s="9" t="str">
        <f>IF(AND(ISBLANK(AL560), ISBLANK(AM560)), "", _xlfn.CONCAT("[", IF(ISBLANK(AL560), "", _xlfn.CONCAT("[""mac"", """, AL560, """]")), IF(ISBLANK(AM560), "", _xlfn.CONCAT(", [""ip"", """, AM560, """]")), "]"))</f>
        <v/>
      </c>
    </row>
    <row r="561" spans="6:40" ht="16" customHeight="1" x14ac:dyDescent="0.2">
      <c r="F561" s="9" t="str">
        <f>IF(ISBLANK(E561), "", Table2[[#This Row],[unique_id]])</f>
        <v/>
      </c>
      <c r="N561" s="9"/>
      <c r="O561" s="11"/>
      <c r="P561" s="11"/>
      <c r="Q561" s="11"/>
      <c r="R561" s="11"/>
      <c r="S561" s="9"/>
      <c r="Z561" s="9" t="str">
        <f>IF(ISBLANK(Y561),  "", _xlfn.CONCAT("haas/entity/sensor/", LOWER(C561), "/", E561, "/config"))</f>
        <v/>
      </c>
      <c r="AA561" s="9" t="str">
        <f>IF(ISBLANK(Y561),  "", _xlfn.CONCAT(LOWER(C561), "/", E561))</f>
        <v/>
      </c>
      <c r="AD561" s="9"/>
      <c r="AN561" s="9" t="str">
        <f>IF(AND(ISBLANK(AL561), ISBLANK(AM561)), "", _xlfn.CONCAT("[", IF(ISBLANK(AL561), "", _xlfn.CONCAT("[""mac"", """, AL561, """]")), IF(ISBLANK(AM561), "", _xlfn.CONCAT(", [""ip"", """, AM561, """]")), "]"))</f>
        <v/>
      </c>
    </row>
    <row r="562" spans="6:40" ht="16" customHeight="1" x14ac:dyDescent="0.2">
      <c r="F562" s="9" t="str">
        <f>IF(ISBLANK(E562), "", Table2[[#This Row],[unique_id]])</f>
        <v/>
      </c>
      <c r="N562" s="9"/>
      <c r="O562" s="11"/>
      <c r="P562" s="11"/>
      <c r="Q562" s="11"/>
      <c r="R562" s="11"/>
      <c r="S562" s="9"/>
      <c r="Z562" s="9" t="str">
        <f>IF(ISBLANK(Y562),  "", _xlfn.CONCAT("haas/entity/sensor/", LOWER(C562), "/", E562, "/config"))</f>
        <v/>
      </c>
      <c r="AA562" s="9" t="str">
        <f>IF(ISBLANK(Y562),  "", _xlfn.CONCAT(LOWER(C562), "/", E562))</f>
        <v/>
      </c>
      <c r="AD562" s="9"/>
      <c r="AN562" s="9" t="str">
        <f>IF(AND(ISBLANK(AL562), ISBLANK(AM562)), "", _xlfn.CONCAT("[", IF(ISBLANK(AL562), "", _xlfn.CONCAT("[""mac"", """, AL562, """]")), IF(ISBLANK(AM562), "", _xlfn.CONCAT(", [""ip"", """, AM562, """]")), "]"))</f>
        <v/>
      </c>
    </row>
    <row r="563" spans="6:40" ht="16" customHeight="1" x14ac:dyDescent="0.2">
      <c r="F563" s="9" t="str">
        <f>IF(ISBLANK(E563), "", Table2[[#This Row],[unique_id]])</f>
        <v/>
      </c>
      <c r="N563" s="9"/>
      <c r="O563" s="11"/>
      <c r="P563" s="11"/>
      <c r="Q563" s="11"/>
      <c r="R563" s="11"/>
      <c r="S563" s="9"/>
      <c r="Z563" s="9" t="str">
        <f>IF(ISBLANK(Y563),  "", _xlfn.CONCAT("haas/entity/sensor/", LOWER(C563), "/", E563, "/config"))</f>
        <v/>
      </c>
      <c r="AA563" s="9" t="str">
        <f>IF(ISBLANK(Y563),  "", _xlfn.CONCAT(LOWER(C563), "/", E563))</f>
        <v/>
      </c>
      <c r="AD563" s="9"/>
      <c r="AN563" s="9" t="str">
        <f>IF(AND(ISBLANK(AL563), ISBLANK(AM563)), "", _xlfn.CONCAT("[", IF(ISBLANK(AL563), "", _xlfn.CONCAT("[""mac"", """, AL563, """]")), IF(ISBLANK(AM563), "", _xlfn.CONCAT(", [""ip"", """, AM563, """]")), "]"))</f>
        <v/>
      </c>
    </row>
    <row r="564" spans="6:40" ht="16" customHeight="1" x14ac:dyDescent="0.2">
      <c r="F564" s="9" t="str">
        <f>IF(ISBLANK(E564), "", Table2[[#This Row],[unique_id]])</f>
        <v/>
      </c>
      <c r="N564" s="9"/>
      <c r="O564" s="11"/>
      <c r="P564" s="11"/>
      <c r="Q564" s="11"/>
      <c r="R564" s="11"/>
      <c r="S564" s="9"/>
      <c r="Z564" s="9" t="str">
        <f>IF(ISBLANK(Y564),  "", _xlfn.CONCAT("haas/entity/sensor/", LOWER(C564), "/", E564, "/config"))</f>
        <v/>
      </c>
      <c r="AA564" s="9" t="str">
        <f>IF(ISBLANK(Y564),  "", _xlfn.CONCAT(LOWER(C564), "/", E564))</f>
        <v/>
      </c>
      <c r="AD564" s="9"/>
      <c r="AN564" s="9" t="str">
        <f>IF(AND(ISBLANK(AL564), ISBLANK(AM564)), "", _xlfn.CONCAT("[", IF(ISBLANK(AL564), "", _xlfn.CONCAT("[""mac"", """, AL564, """]")), IF(ISBLANK(AM564), "", _xlfn.CONCAT(", [""ip"", """, AM564, """]")), "]"))</f>
        <v/>
      </c>
    </row>
    <row r="565" spans="6:40" ht="16" customHeight="1" x14ac:dyDescent="0.2">
      <c r="F565" s="9" t="str">
        <f>IF(ISBLANK(E565), "", Table2[[#This Row],[unique_id]])</f>
        <v/>
      </c>
      <c r="N565" s="9"/>
      <c r="O565" s="11"/>
      <c r="P565" s="11"/>
      <c r="Q565" s="11"/>
      <c r="R565" s="11"/>
      <c r="S565" s="9"/>
      <c r="Z565" s="9" t="str">
        <f>IF(ISBLANK(Y565),  "", _xlfn.CONCAT("haas/entity/sensor/", LOWER(C565), "/", E565, "/config"))</f>
        <v/>
      </c>
      <c r="AA565" s="9" t="str">
        <f>IF(ISBLANK(Y565),  "", _xlfn.CONCAT(LOWER(C565), "/", E565))</f>
        <v/>
      </c>
      <c r="AD565" s="9"/>
      <c r="AN565" s="9" t="str">
        <f>IF(AND(ISBLANK(AL565), ISBLANK(AM565)), "", _xlfn.CONCAT("[", IF(ISBLANK(AL565), "", _xlfn.CONCAT("[""mac"", """, AL565, """]")), IF(ISBLANK(AM565), "", _xlfn.CONCAT(", [""ip"", """, AM565, """]")), "]"))</f>
        <v/>
      </c>
    </row>
    <row r="566" spans="6:40" ht="16" customHeight="1" x14ac:dyDescent="0.2">
      <c r="F566" s="9" t="str">
        <f>IF(ISBLANK(E566), "", Table2[[#This Row],[unique_id]])</f>
        <v/>
      </c>
      <c r="N566" s="9"/>
      <c r="O566" s="11"/>
      <c r="P566" s="11"/>
      <c r="Q566" s="11"/>
      <c r="R566" s="11"/>
      <c r="S566" s="9"/>
      <c r="Z566" s="9" t="str">
        <f>IF(ISBLANK(Y566),  "", _xlfn.CONCAT("haas/entity/sensor/", LOWER(C566), "/", E566, "/config"))</f>
        <v/>
      </c>
      <c r="AA566" s="9" t="str">
        <f>IF(ISBLANK(Y566),  "", _xlfn.CONCAT(LOWER(C566), "/", E566))</f>
        <v/>
      </c>
      <c r="AD566" s="9"/>
      <c r="AN566" s="9" t="str">
        <f>IF(AND(ISBLANK(AL566), ISBLANK(AM566)), "", _xlfn.CONCAT("[", IF(ISBLANK(AL566), "", _xlfn.CONCAT("[""mac"", """, AL566, """]")), IF(ISBLANK(AM566), "", _xlfn.CONCAT(", [""ip"", """, AM566, """]")), "]"))</f>
        <v/>
      </c>
    </row>
    <row r="567" spans="6:40" ht="16" customHeight="1" x14ac:dyDescent="0.2">
      <c r="F567" s="9" t="str">
        <f>IF(ISBLANK(E567), "", Table2[[#This Row],[unique_id]])</f>
        <v/>
      </c>
      <c r="N567" s="9"/>
      <c r="O567" s="11"/>
      <c r="P567" s="11"/>
      <c r="Q567" s="11"/>
      <c r="R567" s="11"/>
      <c r="S567" s="9"/>
      <c r="Z567" s="9" t="str">
        <f>IF(ISBLANK(Y567),  "", _xlfn.CONCAT("haas/entity/sensor/", LOWER(C567), "/", E567, "/config"))</f>
        <v/>
      </c>
      <c r="AA567" s="9" t="str">
        <f>IF(ISBLANK(Y567),  "", _xlfn.CONCAT(LOWER(C567), "/", E567))</f>
        <v/>
      </c>
      <c r="AD567" s="9"/>
      <c r="AN567" s="9" t="str">
        <f>IF(AND(ISBLANK(AL567), ISBLANK(AM567)), "", _xlfn.CONCAT("[", IF(ISBLANK(AL567), "", _xlfn.CONCAT("[""mac"", """, AL567, """]")), IF(ISBLANK(AM567), "", _xlfn.CONCAT(", [""ip"", """, AM567, """]")), "]"))</f>
        <v/>
      </c>
    </row>
    <row r="568" spans="6:40" ht="16" customHeight="1" x14ac:dyDescent="0.2">
      <c r="F568" s="9" t="str">
        <f>IF(ISBLANK(E568), "", Table2[[#This Row],[unique_id]])</f>
        <v/>
      </c>
      <c r="N568" s="9"/>
      <c r="O568" s="11"/>
      <c r="P568" s="11"/>
      <c r="Q568" s="11"/>
      <c r="R568" s="11"/>
      <c r="S568" s="9"/>
      <c r="Z568" s="9" t="str">
        <f>IF(ISBLANK(Y568),  "", _xlfn.CONCAT("haas/entity/sensor/", LOWER(C568), "/", E568, "/config"))</f>
        <v/>
      </c>
      <c r="AA568" s="9" t="str">
        <f>IF(ISBLANK(Y568),  "", _xlfn.CONCAT(LOWER(C568), "/", E568))</f>
        <v/>
      </c>
      <c r="AD568" s="9"/>
      <c r="AN568" s="9" t="str">
        <f>IF(AND(ISBLANK(AL568), ISBLANK(AM568)), "", _xlfn.CONCAT("[", IF(ISBLANK(AL568), "", _xlfn.CONCAT("[""mac"", """, AL568, """]")), IF(ISBLANK(AM568), "", _xlfn.CONCAT(", [""ip"", """, AM568, """]")), "]"))</f>
        <v/>
      </c>
    </row>
    <row r="569" spans="6:40" ht="16" customHeight="1" x14ac:dyDescent="0.2">
      <c r="F569" s="9" t="str">
        <f>IF(ISBLANK(E569), "", Table2[[#This Row],[unique_id]])</f>
        <v/>
      </c>
      <c r="N569" s="9"/>
      <c r="O569" s="11"/>
      <c r="P569" s="11"/>
      <c r="Q569" s="11"/>
      <c r="R569" s="11"/>
      <c r="S569" s="9"/>
      <c r="Z569" s="9" t="str">
        <f>IF(ISBLANK(Y569),  "", _xlfn.CONCAT("haas/entity/sensor/", LOWER(C569), "/", E569, "/config"))</f>
        <v/>
      </c>
      <c r="AA569" s="9" t="str">
        <f>IF(ISBLANK(Y569),  "", _xlfn.CONCAT(LOWER(C569), "/", E569))</f>
        <v/>
      </c>
      <c r="AD569" s="9"/>
      <c r="AN569" s="9" t="str">
        <f>IF(AND(ISBLANK(AL569), ISBLANK(AM569)), "", _xlfn.CONCAT("[", IF(ISBLANK(AL569), "", _xlfn.CONCAT("[""mac"", """, AL569, """]")), IF(ISBLANK(AM569), "", _xlfn.CONCAT(", [""ip"", """, AM569, """]")), "]"))</f>
        <v/>
      </c>
    </row>
    <row r="570" spans="6:40" ht="16" customHeight="1" x14ac:dyDescent="0.2">
      <c r="F570" s="9" t="str">
        <f>IF(ISBLANK(E570), "", Table2[[#This Row],[unique_id]])</f>
        <v/>
      </c>
      <c r="N570" s="9"/>
      <c r="O570" s="11"/>
      <c r="P570" s="11"/>
      <c r="Q570" s="11"/>
      <c r="R570" s="11"/>
      <c r="S570" s="9"/>
      <c r="Z570" s="9" t="str">
        <f>IF(ISBLANK(Y570),  "", _xlfn.CONCAT("haas/entity/sensor/", LOWER(C570), "/", E570, "/config"))</f>
        <v/>
      </c>
      <c r="AA570" s="9" t="str">
        <f>IF(ISBLANK(Y570),  "", _xlfn.CONCAT(LOWER(C570), "/", E570))</f>
        <v/>
      </c>
      <c r="AD570" s="9"/>
      <c r="AN570" s="9" t="str">
        <f>IF(AND(ISBLANK(AL570), ISBLANK(AM570)), "", _xlfn.CONCAT("[", IF(ISBLANK(AL570), "", _xlfn.CONCAT("[""mac"", """, AL570, """]")), IF(ISBLANK(AM570), "", _xlfn.CONCAT(", [""ip"", """, AM570, """]")), "]"))</f>
        <v/>
      </c>
    </row>
    <row r="571" spans="6:40" ht="16" customHeight="1" x14ac:dyDescent="0.2">
      <c r="F571" s="9" t="str">
        <f>IF(ISBLANK(E571), "", Table2[[#This Row],[unique_id]])</f>
        <v/>
      </c>
      <c r="N571" s="9"/>
      <c r="O571" s="11"/>
      <c r="P571" s="11"/>
      <c r="Q571" s="11"/>
      <c r="R571" s="11"/>
      <c r="S571" s="9"/>
      <c r="Z571" s="9" t="str">
        <f>IF(ISBLANK(Y571),  "", _xlfn.CONCAT("haas/entity/sensor/", LOWER(C571), "/", E571, "/config"))</f>
        <v/>
      </c>
      <c r="AA571" s="9" t="str">
        <f>IF(ISBLANK(Y571),  "", _xlfn.CONCAT(LOWER(C571), "/", E571))</f>
        <v/>
      </c>
      <c r="AD571" s="9"/>
      <c r="AN571" s="9" t="str">
        <f>IF(AND(ISBLANK(AL571), ISBLANK(AM571)), "", _xlfn.CONCAT("[", IF(ISBLANK(AL571), "", _xlfn.CONCAT("[""mac"", """, AL571, """]")), IF(ISBLANK(AM571), "", _xlfn.CONCAT(", [""ip"", """, AM571, """]")), "]"))</f>
        <v/>
      </c>
    </row>
    <row r="572" spans="6:40" ht="16" customHeight="1" x14ac:dyDescent="0.2">
      <c r="F572" s="9" t="str">
        <f>IF(ISBLANK(E572), "", Table2[[#This Row],[unique_id]])</f>
        <v/>
      </c>
      <c r="N572" s="9"/>
      <c r="O572" s="11"/>
      <c r="P572" s="11"/>
      <c r="Q572" s="11"/>
      <c r="R572" s="11"/>
      <c r="S572" s="9"/>
      <c r="Z572" s="9" t="str">
        <f>IF(ISBLANK(Y572),  "", _xlfn.CONCAT("haas/entity/sensor/", LOWER(C572), "/", E572, "/config"))</f>
        <v/>
      </c>
      <c r="AA572" s="9" t="str">
        <f>IF(ISBLANK(Y572),  "", _xlfn.CONCAT(LOWER(C572), "/", E572))</f>
        <v/>
      </c>
      <c r="AD572" s="9"/>
      <c r="AN572" s="9" t="str">
        <f>IF(AND(ISBLANK(AL572), ISBLANK(AM572)), "", _xlfn.CONCAT("[", IF(ISBLANK(AL572), "", _xlfn.CONCAT("[""mac"", """, AL572, """]")), IF(ISBLANK(AM572), "", _xlfn.CONCAT(", [""ip"", """, AM572, """]")), "]"))</f>
        <v/>
      </c>
    </row>
    <row r="573" spans="6:40" ht="16" customHeight="1" x14ac:dyDescent="0.2">
      <c r="F573" s="9" t="str">
        <f>IF(ISBLANK(E573), "", Table2[[#This Row],[unique_id]])</f>
        <v/>
      </c>
      <c r="N573" s="9"/>
      <c r="O573" s="11"/>
      <c r="P573" s="11"/>
      <c r="Q573" s="11"/>
      <c r="R573" s="11"/>
      <c r="S573" s="9"/>
      <c r="Z573" s="9" t="str">
        <f>IF(ISBLANK(Y573),  "", _xlfn.CONCAT("haas/entity/sensor/", LOWER(C573), "/", E573, "/config"))</f>
        <v/>
      </c>
      <c r="AA573" s="9" t="str">
        <f>IF(ISBLANK(Y573),  "", _xlfn.CONCAT(LOWER(C573), "/", E573))</f>
        <v/>
      </c>
      <c r="AD573" s="9"/>
      <c r="AN573" s="9" t="str">
        <f>IF(AND(ISBLANK(AL573), ISBLANK(AM573)), "", _xlfn.CONCAT("[", IF(ISBLANK(AL573), "", _xlfn.CONCAT("[""mac"", """, AL573, """]")), IF(ISBLANK(AM573), "", _xlfn.CONCAT(", [""ip"", """, AM573, """]")), "]"))</f>
        <v/>
      </c>
    </row>
    <row r="574" spans="6:40" ht="16" customHeight="1" x14ac:dyDescent="0.2">
      <c r="F574" s="9" t="str">
        <f>IF(ISBLANK(E574), "", Table2[[#This Row],[unique_id]])</f>
        <v/>
      </c>
      <c r="N574" s="9"/>
      <c r="O574" s="11"/>
      <c r="P574" s="11"/>
      <c r="Q574" s="11"/>
      <c r="R574" s="11"/>
      <c r="S574" s="9"/>
      <c r="Z574" s="9" t="str">
        <f>IF(ISBLANK(Y574),  "", _xlfn.CONCAT("haas/entity/sensor/", LOWER(C574), "/", E574, "/config"))</f>
        <v/>
      </c>
      <c r="AA574" s="9" t="str">
        <f>IF(ISBLANK(Y574),  "", _xlfn.CONCAT(LOWER(C574), "/", E574))</f>
        <v/>
      </c>
      <c r="AD574" s="9"/>
      <c r="AN574" s="9" t="str">
        <f>IF(AND(ISBLANK(AL574), ISBLANK(AM574)), "", _xlfn.CONCAT("[", IF(ISBLANK(AL574), "", _xlfn.CONCAT("[""mac"", """, AL574, """]")), IF(ISBLANK(AM574), "", _xlfn.CONCAT(", [""ip"", """, AM574, """]")), "]"))</f>
        <v/>
      </c>
    </row>
    <row r="575" spans="6:40" ht="16" customHeight="1" x14ac:dyDescent="0.2">
      <c r="F575" s="9" t="str">
        <f>IF(ISBLANK(E575), "", Table2[[#This Row],[unique_id]])</f>
        <v/>
      </c>
      <c r="N575" s="9"/>
      <c r="O575" s="11"/>
      <c r="P575" s="11"/>
      <c r="Q575" s="11"/>
      <c r="R575" s="11"/>
      <c r="S575" s="9"/>
      <c r="Z575" s="9" t="str">
        <f>IF(ISBLANK(Y575),  "", _xlfn.CONCAT("haas/entity/sensor/", LOWER(C575), "/", E575, "/config"))</f>
        <v/>
      </c>
      <c r="AA575" s="9" t="str">
        <f>IF(ISBLANK(Y575),  "", _xlfn.CONCAT(LOWER(C575), "/", E575))</f>
        <v/>
      </c>
      <c r="AD575" s="9"/>
      <c r="AN575" s="9" t="str">
        <f>IF(AND(ISBLANK(AL575), ISBLANK(AM575)), "", _xlfn.CONCAT("[", IF(ISBLANK(AL575), "", _xlfn.CONCAT("[""mac"", """, AL575, """]")), IF(ISBLANK(AM575), "", _xlfn.CONCAT(", [""ip"", """, AM575, """]")), "]"))</f>
        <v/>
      </c>
    </row>
    <row r="576" spans="6:40" ht="16" customHeight="1" x14ac:dyDescent="0.2">
      <c r="F576" s="9" t="str">
        <f>IF(ISBLANK(E576), "", Table2[[#This Row],[unique_id]])</f>
        <v/>
      </c>
      <c r="N576" s="9"/>
      <c r="O576" s="11"/>
      <c r="P576" s="11"/>
      <c r="Q576" s="11"/>
      <c r="R576" s="11"/>
      <c r="S576" s="9"/>
      <c r="Z576" s="9" t="str">
        <f>IF(ISBLANK(Y576),  "", _xlfn.CONCAT("haas/entity/sensor/", LOWER(C576), "/", E576, "/config"))</f>
        <v/>
      </c>
      <c r="AA576" s="9" t="str">
        <f>IF(ISBLANK(Y576),  "", _xlfn.CONCAT(LOWER(C576), "/", E576))</f>
        <v/>
      </c>
      <c r="AD576" s="9"/>
      <c r="AN576" s="9" t="str">
        <f>IF(AND(ISBLANK(AL576), ISBLANK(AM576)), "", _xlfn.CONCAT("[", IF(ISBLANK(AL576), "", _xlfn.CONCAT("[""mac"", """, AL576, """]")), IF(ISBLANK(AM576), "", _xlfn.CONCAT(", [""ip"", """, AM576, """]")), "]"))</f>
        <v/>
      </c>
    </row>
    <row r="577" spans="6:40" ht="16" customHeight="1" x14ac:dyDescent="0.2">
      <c r="F577" s="9" t="str">
        <f>IF(ISBLANK(E577), "", Table2[[#This Row],[unique_id]])</f>
        <v/>
      </c>
      <c r="N577" s="9"/>
      <c r="O577" s="11"/>
      <c r="P577" s="11"/>
      <c r="Q577" s="11"/>
      <c r="R577" s="11"/>
      <c r="S577" s="9"/>
      <c r="Z577" s="9" t="str">
        <f>IF(ISBLANK(Y577),  "", _xlfn.CONCAT("haas/entity/sensor/", LOWER(C577), "/", E577, "/config"))</f>
        <v/>
      </c>
      <c r="AA577" s="9" t="str">
        <f>IF(ISBLANK(Y577),  "", _xlfn.CONCAT(LOWER(C577), "/", E577))</f>
        <v/>
      </c>
      <c r="AD577" s="9"/>
      <c r="AN577" s="9" t="str">
        <f>IF(AND(ISBLANK(AL577), ISBLANK(AM577)), "", _xlfn.CONCAT("[", IF(ISBLANK(AL577), "", _xlfn.CONCAT("[""mac"", """, AL577, """]")), IF(ISBLANK(AM577), "", _xlfn.CONCAT(", [""ip"", """, AM577, """]")), "]"))</f>
        <v/>
      </c>
    </row>
    <row r="578" spans="6:40" ht="16" customHeight="1" x14ac:dyDescent="0.2">
      <c r="F578" s="9" t="str">
        <f>IF(ISBLANK(E578), "", Table2[[#This Row],[unique_id]])</f>
        <v/>
      </c>
      <c r="N578" s="9"/>
      <c r="O578" s="11"/>
      <c r="P578" s="11"/>
      <c r="Q578" s="11"/>
      <c r="R578" s="11"/>
      <c r="S578" s="9"/>
      <c r="Z578" s="9" t="str">
        <f>IF(ISBLANK(Y578),  "", _xlfn.CONCAT("haas/entity/sensor/", LOWER(C578), "/", E578, "/config"))</f>
        <v/>
      </c>
      <c r="AA578" s="9" t="str">
        <f>IF(ISBLANK(Y578),  "", _xlfn.CONCAT(LOWER(C578), "/", E578))</f>
        <v/>
      </c>
      <c r="AD578" s="9"/>
      <c r="AN578" s="9" t="str">
        <f>IF(AND(ISBLANK(AL578), ISBLANK(AM578)), "", _xlfn.CONCAT("[", IF(ISBLANK(AL578), "", _xlfn.CONCAT("[""mac"", """, AL578, """]")), IF(ISBLANK(AM578), "", _xlfn.CONCAT(", [""ip"", """, AM578, """]")), "]"))</f>
        <v/>
      </c>
    </row>
    <row r="579" spans="6:40" ht="16" customHeight="1" x14ac:dyDescent="0.2">
      <c r="F579" s="9" t="str">
        <f>IF(ISBLANK(E579), "", Table2[[#This Row],[unique_id]])</f>
        <v/>
      </c>
      <c r="N579" s="9"/>
      <c r="O579" s="11"/>
      <c r="P579" s="11"/>
      <c r="Q579" s="11"/>
      <c r="R579" s="11"/>
      <c r="S579" s="9"/>
      <c r="Z579" s="9" t="str">
        <f>IF(ISBLANK(Y579),  "", _xlfn.CONCAT("haas/entity/sensor/", LOWER(C579), "/", E579, "/config"))</f>
        <v/>
      </c>
      <c r="AA579" s="9" t="str">
        <f>IF(ISBLANK(Y579),  "", _xlfn.CONCAT(LOWER(C579), "/", E579))</f>
        <v/>
      </c>
      <c r="AD579" s="9"/>
      <c r="AN579" s="9" t="str">
        <f>IF(AND(ISBLANK(AL579), ISBLANK(AM579)), "", _xlfn.CONCAT("[", IF(ISBLANK(AL579), "", _xlfn.CONCAT("[""mac"", """, AL579, """]")), IF(ISBLANK(AM579), "", _xlfn.CONCAT(", [""ip"", """, AM579, """]")), "]"))</f>
        <v/>
      </c>
    </row>
    <row r="580" spans="6:40" ht="16" customHeight="1" x14ac:dyDescent="0.2">
      <c r="F580" s="9" t="str">
        <f>IF(ISBLANK(E580), "", Table2[[#This Row],[unique_id]])</f>
        <v/>
      </c>
      <c r="N580" s="9"/>
      <c r="O580" s="11"/>
      <c r="P580" s="11"/>
      <c r="Q580" s="11"/>
      <c r="R580" s="11"/>
      <c r="S580" s="9"/>
      <c r="Z580" s="9" t="str">
        <f>IF(ISBLANK(Y580),  "", _xlfn.CONCAT("haas/entity/sensor/", LOWER(C580), "/", E580, "/config"))</f>
        <v/>
      </c>
      <c r="AA580" s="9" t="str">
        <f>IF(ISBLANK(Y580),  "", _xlfn.CONCAT(LOWER(C580), "/", E580))</f>
        <v/>
      </c>
      <c r="AD580" s="9"/>
      <c r="AN580" s="9" t="str">
        <f>IF(AND(ISBLANK(AL580), ISBLANK(AM580)), "", _xlfn.CONCAT("[", IF(ISBLANK(AL580), "", _xlfn.CONCAT("[""mac"", """, AL580, """]")), IF(ISBLANK(AM580), "", _xlfn.CONCAT(", [""ip"", """, AM580, """]")), "]"))</f>
        <v/>
      </c>
    </row>
    <row r="581" spans="6:40" ht="16" customHeight="1" x14ac:dyDescent="0.2">
      <c r="F581" s="9" t="str">
        <f>IF(ISBLANK(E581), "", Table2[[#This Row],[unique_id]])</f>
        <v/>
      </c>
      <c r="N581" s="9"/>
      <c r="O581" s="11"/>
      <c r="P581" s="11"/>
      <c r="Q581" s="11"/>
      <c r="R581" s="11"/>
      <c r="S581" s="9"/>
      <c r="Z581" s="9" t="str">
        <f>IF(ISBLANK(Y581),  "", _xlfn.CONCAT("haas/entity/sensor/", LOWER(C581), "/", E581, "/config"))</f>
        <v/>
      </c>
      <c r="AA581" s="9" t="str">
        <f>IF(ISBLANK(Y581),  "", _xlfn.CONCAT(LOWER(C581), "/", E581))</f>
        <v/>
      </c>
      <c r="AD581" s="9"/>
      <c r="AN581" s="9" t="str">
        <f>IF(AND(ISBLANK(AL581), ISBLANK(AM581)), "", _xlfn.CONCAT("[", IF(ISBLANK(AL581), "", _xlfn.CONCAT("[""mac"", """, AL581, """]")), IF(ISBLANK(AM581), "", _xlfn.CONCAT(", [""ip"", """, AM581, """]")), "]"))</f>
        <v/>
      </c>
    </row>
    <row r="582" spans="6:40" ht="16" customHeight="1" x14ac:dyDescent="0.2">
      <c r="F582" s="9" t="str">
        <f>IF(ISBLANK(E582), "", Table2[[#This Row],[unique_id]])</f>
        <v/>
      </c>
      <c r="N582" s="9"/>
      <c r="O582" s="11"/>
      <c r="P582" s="11"/>
      <c r="Q582" s="11"/>
      <c r="R582" s="11"/>
      <c r="S582" s="9"/>
      <c r="Z582" s="9" t="str">
        <f>IF(ISBLANK(Y582),  "", _xlfn.CONCAT("haas/entity/sensor/", LOWER(C582), "/", E582, "/config"))</f>
        <v/>
      </c>
      <c r="AA582" s="9" t="str">
        <f>IF(ISBLANK(Y582),  "", _xlfn.CONCAT(LOWER(C582), "/", E582))</f>
        <v/>
      </c>
      <c r="AD582" s="9"/>
      <c r="AN582" s="9" t="str">
        <f>IF(AND(ISBLANK(AL582), ISBLANK(AM582)), "", _xlfn.CONCAT("[", IF(ISBLANK(AL582), "", _xlfn.CONCAT("[""mac"", """, AL582, """]")), IF(ISBLANK(AM582), "", _xlfn.CONCAT(", [""ip"", """, AM582, """]")), "]"))</f>
        <v/>
      </c>
    </row>
    <row r="583" spans="6:40" ht="16" customHeight="1" x14ac:dyDescent="0.2">
      <c r="F583" s="9" t="str">
        <f>IF(ISBLANK(E583), "", Table2[[#This Row],[unique_id]])</f>
        <v/>
      </c>
      <c r="N583" s="9"/>
      <c r="O583" s="11"/>
      <c r="P583" s="11"/>
      <c r="Q583" s="11"/>
      <c r="R583" s="11"/>
      <c r="S583" s="9"/>
      <c r="Z583" s="9" t="str">
        <f>IF(ISBLANK(Y583),  "", _xlfn.CONCAT("haas/entity/sensor/", LOWER(C583), "/", E583, "/config"))</f>
        <v/>
      </c>
      <c r="AA583" s="9" t="str">
        <f>IF(ISBLANK(Y583),  "", _xlfn.CONCAT(LOWER(C583), "/", E583))</f>
        <v/>
      </c>
      <c r="AD583" s="9"/>
      <c r="AN583" s="9" t="str">
        <f>IF(AND(ISBLANK(AL583), ISBLANK(AM583)), "", _xlfn.CONCAT("[", IF(ISBLANK(AL583), "", _xlfn.CONCAT("[""mac"", """, AL583, """]")), IF(ISBLANK(AM583), "", _xlfn.CONCAT(", [""ip"", """, AM583, """]")), "]"))</f>
        <v/>
      </c>
    </row>
    <row r="584" spans="6:40" ht="16" customHeight="1" x14ac:dyDescent="0.2">
      <c r="F584" s="9" t="str">
        <f>IF(ISBLANK(E584), "", Table2[[#This Row],[unique_id]])</f>
        <v/>
      </c>
      <c r="N584" s="9"/>
      <c r="O584" s="11"/>
      <c r="P584" s="11"/>
      <c r="Q584" s="11"/>
      <c r="R584" s="11"/>
      <c r="S584" s="9"/>
      <c r="Z584" s="9" t="str">
        <f>IF(ISBLANK(Y584),  "", _xlfn.CONCAT("haas/entity/sensor/", LOWER(C584), "/", E584, "/config"))</f>
        <v/>
      </c>
      <c r="AA584" s="9" t="str">
        <f>IF(ISBLANK(Y584),  "", _xlfn.CONCAT(LOWER(C584), "/", E584))</f>
        <v/>
      </c>
      <c r="AD584" s="9"/>
      <c r="AN584" s="9" t="str">
        <f>IF(AND(ISBLANK(AL584), ISBLANK(AM584)), "", _xlfn.CONCAT("[", IF(ISBLANK(AL584), "", _xlfn.CONCAT("[""mac"", """, AL584, """]")), IF(ISBLANK(AM584), "", _xlfn.CONCAT(", [""ip"", """, AM584, """]")), "]"))</f>
        <v/>
      </c>
    </row>
    <row r="585" spans="6:40" ht="16" customHeight="1" x14ac:dyDescent="0.2">
      <c r="F585" s="9" t="str">
        <f>IF(ISBLANK(E585), "", Table2[[#This Row],[unique_id]])</f>
        <v/>
      </c>
      <c r="N585" s="9"/>
      <c r="O585" s="11"/>
      <c r="P585" s="11"/>
      <c r="Q585" s="11"/>
      <c r="R585" s="11"/>
      <c r="S585" s="9"/>
      <c r="Z585" s="9" t="str">
        <f>IF(ISBLANK(Y585),  "", _xlfn.CONCAT("haas/entity/sensor/", LOWER(C585), "/", E585, "/config"))</f>
        <v/>
      </c>
      <c r="AA585" s="9" t="str">
        <f>IF(ISBLANK(Y585),  "", _xlfn.CONCAT(LOWER(C585), "/", E585))</f>
        <v/>
      </c>
      <c r="AD585" s="9"/>
      <c r="AN585" s="9" t="str">
        <f>IF(AND(ISBLANK(AL585), ISBLANK(AM585)), "", _xlfn.CONCAT("[", IF(ISBLANK(AL585), "", _xlfn.CONCAT("[""mac"", """, AL585, """]")), IF(ISBLANK(AM585), "", _xlfn.CONCAT(", [""ip"", """, AM585, """]")), "]"))</f>
        <v/>
      </c>
    </row>
    <row r="586" spans="6:40" ht="16" customHeight="1" x14ac:dyDescent="0.2">
      <c r="F586" s="9" t="str">
        <f>IF(ISBLANK(E586), "", Table2[[#This Row],[unique_id]])</f>
        <v/>
      </c>
      <c r="N586" s="9"/>
      <c r="O586" s="11"/>
      <c r="P586" s="11"/>
      <c r="Q586" s="11"/>
      <c r="R586" s="11"/>
      <c r="S586" s="9"/>
      <c r="Z586" s="9" t="str">
        <f>IF(ISBLANK(Y586),  "", _xlfn.CONCAT("haas/entity/sensor/", LOWER(C586), "/", E586, "/config"))</f>
        <v/>
      </c>
      <c r="AA586" s="9" t="str">
        <f>IF(ISBLANK(Y586),  "", _xlfn.CONCAT(LOWER(C586), "/", E586))</f>
        <v/>
      </c>
      <c r="AD586" s="9"/>
      <c r="AN586" s="9" t="str">
        <f>IF(AND(ISBLANK(AL586), ISBLANK(AM586)), "", _xlfn.CONCAT("[", IF(ISBLANK(AL586), "", _xlfn.CONCAT("[""mac"", """, AL586, """]")), IF(ISBLANK(AM586), "", _xlfn.CONCAT(", [""ip"", """, AM586, """]")), "]"))</f>
        <v/>
      </c>
    </row>
    <row r="587" spans="6:40" ht="16" customHeight="1" x14ac:dyDescent="0.2">
      <c r="F587" s="9" t="str">
        <f>IF(ISBLANK(E587), "", Table2[[#This Row],[unique_id]])</f>
        <v/>
      </c>
      <c r="N587" s="9"/>
      <c r="O587" s="11"/>
      <c r="P587" s="11"/>
      <c r="Q587" s="11"/>
      <c r="R587" s="11"/>
      <c r="S587" s="9"/>
      <c r="Z587" s="9" t="str">
        <f>IF(ISBLANK(Y587),  "", _xlfn.CONCAT("haas/entity/sensor/", LOWER(C587), "/", E587, "/config"))</f>
        <v/>
      </c>
      <c r="AA587" s="9" t="str">
        <f>IF(ISBLANK(Y587),  "", _xlfn.CONCAT(LOWER(C587), "/", E587))</f>
        <v/>
      </c>
      <c r="AD587" s="9"/>
      <c r="AN587" s="9" t="str">
        <f>IF(AND(ISBLANK(AL587), ISBLANK(AM587)), "", _xlfn.CONCAT("[", IF(ISBLANK(AL587), "", _xlfn.CONCAT("[""mac"", """, AL587, """]")), IF(ISBLANK(AM587), "", _xlfn.CONCAT(", [""ip"", """, AM587, """]")), "]"))</f>
        <v/>
      </c>
    </row>
    <row r="588" spans="6:40" ht="16" customHeight="1" x14ac:dyDescent="0.2">
      <c r="F588" s="9" t="str">
        <f>IF(ISBLANK(E588), "", Table2[[#This Row],[unique_id]])</f>
        <v/>
      </c>
      <c r="N588" s="9"/>
      <c r="O588" s="11"/>
      <c r="P588" s="11"/>
      <c r="Q588" s="11"/>
      <c r="R588" s="11"/>
      <c r="S588" s="9"/>
      <c r="Z588" s="9" t="str">
        <f>IF(ISBLANK(Y588),  "", _xlfn.CONCAT("haas/entity/sensor/", LOWER(C588), "/", E588, "/config"))</f>
        <v/>
      </c>
      <c r="AA588" s="9" t="str">
        <f>IF(ISBLANK(Y588),  "", _xlfn.CONCAT(LOWER(C588), "/", E588))</f>
        <v/>
      </c>
      <c r="AD588" s="9"/>
      <c r="AN588" s="9" t="str">
        <f>IF(AND(ISBLANK(AL588), ISBLANK(AM588)), "", _xlfn.CONCAT("[", IF(ISBLANK(AL588), "", _xlfn.CONCAT("[""mac"", """, AL588, """]")), IF(ISBLANK(AM588), "", _xlfn.CONCAT(", [""ip"", """, AM588, """]")), "]"))</f>
        <v/>
      </c>
    </row>
    <row r="589" spans="6:40" ht="16" customHeight="1" x14ac:dyDescent="0.2">
      <c r="F589" s="9" t="str">
        <f>IF(ISBLANK(E589), "", Table2[[#This Row],[unique_id]])</f>
        <v/>
      </c>
      <c r="N589" s="9"/>
      <c r="O589" s="11"/>
      <c r="P589" s="11"/>
      <c r="Q589" s="11"/>
      <c r="R589" s="11"/>
      <c r="S589" s="9"/>
      <c r="Z589" s="9" t="str">
        <f>IF(ISBLANK(Y589),  "", _xlfn.CONCAT("haas/entity/sensor/", LOWER(C589), "/", E589, "/config"))</f>
        <v/>
      </c>
      <c r="AA589" s="9" t="str">
        <f>IF(ISBLANK(Y589),  "", _xlfn.CONCAT(LOWER(C589), "/", E589))</f>
        <v/>
      </c>
      <c r="AD589" s="9"/>
      <c r="AN589" s="9" t="str">
        <f>IF(AND(ISBLANK(AL589), ISBLANK(AM589)), "", _xlfn.CONCAT("[", IF(ISBLANK(AL589), "", _xlfn.CONCAT("[""mac"", """, AL589, """]")), IF(ISBLANK(AM589), "", _xlfn.CONCAT(", [""ip"", """, AM589, """]")), "]"))</f>
        <v/>
      </c>
    </row>
    <row r="590" spans="6:40" ht="16" customHeight="1" x14ac:dyDescent="0.2">
      <c r="F590" s="9" t="str">
        <f>IF(ISBLANK(E590), "", Table2[[#This Row],[unique_id]])</f>
        <v/>
      </c>
      <c r="N590" s="9"/>
      <c r="O590" s="11"/>
      <c r="P590" s="11"/>
      <c r="Q590" s="11"/>
      <c r="R590" s="11"/>
      <c r="S590" s="9"/>
      <c r="Z590" s="9" t="str">
        <f>IF(ISBLANK(Y590),  "", _xlfn.CONCAT("haas/entity/sensor/", LOWER(C590), "/", E590, "/config"))</f>
        <v/>
      </c>
      <c r="AA590" s="9" t="str">
        <f>IF(ISBLANK(Y590),  "", _xlfn.CONCAT(LOWER(C590), "/", E590))</f>
        <v/>
      </c>
      <c r="AD590" s="9"/>
      <c r="AN590" s="9" t="str">
        <f>IF(AND(ISBLANK(AL590), ISBLANK(AM590)), "", _xlfn.CONCAT("[", IF(ISBLANK(AL590), "", _xlfn.CONCAT("[""mac"", """, AL590, """]")), IF(ISBLANK(AM590), "", _xlfn.CONCAT(", [""ip"", """, AM590, """]")), "]"))</f>
        <v/>
      </c>
    </row>
    <row r="591" spans="6:40" ht="16" customHeight="1" x14ac:dyDescent="0.2">
      <c r="F591" s="9" t="str">
        <f>IF(ISBLANK(E591), "", Table2[[#This Row],[unique_id]])</f>
        <v/>
      </c>
      <c r="N591" s="9"/>
      <c r="O591" s="11"/>
      <c r="P591" s="11"/>
      <c r="Q591" s="11"/>
      <c r="R591" s="11"/>
      <c r="S591" s="9"/>
      <c r="Z591" s="9" t="str">
        <f>IF(ISBLANK(Y591),  "", _xlfn.CONCAT("haas/entity/sensor/", LOWER(C591), "/", E591, "/config"))</f>
        <v/>
      </c>
      <c r="AA591" s="9" t="str">
        <f>IF(ISBLANK(Y591),  "", _xlfn.CONCAT(LOWER(C591), "/", E591))</f>
        <v/>
      </c>
      <c r="AD591" s="9"/>
      <c r="AN591" s="9" t="str">
        <f>IF(AND(ISBLANK(AL591), ISBLANK(AM591)), "", _xlfn.CONCAT("[", IF(ISBLANK(AL591), "", _xlfn.CONCAT("[""mac"", """, AL591, """]")), IF(ISBLANK(AM591), "", _xlfn.CONCAT(", [""ip"", """, AM591, """]")), "]"))</f>
        <v/>
      </c>
    </row>
    <row r="592" spans="6:40" ht="16" customHeight="1" x14ac:dyDescent="0.2">
      <c r="F592" s="9" t="str">
        <f>IF(ISBLANK(E592), "", Table2[[#This Row],[unique_id]])</f>
        <v/>
      </c>
      <c r="N592" s="9"/>
      <c r="O592" s="11"/>
      <c r="P592" s="11"/>
      <c r="Q592" s="11"/>
      <c r="R592" s="11"/>
      <c r="S592" s="9"/>
      <c r="Z592" s="9" t="str">
        <f>IF(ISBLANK(Y592),  "", _xlfn.CONCAT("haas/entity/sensor/", LOWER(C592), "/", E592, "/config"))</f>
        <v/>
      </c>
      <c r="AA592" s="9" t="str">
        <f>IF(ISBLANK(Y592),  "", _xlfn.CONCAT(LOWER(C592), "/", E592))</f>
        <v/>
      </c>
      <c r="AD592" s="9"/>
      <c r="AN592" s="9" t="str">
        <f>IF(AND(ISBLANK(AL592), ISBLANK(AM592)), "", _xlfn.CONCAT("[", IF(ISBLANK(AL592), "", _xlfn.CONCAT("[""mac"", """, AL592, """]")), IF(ISBLANK(AM592), "", _xlfn.CONCAT(", [""ip"", """, AM592, """]")), "]"))</f>
        <v/>
      </c>
    </row>
    <row r="593" spans="6:40" ht="16" customHeight="1" x14ac:dyDescent="0.2">
      <c r="F593" s="9" t="str">
        <f>IF(ISBLANK(E593), "", Table2[[#This Row],[unique_id]])</f>
        <v/>
      </c>
      <c r="N593" s="9"/>
      <c r="O593" s="11"/>
      <c r="P593" s="11"/>
      <c r="Q593" s="11"/>
      <c r="R593" s="11"/>
      <c r="S593" s="9"/>
      <c r="Z593" s="9" t="str">
        <f>IF(ISBLANK(Y593),  "", _xlfn.CONCAT("haas/entity/sensor/", LOWER(C593), "/", E593, "/config"))</f>
        <v/>
      </c>
      <c r="AA593" s="9" t="str">
        <f>IF(ISBLANK(Y593),  "", _xlfn.CONCAT(LOWER(C593), "/", E593))</f>
        <v/>
      </c>
      <c r="AD593" s="9"/>
      <c r="AN593" s="9" t="str">
        <f>IF(AND(ISBLANK(AL593), ISBLANK(AM593)), "", _xlfn.CONCAT("[", IF(ISBLANK(AL593), "", _xlfn.CONCAT("[""mac"", """, AL593, """]")), IF(ISBLANK(AM593), "", _xlfn.CONCAT(", [""ip"", """, AM593, """]")), "]"))</f>
        <v/>
      </c>
    </row>
    <row r="594" spans="6:40" ht="16" customHeight="1" x14ac:dyDescent="0.2">
      <c r="F594" s="9" t="str">
        <f>IF(ISBLANK(E594), "", Table2[[#This Row],[unique_id]])</f>
        <v/>
      </c>
      <c r="N594" s="9"/>
      <c r="O594" s="11"/>
      <c r="P594" s="11"/>
      <c r="Q594" s="11"/>
      <c r="R594" s="11"/>
      <c r="S594" s="9"/>
      <c r="Z594" s="9" t="str">
        <f>IF(ISBLANK(Y594),  "", _xlfn.CONCAT("haas/entity/sensor/", LOWER(C594), "/", E594, "/config"))</f>
        <v/>
      </c>
      <c r="AA594" s="9" t="str">
        <f>IF(ISBLANK(Y594),  "", _xlfn.CONCAT(LOWER(C594), "/", E594))</f>
        <v/>
      </c>
      <c r="AD594" s="9"/>
      <c r="AN594" s="9" t="str">
        <f>IF(AND(ISBLANK(AL594), ISBLANK(AM594)), "", _xlfn.CONCAT("[", IF(ISBLANK(AL594), "", _xlfn.CONCAT("[""mac"", """, AL594, """]")), IF(ISBLANK(AM594), "", _xlfn.CONCAT(", [""ip"", """, AM594, """]")), "]"))</f>
        <v/>
      </c>
    </row>
    <row r="595" spans="6:40" ht="16" customHeight="1" x14ac:dyDescent="0.2">
      <c r="F595" s="9" t="str">
        <f>IF(ISBLANK(E595), "", Table2[[#This Row],[unique_id]])</f>
        <v/>
      </c>
      <c r="N595" s="9"/>
      <c r="O595" s="11"/>
      <c r="P595" s="11"/>
      <c r="Q595" s="11"/>
      <c r="R595" s="11"/>
      <c r="S595" s="9"/>
      <c r="Z595" s="9" t="str">
        <f>IF(ISBLANK(Y595),  "", _xlfn.CONCAT("haas/entity/sensor/", LOWER(C595), "/", E595, "/config"))</f>
        <v/>
      </c>
      <c r="AA595" s="9" t="str">
        <f>IF(ISBLANK(Y595),  "", _xlfn.CONCAT(LOWER(C595), "/", E595))</f>
        <v/>
      </c>
      <c r="AD595" s="9"/>
      <c r="AN595" s="9" t="str">
        <f>IF(AND(ISBLANK(AL595), ISBLANK(AM595)), "", _xlfn.CONCAT("[", IF(ISBLANK(AL595), "", _xlfn.CONCAT("[""mac"", """, AL595, """]")), IF(ISBLANK(AM595), "", _xlfn.CONCAT(", [""ip"", """, AM595, """]")), "]"))</f>
        <v/>
      </c>
    </row>
    <row r="596" spans="6:40" ht="16" customHeight="1" x14ac:dyDescent="0.2">
      <c r="F596" s="9" t="str">
        <f>IF(ISBLANK(E596), "", Table2[[#This Row],[unique_id]])</f>
        <v/>
      </c>
      <c r="N596" s="9"/>
      <c r="O596" s="11"/>
      <c r="P596" s="11"/>
      <c r="Q596" s="11"/>
      <c r="R596" s="11"/>
      <c r="S596" s="9"/>
      <c r="Z596" s="9" t="str">
        <f>IF(ISBLANK(Y596),  "", _xlfn.CONCAT("haas/entity/sensor/", LOWER(C596), "/", E596, "/config"))</f>
        <v/>
      </c>
      <c r="AA596" s="9" t="str">
        <f>IF(ISBLANK(Y596),  "", _xlfn.CONCAT(LOWER(C596), "/", E596))</f>
        <v/>
      </c>
      <c r="AD596" s="9"/>
      <c r="AN596" s="9" t="str">
        <f>IF(AND(ISBLANK(AL596), ISBLANK(AM596)), "", _xlfn.CONCAT("[", IF(ISBLANK(AL596), "", _xlfn.CONCAT("[""mac"", """, AL596, """]")), IF(ISBLANK(AM596), "", _xlfn.CONCAT(", [""ip"", """, AM596, """]")), "]"))</f>
        <v/>
      </c>
    </row>
    <row r="597" spans="6:40" ht="16" customHeight="1" x14ac:dyDescent="0.2">
      <c r="F597" s="9" t="str">
        <f>IF(ISBLANK(E597), "", Table2[[#This Row],[unique_id]])</f>
        <v/>
      </c>
      <c r="N597" s="9"/>
      <c r="O597" s="11"/>
      <c r="P597" s="11"/>
      <c r="Q597" s="11"/>
      <c r="R597" s="11"/>
      <c r="S597" s="9"/>
      <c r="Z597" s="9" t="str">
        <f>IF(ISBLANK(Y597),  "", _xlfn.CONCAT("haas/entity/sensor/", LOWER(C597), "/", E597, "/config"))</f>
        <v/>
      </c>
      <c r="AA597" s="9" t="str">
        <f>IF(ISBLANK(Y597),  "", _xlfn.CONCAT(LOWER(C597), "/", E597))</f>
        <v/>
      </c>
      <c r="AD597" s="9"/>
      <c r="AN597" s="9" t="str">
        <f>IF(AND(ISBLANK(AL597), ISBLANK(AM597)), "", _xlfn.CONCAT("[", IF(ISBLANK(AL597), "", _xlfn.CONCAT("[""mac"", """, AL597, """]")), IF(ISBLANK(AM597), "", _xlfn.CONCAT(", [""ip"", """, AM597, """]")), "]"))</f>
        <v/>
      </c>
    </row>
    <row r="598" spans="6:40" ht="16" customHeight="1" x14ac:dyDescent="0.2">
      <c r="F598" s="9" t="str">
        <f>IF(ISBLANK(E598), "", Table2[[#This Row],[unique_id]])</f>
        <v/>
      </c>
      <c r="N598" s="9"/>
      <c r="O598" s="11"/>
      <c r="P598" s="11"/>
      <c r="Q598" s="11"/>
      <c r="R598" s="11"/>
      <c r="S598" s="9"/>
      <c r="Z598" s="9" t="str">
        <f>IF(ISBLANK(Y598),  "", _xlfn.CONCAT("haas/entity/sensor/", LOWER(C598), "/", E598, "/config"))</f>
        <v/>
      </c>
      <c r="AA598" s="9" t="str">
        <f>IF(ISBLANK(Y598),  "", _xlfn.CONCAT(LOWER(C598), "/", E598))</f>
        <v/>
      </c>
      <c r="AD598" s="9"/>
      <c r="AN598" s="9" t="str">
        <f>IF(AND(ISBLANK(AL598), ISBLANK(AM598)), "", _xlfn.CONCAT("[", IF(ISBLANK(AL598), "", _xlfn.CONCAT("[""mac"", """, AL598, """]")), IF(ISBLANK(AM598), "", _xlfn.CONCAT(", [""ip"", """, AM598, """]")), "]"))</f>
        <v/>
      </c>
    </row>
    <row r="599" spans="6:40" ht="16" customHeight="1" x14ac:dyDescent="0.2">
      <c r="F599" s="9" t="str">
        <f>IF(ISBLANK(E599), "", Table2[[#This Row],[unique_id]])</f>
        <v/>
      </c>
      <c r="N599" s="9"/>
      <c r="O599" s="11"/>
      <c r="P599" s="11"/>
      <c r="Q599" s="11"/>
      <c r="R599" s="11"/>
      <c r="S599" s="9"/>
      <c r="Z599" s="9" t="str">
        <f>IF(ISBLANK(Y599),  "", _xlfn.CONCAT("haas/entity/sensor/", LOWER(C599), "/", E599, "/config"))</f>
        <v/>
      </c>
      <c r="AA599" s="9" t="str">
        <f>IF(ISBLANK(Y599),  "", _xlfn.CONCAT(LOWER(C599), "/", E599))</f>
        <v/>
      </c>
      <c r="AD599" s="9"/>
      <c r="AN599" s="9" t="str">
        <f>IF(AND(ISBLANK(AL599), ISBLANK(AM599)), "", _xlfn.CONCAT("[", IF(ISBLANK(AL599), "", _xlfn.CONCAT("[""mac"", """, AL599, """]")), IF(ISBLANK(AM599), "", _xlfn.CONCAT(", [""ip"", """, AM599, """]")), "]"))</f>
        <v/>
      </c>
    </row>
    <row r="600" spans="6:40" ht="16" customHeight="1" x14ac:dyDescent="0.2">
      <c r="F600" s="9" t="str">
        <f>IF(ISBLANK(E600), "", Table2[[#This Row],[unique_id]])</f>
        <v/>
      </c>
      <c r="N600" s="9"/>
      <c r="O600" s="11"/>
      <c r="P600" s="11"/>
      <c r="Q600" s="11"/>
      <c r="R600" s="11"/>
      <c r="S600" s="9"/>
      <c r="Z600" s="9" t="str">
        <f>IF(ISBLANK(Y600),  "", _xlfn.CONCAT("haas/entity/sensor/", LOWER(C600), "/", E600, "/config"))</f>
        <v/>
      </c>
      <c r="AA600" s="9" t="str">
        <f>IF(ISBLANK(Y600),  "", _xlfn.CONCAT(LOWER(C600), "/", E600))</f>
        <v/>
      </c>
      <c r="AD600" s="9"/>
      <c r="AN600" s="9" t="str">
        <f>IF(AND(ISBLANK(AL600), ISBLANK(AM600)), "", _xlfn.CONCAT("[", IF(ISBLANK(AL600), "", _xlfn.CONCAT("[""mac"", """, AL600, """]")), IF(ISBLANK(AM600), "", _xlfn.CONCAT(", [""ip"", """, AM600, """]")), "]"))</f>
        <v/>
      </c>
    </row>
    <row r="601" spans="6:40" ht="16" customHeight="1" x14ac:dyDescent="0.2">
      <c r="F601" s="9" t="str">
        <f>IF(ISBLANK(E601), "", Table2[[#This Row],[unique_id]])</f>
        <v/>
      </c>
      <c r="N601" s="9"/>
      <c r="O601" s="11"/>
      <c r="P601" s="11"/>
      <c r="Q601" s="11"/>
      <c r="R601" s="11"/>
      <c r="S601" s="9"/>
      <c r="Z601" s="9" t="str">
        <f>IF(ISBLANK(Y601),  "", _xlfn.CONCAT("haas/entity/sensor/", LOWER(C601), "/", E601, "/config"))</f>
        <v/>
      </c>
      <c r="AA601" s="9" t="str">
        <f>IF(ISBLANK(Y601),  "", _xlfn.CONCAT(LOWER(C601), "/", E601))</f>
        <v/>
      </c>
      <c r="AD601" s="9"/>
      <c r="AN601" s="9" t="str">
        <f>IF(AND(ISBLANK(AL601), ISBLANK(AM601)), "", _xlfn.CONCAT("[", IF(ISBLANK(AL601), "", _xlfn.CONCAT("[""mac"", """, AL601, """]")), IF(ISBLANK(AM601), "", _xlfn.CONCAT(", [""ip"", """, AM601, """]")), "]"))</f>
        <v/>
      </c>
    </row>
    <row r="602" spans="6:40" ht="16" customHeight="1" x14ac:dyDescent="0.2">
      <c r="F602" s="9" t="str">
        <f>IF(ISBLANK(E602), "", Table2[[#This Row],[unique_id]])</f>
        <v/>
      </c>
      <c r="N602" s="9"/>
      <c r="O602" s="11"/>
      <c r="P602" s="11"/>
      <c r="Q602" s="11"/>
      <c r="R602" s="11"/>
      <c r="S602" s="9"/>
      <c r="Z602" s="9" t="str">
        <f>IF(ISBLANK(Y602),  "", _xlfn.CONCAT("haas/entity/sensor/", LOWER(C602), "/", E602, "/config"))</f>
        <v/>
      </c>
      <c r="AA602" s="9" t="str">
        <f>IF(ISBLANK(Y602),  "", _xlfn.CONCAT(LOWER(C602), "/", E602))</f>
        <v/>
      </c>
      <c r="AD602" s="9"/>
      <c r="AN602" s="9" t="str">
        <f>IF(AND(ISBLANK(AL602), ISBLANK(AM602)), "", _xlfn.CONCAT("[", IF(ISBLANK(AL602), "", _xlfn.CONCAT("[""mac"", """, AL602, """]")), IF(ISBLANK(AM602), "", _xlfn.CONCAT(", [""ip"", """, AM602, """]")), "]"))</f>
        <v/>
      </c>
    </row>
    <row r="603" spans="6:40" ht="16" customHeight="1" x14ac:dyDescent="0.2">
      <c r="F603" s="9" t="str">
        <f>IF(ISBLANK(E603), "", Table2[[#This Row],[unique_id]])</f>
        <v/>
      </c>
      <c r="N603" s="9"/>
      <c r="O603" s="11"/>
      <c r="P603" s="11"/>
      <c r="Q603" s="11"/>
      <c r="R603" s="11"/>
      <c r="S603" s="9"/>
      <c r="Z603" s="9" t="str">
        <f>IF(ISBLANK(Y603),  "", _xlfn.CONCAT("haas/entity/sensor/", LOWER(C603), "/", E603, "/config"))</f>
        <v/>
      </c>
      <c r="AA603" s="9" t="str">
        <f>IF(ISBLANK(Y603),  "", _xlfn.CONCAT(LOWER(C603), "/", E603))</f>
        <v/>
      </c>
      <c r="AD603" s="9"/>
      <c r="AN603" s="9" t="str">
        <f>IF(AND(ISBLANK(AL603), ISBLANK(AM603)), "", _xlfn.CONCAT("[", IF(ISBLANK(AL603), "", _xlfn.CONCAT("[""mac"", """, AL603, """]")), IF(ISBLANK(AM603), "", _xlfn.CONCAT(", [""ip"", """, AM603, """]")), "]"))</f>
        <v/>
      </c>
    </row>
    <row r="604" spans="6:40" ht="16" customHeight="1" x14ac:dyDescent="0.2">
      <c r="F604" s="9" t="str">
        <f>IF(ISBLANK(E604), "", Table2[[#This Row],[unique_id]])</f>
        <v/>
      </c>
      <c r="N604" s="9"/>
      <c r="O604" s="11"/>
      <c r="P604" s="11"/>
      <c r="Q604" s="11"/>
      <c r="R604" s="11"/>
      <c r="S604" s="9"/>
      <c r="Z604" s="9" t="str">
        <f>IF(ISBLANK(Y604),  "", _xlfn.CONCAT("haas/entity/sensor/", LOWER(C604), "/", E604, "/config"))</f>
        <v/>
      </c>
      <c r="AA604" s="9" t="str">
        <f>IF(ISBLANK(Y604),  "", _xlfn.CONCAT(LOWER(C604), "/", E604))</f>
        <v/>
      </c>
      <c r="AD604" s="9"/>
      <c r="AN604" s="9" t="str">
        <f>IF(AND(ISBLANK(AL604), ISBLANK(AM604)), "", _xlfn.CONCAT("[", IF(ISBLANK(AL604), "", _xlfn.CONCAT("[""mac"", """, AL604, """]")), IF(ISBLANK(AM604), "", _xlfn.CONCAT(", [""ip"", """, AM604, """]")), "]"))</f>
        <v/>
      </c>
    </row>
    <row r="605" spans="6:40" ht="16" customHeight="1" x14ac:dyDescent="0.2">
      <c r="F605" s="9" t="str">
        <f>IF(ISBLANK(E605), "", Table2[[#This Row],[unique_id]])</f>
        <v/>
      </c>
      <c r="N605" s="9"/>
      <c r="O605" s="11"/>
      <c r="P605" s="11"/>
      <c r="Q605" s="11"/>
      <c r="R605" s="11"/>
      <c r="S605" s="9"/>
      <c r="Z605" s="9" t="str">
        <f>IF(ISBLANK(Y605),  "", _xlfn.CONCAT("haas/entity/sensor/", LOWER(C605), "/", E605, "/config"))</f>
        <v/>
      </c>
      <c r="AA605" s="9" t="str">
        <f>IF(ISBLANK(Y605),  "", _xlfn.CONCAT(LOWER(C605), "/", E605))</f>
        <v/>
      </c>
      <c r="AD605" s="9"/>
      <c r="AN605" s="9" t="str">
        <f>IF(AND(ISBLANK(AL605), ISBLANK(AM605)), "", _xlfn.CONCAT("[", IF(ISBLANK(AL605), "", _xlfn.CONCAT("[""mac"", """, AL605, """]")), IF(ISBLANK(AM605), "", _xlfn.CONCAT(", [""ip"", """, AM605, """]")), "]"))</f>
        <v/>
      </c>
    </row>
    <row r="606" spans="6:40" ht="16" customHeight="1" x14ac:dyDescent="0.2">
      <c r="F606" s="9" t="str">
        <f>IF(ISBLANK(E606), "", Table2[[#This Row],[unique_id]])</f>
        <v/>
      </c>
      <c r="N606" s="9"/>
      <c r="O606" s="11"/>
      <c r="P606" s="11"/>
      <c r="Q606" s="11"/>
      <c r="R606" s="11"/>
      <c r="S606" s="9"/>
      <c r="Z606" s="9" t="str">
        <f>IF(ISBLANK(Y606),  "", _xlfn.CONCAT("haas/entity/sensor/", LOWER(C606), "/", E606, "/config"))</f>
        <v/>
      </c>
      <c r="AA606" s="9" t="str">
        <f>IF(ISBLANK(Y606),  "", _xlfn.CONCAT(LOWER(C606), "/", E606))</f>
        <v/>
      </c>
      <c r="AD606" s="9"/>
      <c r="AN606" s="9" t="str">
        <f>IF(AND(ISBLANK(AL606), ISBLANK(AM606)), "", _xlfn.CONCAT("[", IF(ISBLANK(AL606), "", _xlfn.CONCAT("[""mac"", """, AL606, """]")), IF(ISBLANK(AM606), "", _xlfn.CONCAT(", [""ip"", """, AM606, """]")), "]"))</f>
        <v/>
      </c>
    </row>
    <row r="607" spans="6:40" ht="16" customHeight="1" x14ac:dyDescent="0.2">
      <c r="F607" s="9" t="str">
        <f>IF(ISBLANK(E607), "", Table2[[#This Row],[unique_id]])</f>
        <v/>
      </c>
      <c r="N607" s="9"/>
      <c r="O607" s="11"/>
      <c r="P607" s="11"/>
      <c r="Q607" s="11"/>
      <c r="R607" s="11"/>
      <c r="S607" s="9"/>
      <c r="Z607" s="9" t="str">
        <f>IF(ISBLANK(Y607),  "", _xlfn.CONCAT("haas/entity/sensor/", LOWER(C607), "/", E607, "/config"))</f>
        <v/>
      </c>
      <c r="AA607" s="9" t="str">
        <f>IF(ISBLANK(Y607),  "", _xlfn.CONCAT(LOWER(C607), "/", E607))</f>
        <v/>
      </c>
      <c r="AD607" s="9"/>
      <c r="AN607" s="9" t="str">
        <f>IF(AND(ISBLANK(AL607), ISBLANK(AM607)), "", _xlfn.CONCAT("[", IF(ISBLANK(AL607), "", _xlfn.CONCAT("[""mac"", """, AL607, """]")), IF(ISBLANK(AM607), "", _xlfn.CONCAT(", [""ip"", """, AM607, """]")), "]"))</f>
        <v/>
      </c>
    </row>
    <row r="608" spans="6:40" ht="16" customHeight="1" x14ac:dyDescent="0.2">
      <c r="F608" s="9" t="str">
        <f>IF(ISBLANK(E608), "", Table2[[#This Row],[unique_id]])</f>
        <v/>
      </c>
      <c r="N608" s="9"/>
      <c r="O608" s="11"/>
      <c r="P608" s="11"/>
      <c r="Q608" s="11"/>
      <c r="R608" s="11"/>
      <c r="S608" s="9"/>
      <c r="Z608" s="9" t="str">
        <f>IF(ISBLANK(Y608),  "", _xlfn.CONCAT("haas/entity/sensor/", LOWER(C608), "/", E608, "/config"))</f>
        <v/>
      </c>
      <c r="AA608" s="9" t="str">
        <f>IF(ISBLANK(Y608),  "", _xlfn.CONCAT(LOWER(C608), "/", E608))</f>
        <v/>
      </c>
      <c r="AD608" s="9"/>
      <c r="AN608" s="9" t="str">
        <f>IF(AND(ISBLANK(AL608), ISBLANK(AM608)), "", _xlfn.CONCAT("[", IF(ISBLANK(AL608), "", _xlfn.CONCAT("[""mac"", """, AL608, """]")), IF(ISBLANK(AM608), "", _xlfn.CONCAT(", [""ip"", """, AM608, """]")), "]"))</f>
        <v/>
      </c>
    </row>
    <row r="609" spans="6:40" ht="16" customHeight="1" x14ac:dyDescent="0.2">
      <c r="F609" s="9" t="str">
        <f>IF(ISBLANK(E609), "", Table2[[#This Row],[unique_id]])</f>
        <v/>
      </c>
      <c r="N609" s="9"/>
      <c r="O609" s="11"/>
      <c r="P609" s="11"/>
      <c r="Q609" s="11"/>
      <c r="R609" s="11"/>
      <c r="S609" s="9"/>
      <c r="Z609" s="9" t="str">
        <f>IF(ISBLANK(Y609),  "", _xlfn.CONCAT("haas/entity/sensor/", LOWER(C609), "/", E609, "/config"))</f>
        <v/>
      </c>
      <c r="AA609" s="9" t="str">
        <f>IF(ISBLANK(Y609),  "", _xlfn.CONCAT(LOWER(C609), "/", E609))</f>
        <v/>
      </c>
      <c r="AD609" s="9"/>
      <c r="AN609" s="9" t="str">
        <f>IF(AND(ISBLANK(AL609), ISBLANK(AM609)), "", _xlfn.CONCAT("[", IF(ISBLANK(AL609), "", _xlfn.CONCAT("[""mac"", """, AL609, """]")), IF(ISBLANK(AM609), "", _xlfn.CONCAT(", [""ip"", """, AM609, """]")), "]"))</f>
        <v/>
      </c>
    </row>
    <row r="610" spans="6:40" ht="16" customHeight="1" x14ac:dyDescent="0.2">
      <c r="F610" s="9" t="str">
        <f>IF(ISBLANK(E610), "", Table2[[#This Row],[unique_id]])</f>
        <v/>
      </c>
      <c r="N610" s="9"/>
      <c r="O610" s="11"/>
      <c r="P610" s="11"/>
      <c r="Q610" s="11"/>
      <c r="R610" s="11"/>
      <c r="S610" s="9"/>
      <c r="Z610" s="9" t="str">
        <f>IF(ISBLANK(Y610),  "", _xlfn.CONCAT("haas/entity/sensor/", LOWER(C610), "/", E610, "/config"))</f>
        <v/>
      </c>
      <c r="AA610" s="9" t="str">
        <f>IF(ISBLANK(Y610),  "", _xlfn.CONCAT(LOWER(C610), "/", E610))</f>
        <v/>
      </c>
      <c r="AD610" s="9"/>
      <c r="AN610" s="9" t="str">
        <f>IF(AND(ISBLANK(AL610), ISBLANK(AM610)), "", _xlfn.CONCAT("[", IF(ISBLANK(AL610), "", _xlfn.CONCAT("[""mac"", """, AL610, """]")), IF(ISBLANK(AM610), "", _xlfn.CONCAT(", [""ip"", """, AM610, """]")), "]"))</f>
        <v/>
      </c>
    </row>
    <row r="611" spans="6:40" ht="16" customHeight="1" x14ac:dyDescent="0.2">
      <c r="F611" s="9" t="str">
        <f>IF(ISBLANK(E611), "", Table2[[#This Row],[unique_id]])</f>
        <v/>
      </c>
      <c r="N611" s="9"/>
      <c r="O611" s="11"/>
      <c r="P611" s="11"/>
      <c r="Q611" s="11"/>
      <c r="R611" s="11"/>
      <c r="S611" s="9"/>
      <c r="Z611" s="9" t="str">
        <f>IF(ISBLANK(Y611),  "", _xlfn.CONCAT("haas/entity/sensor/", LOWER(C611), "/", E611, "/config"))</f>
        <v/>
      </c>
      <c r="AA611" s="9" t="str">
        <f>IF(ISBLANK(Y611),  "", _xlfn.CONCAT(LOWER(C611), "/", E611))</f>
        <v/>
      </c>
      <c r="AD611" s="9"/>
      <c r="AN611" s="9" t="str">
        <f>IF(AND(ISBLANK(AL611), ISBLANK(AM611)), "", _xlfn.CONCAT("[", IF(ISBLANK(AL611), "", _xlfn.CONCAT("[""mac"", """, AL611, """]")), IF(ISBLANK(AM611), "", _xlfn.CONCAT(", [""ip"", """, AM611, """]")), "]"))</f>
        <v/>
      </c>
    </row>
    <row r="612" spans="6:40" ht="16" customHeight="1" x14ac:dyDescent="0.2">
      <c r="F612" s="9" t="str">
        <f>IF(ISBLANK(E612), "", Table2[[#This Row],[unique_id]])</f>
        <v/>
      </c>
      <c r="N612" s="9"/>
      <c r="O612" s="11"/>
      <c r="P612" s="11"/>
      <c r="Q612" s="11"/>
      <c r="R612" s="11"/>
      <c r="S612" s="9"/>
      <c r="Z612" s="9" t="str">
        <f>IF(ISBLANK(Y612),  "", _xlfn.CONCAT("haas/entity/sensor/", LOWER(C612), "/", E612, "/config"))</f>
        <v/>
      </c>
      <c r="AA612" s="9" t="str">
        <f>IF(ISBLANK(Y612),  "", _xlfn.CONCAT(LOWER(C612), "/", E612))</f>
        <v/>
      </c>
      <c r="AD612" s="9"/>
      <c r="AN612" s="9" t="str">
        <f>IF(AND(ISBLANK(AL612), ISBLANK(AM612)), "", _xlfn.CONCAT("[", IF(ISBLANK(AL612), "", _xlfn.CONCAT("[""mac"", """, AL612, """]")), IF(ISBLANK(AM612), "", _xlfn.CONCAT(", [""ip"", """, AM612, """]")), "]"))</f>
        <v/>
      </c>
    </row>
    <row r="613" spans="6:40" ht="16" customHeight="1" x14ac:dyDescent="0.2">
      <c r="F613" s="9" t="str">
        <f>IF(ISBLANK(E613), "", Table2[[#This Row],[unique_id]])</f>
        <v/>
      </c>
      <c r="N613" s="9"/>
      <c r="O613" s="11"/>
      <c r="P613" s="11"/>
      <c r="Q613" s="11"/>
      <c r="R613" s="11"/>
      <c r="S613" s="9"/>
      <c r="Z613" s="9" t="str">
        <f>IF(ISBLANK(Y613),  "", _xlfn.CONCAT("haas/entity/sensor/", LOWER(C613), "/", E613, "/config"))</f>
        <v/>
      </c>
      <c r="AA613" s="9" t="str">
        <f>IF(ISBLANK(Y613),  "", _xlfn.CONCAT(LOWER(C613), "/", E613))</f>
        <v/>
      </c>
      <c r="AD613" s="9"/>
      <c r="AN613" s="9" t="str">
        <f>IF(AND(ISBLANK(AL613), ISBLANK(AM613)), "", _xlfn.CONCAT("[", IF(ISBLANK(AL613), "", _xlfn.CONCAT("[""mac"", """, AL613, """]")), IF(ISBLANK(AM613), "", _xlfn.CONCAT(", [""ip"", """, AM613, """]")), "]"))</f>
        <v/>
      </c>
    </row>
    <row r="614" spans="6:40" ht="16" customHeight="1" x14ac:dyDescent="0.2">
      <c r="F614" s="9" t="str">
        <f>IF(ISBLANK(E614), "", Table2[[#This Row],[unique_id]])</f>
        <v/>
      </c>
      <c r="N614" s="9"/>
      <c r="O614" s="11"/>
      <c r="P614" s="11"/>
      <c r="Q614" s="11"/>
      <c r="R614" s="11"/>
      <c r="S614" s="9"/>
      <c r="Z614" s="9" t="str">
        <f>IF(ISBLANK(Y614),  "", _xlfn.CONCAT("haas/entity/sensor/", LOWER(C614), "/", E614, "/config"))</f>
        <v/>
      </c>
      <c r="AA614" s="9" t="str">
        <f>IF(ISBLANK(Y614),  "", _xlfn.CONCAT(LOWER(C614), "/", E614))</f>
        <v/>
      </c>
      <c r="AD614" s="9"/>
      <c r="AN614" s="9" t="str">
        <f>IF(AND(ISBLANK(AL614), ISBLANK(AM614)), "", _xlfn.CONCAT("[", IF(ISBLANK(AL614), "", _xlfn.CONCAT("[""mac"", """, AL614, """]")), IF(ISBLANK(AM614), "", _xlfn.CONCAT(", [""ip"", """, AM614, """]")), "]"))</f>
        <v/>
      </c>
    </row>
    <row r="615" spans="6:40" ht="16" customHeight="1" x14ac:dyDescent="0.2">
      <c r="F615" s="9" t="str">
        <f>IF(ISBLANK(E615), "", Table2[[#This Row],[unique_id]])</f>
        <v/>
      </c>
      <c r="N615" s="9"/>
      <c r="O615" s="11"/>
      <c r="P615" s="11"/>
      <c r="Q615" s="11"/>
      <c r="R615" s="11"/>
      <c r="S615" s="9"/>
      <c r="Z615" s="9" t="str">
        <f>IF(ISBLANK(Y615),  "", _xlfn.CONCAT("haas/entity/sensor/", LOWER(C615), "/", E615, "/config"))</f>
        <v/>
      </c>
      <c r="AA615" s="9" t="str">
        <f>IF(ISBLANK(Y615),  "", _xlfn.CONCAT(LOWER(C615), "/", E615))</f>
        <v/>
      </c>
      <c r="AD615" s="9"/>
      <c r="AN615" s="9" t="str">
        <f>IF(AND(ISBLANK(AL615), ISBLANK(AM615)), "", _xlfn.CONCAT("[", IF(ISBLANK(AL615), "", _xlfn.CONCAT("[""mac"", """, AL615, """]")), IF(ISBLANK(AM615), "", _xlfn.CONCAT(", [""ip"", """, AM615, """]")), "]"))</f>
        <v/>
      </c>
    </row>
    <row r="616" spans="6:40" ht="16" customHeight="1" x14ac:dyDescent="0.2">
      <c r="F616" s="9" t="str">
        <f>IF(ISBLANK(E616), "", Table2[[#This Row],[unique_id]])</f>
        <v/>
      </c>
      <c r="N616" s="9"/>
      <c r="O616" s="11"/>
      <c r="P616" s="11"/>
      <c r="Q616" s="11"/>
      <c r="R616" s="11"/>
      <c r="S616" s="9"/>
      <c r="Z616" s="9" t="str">
        <f>IF(ISBLANK(Y616),  "", _xlfn.CONCAT("haas/entity/sensor/", LOWER(C616), "/", E616, "/config"))</f>
        <v/>
      </c>
      <c r="AA616" s="9" t="str">
        <f>IF(ISBLANK(Y616),  "", _xlfn.CONCAT(LOWER(C616), "/", E616))</f>
        <v/>
      </c>
      <c r="AD616" s="9"/>
      <c r="AN616" s="9" t="str">
        <f>IF(AND(ISBLANK(AL616), ISBLANK(AM616)), "", _xlfn.CONCAT("[", IF(ISBLANK(AL616), "", _xlfn.CONCAT("[""mac"", """, AL616, """]")), IF(ISBLANK(AM616), "", _xlfn.CONCAT(", [""ip"", """, AM616, """]")), "]"))</f>
        <v/>
      </c>
    </row>
    <row r="617" spans="6:40" ht="16" customHeight="1" x14ac:dyDescent="0.2">
      <c r="F617" s="9" t="str">
        <f>IF(ISBLANK(E617), "", Table2[[#This Row],[unique_id]])</f>
        <v/>
      </c>
      <c r="N617" s="9"/>
      <c r="O617" s="11"/>
      <c r="P617" s="11"/>
      <c r="Q617" s="11"/>
      <c r="R617" s="11"/>
      <c r="S617" s="9"/>
      <c r="Z617" s="9" t="str">
        <f>IF(ISBLANK(Y617),  "", _xlfn.CONCAT("haas/entity/sensor/", LOWER(C617), "/", E617, "/config"))</f>
        <v/>
      </c>
      <c r="AA617" s="9" t="str">
        <f>IF(ISBLANK(Y617),  "", _xlfn.CONCAT(LOWER(C617), "/", E617))</f>
        <v/>
      </c>
      <c r="AD617" s="9"/>
      <c r="AN617" s="9" t="str">
        <f>IF(AND(ISBLANK(AL617), ISBLANK(AM617)), "", _xlfn.CONCAT("[", IF(ISBLANK(AL617), "", _xlfn.CONCAT("[""mac"", """, AL617, """]")), IF(ISBLANK(AM617), "", _xlfn.CONCAT(", [""ip"", """, AM617, """]")), "]"))</f>
        <v/>
      </c>
    </row>
    <row r="618" spans="6:40" ht="16" customHeight="1" x14ac:dyDescent="0.2">
      <c r="F618" s="9" t="str">
        <f>IF(ISBLANK(E618), "", Table2[[#This Row],[unique_id]])</f>
        <v/>
      </c>
      <c r="N618" s="9"/>
      <c r="O618" s="11"/>
      <c r="P618" s="11"/>
      <c r="Q618" s="11"/>
      <c r="R618" s="11"/>
      <c r="S618" s="9"/>
      <c r="Z618" s="9" t="str">
        <f>IF(ISBLANK(Y618),  "", _xlfn.CONCAT("haas/entity/sensor/", LOWER(C618), "/", E618, "/config"))</f>
        <v/>
      </c>
      <c r="AA618" s="9" t="str">
        <f>IF(ISBLANK(Y618),  "", _xlfn.CONCAT(LOWER(C618), "/", E618))</f>
        <v/>
      </c>
      <c r="AD618" s="9"/>
      <c r="AN618" s="9" t="str">
        <f>IF(AND(ISBLANK(AL618), ISBLANK(AM618)), "", _xlfn.CONCAT("[", IF(ISBLANK(AL618), "", _xlfn.CONCAT("[""mac"", """, AL618, """]")), IF(ISBLANK(AM618), "", _xlfn.CONCAT(", [""ip"", """, AM618, """]")), "]"))</f>
        <v/>
      </c>
    </row>
    <row r="619" spans="6:40" ht="16" customHeight="1" x14ac:dyDescent="0.2">
      <c r="F619" s="9" t="str">
        <f>IF(ISBLANK(E619), "", Table2[[#This Row],[unique_id]])</f>
        <v/>
      </c>
      <c r="N619" s="9"/>
      <c r="O619" s="11"/>
      <c r="P619" s="11"/>
      <c r="Q619" s="11"/>
      <c r="R619" s="11"/>
      <c r="S619" s="9"/>
      <c r="Z619" s="9" t="str">
        <f>IF(ISBLANK(Y619),  "", _xlfn.CONCAT("haas/entity/sensor/", LOWER(C619), "/", E619, "/config"))</f>
        <v/>
      </c>
      <c r="AA619" s="9" t="str">
        <f>IF(ISBLANK(Y619),  "", _xlfn.CONCAT(LOWER(C619), "/", E619))</f>
        <v/>
      </c>
      <c r="AD619" s="9"/>
      <c r="AN619" s="9" t="str">
        <f>IF(AND(ISBLANK(AL619), ISBLANK(AM619)), "", _xlfn.CONCAT("[", IF(ISBLANK(AL619), "", _xlfn.CONCAT("[""mac"", """, AL619, """]")), IF(ISBLANK(AM619), "", _xlfn.CONCAT(", [""ip"", """, AM619, """]")), "]"))</f>
        <v/>
      </c>
    </row>
    <row r="620" spans="6:40" ht="16" customHeight="1" x14ac:dyDescent="0.2">
      <c r="F620" s="9" t="str">
        <f>IF(ISBLANK(E620), "", Table2[[#This Row],[unique_id]])</f>
        <v/>
      </c>
      <c r="N620" s="9"/>
      <c r="O620" s="11"/>
      <c r="P620" s="11"/>
      <c r="Q620" s="11"/>
      <c r="R620" s="11"/>
      <c r="S620" s="9"/>
      <c r="Z620" s="9" t="str">
        <f>IF(ISBLANK(Y620),  "", _xlfn.CONCAT("haas/entity/sensor/", LOWER(C620), "/", E620, "/config"))</f>
        <v/>
      </c>
      <c r="AA620" s="9" t="str">
        <f>IF(ISBLANK(Y620),  "", _xlfn.CONCAT(LOWER(C620), "/", E620))</f>
        <v/>
      </c>
      <c r="AD620" s="9"/>
      <c r="AN620" s="9" t="str">
        <f>IF(AND(ISBLANK(AL620), ISBLANK(AM620)), "", _xlfn.CONCAT("[", IF(ISBLANK(AL620), "", _xlfn.CONCAT("[""mac"", """, AL620, """]")), IF(ISBLANK(AM620), "", _xlfn.CONCAT(", [""ip"", """, AM620, """]")), "]"))</f>
        <v/>
      </c>
    </row>
    <row r="621" spans="6:40" ht="16" customHeight="1" x14ac:dyDescent="0.2">
      <c r="F621" s="9" t="str">
        <f>IF(ISBLANK(E621), "", Table2[[#This Row],[unique_id]])</f>
        <v/>
      </c>
      <c r="N621" s="9"/>
      <c r="O621" s="11"/>
      <c r="P621" s="11"/>
      <c r="Q621" s="11"/>
      <c r="R621" s="11"/>
      <c r="S621" s="9"/>
      <c r="Z621" s="9" t="str">
        <f>IF(ISBLANK(Y621),  "", _xlfn.CONCAT("haas/entity/sensor/", LOWER(C621), "/", E621, "/config"))</f>
        <v/>
      </c>
      <c r="AA621" s="9" t="str">
        <f>IF(ISBLANK(Y621),  "", _xlfn.CONCAT(LOWER(C621), "/", E621))</f>
        <v/>
      </c>
      <c r="AD621" s="9"/>
      <c r="AN621" s="9" t="str">
        <f>IF(AND(ISBLANK(AL621), ISBLANK(AM621)), "", _xlfn.CONCAT("[", IF(ISBLANK(AL621), "", _xlfn.CONCAT("[""mac"", """, AL621, """]")), IF(ISBLANK(AM621), "", _xlfn.CONCAT(", [""ip"", """, AM621, """]")), "]"))</f>
        <v/>
      </c>
    </row>
    <row r="622" spans="6:40" ht="16" customHeight="1" x14ac:dyDescent="0.2">
      <c r="F622" s="9" t="str">
        <f>IF(ISBLANK(E622), "", Table2[[#This Row],[unique_id]])</f>
        <v/>
      </c>
      <c r="N622" s="9"/>
      <c r="O622" s="11"/>
      <c r="P622" s="11"/>
      <c r="Q622" s="11"/>
      <c r="R622" s="11"/>
      <c r="S622" s="9"/>
      <c r="Z622" s="9" t="str">
        <f>IF(ISBLANK(Y622),  "", _xlfn.CONCAT("haas/entity/sensor/", LOWER(C622), "/", E622, "/config"))</f>
        <v/>
      </c>
      <c r="AA622" s="9" t="str">
        <f>IF(ISBLANK(Y622),  "", _xlfn.CONCAT(LOWER(C622), "/", E622))</f>
        <v/>
      </c>
      <c r="AD622" s="9"/>
      <c r="AN622" s="9" t="str">
        <f>IF(AND(ISBLANK(AL622), ISBLANK(AM622)), "", _xlfn.CONCAT("[", IF(ISBLANK(AL622), "", _xlfn.CONCAT("[""mac"", """, AL622, """]")), IF(ISBLANK(AM622), "", _xlfn.CONCAT(", [""ip"", """, AM622, """]")), "]"))</f>
        <v/>
      </c>
    </row>
    <row r="623" spans="6:40" ht="16" customHeight="1" x14ac:dyDescent="0.2">
      <c r="F623" s="9" t="str">
        <f>IF(ISBLANK(E623), "", Table2[[#This Row],[unique_id]])</f>
        <v/>
      </c>
      <c r="N623" s="9"/>
      <c r="O623" s="11"/>
      <c r="P623" s="11"/>
      <c r="Q623" s="11"/>
      <c r="R623" s="11"/>
      <c r="S623" s="9"/>
      <c r="Z623" s="9" t="str">
        <f>IF(ISBLANK(Y623),  "", _xlfn.CONCAT("haas/entity/sensor/", LOWER(C623), "/", E623, "/config"))</f>
        <v/>
      </c>
      <c r="AA623" s="9" t="str">
        <f>IF(ISBLANK(Y623),  "", _xlfn.CONCAT(LOWER(C623), "/", E623))</f>
        <v/>
      </c>
      <c r="AD623" s="9"/>
      <c r="AN623" s="9" t="str">
        <f>IF(AND(ISBLANK(AL623), ISBLANK(AM623)), "", _xlfn.CONCAT("[", IF(ISBLANK(AL623), "", _xlfn.CONCAT("[""mac"", """, AL623, """]")), IF(ISBLANK(AM623), "", _xlfn.CONCAT(", [""ip"", """, AM623, """]")), "]"))</f>
        <v/>
      </c>
    </row>
    <row r="624" spans="6:40" ht="16" customHeight="1" x14ac:dyDescent="0.2">
      <c r="F624" s="9" t="str">
        <f>IF(ISBLANK(E624), "", Table2[[#This Row],[unique_id]])</f>
        <v/>
      </c>
      <c r="N624" s="9"/>
      <c r="O624" s="11"/>
      <c r="P624" s="11"/>
      <c r="Q624" s="11"/>
      <c r="R624" s="11"/>
      <c r="S624" s="9"/>
      <c r="Z624" s="9" t="str">
        <f>IF(ISBLANK(Y624),  "", _xlfn.CONCAT("haas/entity/sensor/", LOWER(C624), "/", E624, "/config"))</f>
        <v/>
      </c>
      <c r="AA624" s="9" t="str">
        <f>IF(ISBLANK(Y624),  "", _xlfn.CONCAT(LOWER(C624), "/", E624))</f>
        <v/>
      </c>
      <c r="AD624" s="9"/>
      <c r="AN624" s="9" t="str">
        <f>IF(AND(ISBLANK(AL624), ISBLANK(AM624)), "", _xlfn.CONCAT("[", IF(ISBLANK(AL624), "", _xlfn.CONCAT("[""mac"", """, AL624, """]")), IF(ISBLANK(AM624), "", _xlfn.CONCAT(", [""ip"", """, AM624, """]")), "]"))</f>
        <v/>
      </c>
    </row>
    <row r="625" spans="6:40" ht="16" customHeight="1" x14ac:dyDescent="0.2">
      <c r="F625" s="9" t="str">
        <f>IF(ISBLANK(E625), "", Table2[[#This Row],[unique_id]])</f>
        <v/>
      </c>
      <c r="N625" s="9"/>
      <c r="O625" s="11"/>
      <c r="P625" s="11"/>
      <c r="Q625" s="11"/>
      <c r="R625" s="11"/>
      <c r="S625" s="9"/>
      <c r="Z625" s="9" t="str">
        <f>IF(ISBLANK(Y625),  "", _xlfn.CONCAT("haas/entity/sensor/", LOWER(C625), "/", E625, "/config"))</f>
        <v/>
      </c>
      <c r="AA625" s="9" t="str">
        <f>IF(ISBLANK(Y625),  "", _xlfn.CONCAT(LOWER(C625), "/", E625))</f>
        <v/>
      </c>
      <c r="AD625" s="9"/>
      <c r="AN625" s="9" t="str">
        <f>IF(AND(ISBLANK(AL625), ISBLANK(AM625)), "", _xlfn.CONCAT("[", IF(ISBLANK(AL625), "", _xlfn.CONCAT("[""mac"", """, AL625, """]")), IF(ISBLANK(AM625), "", _xlfn.CONCAT(", [""ip"", """, AM625, """]")), "]"))</f>
        <v/>
      </c>
    </row>
    <row r="626" spans="6:40" ht="16" customHeight="1" x14ac:dyDescent="0.2">
      <c r="F626" s="9" t="str">
        <f>IF(ISBLANK(E626), "", Table2[[#This Row],[unique_id]])</f>
        <v/>
      </c>
      <c r="N626" s="9"/>
      <c r="O626" s="11"/>
      <c r="P626" s="11"/>
      <c r="Q626" s="11"/>
      <c r="R626" s="11"/>
      <c r="S626" s="9"/>
      <c r="Z626" s="9" t="str">
        <f>IF(ISBLANK(Y626),  "", _xlfn.CONCAT("haas/entity/sensor/", LOWER(C626), "/", E626, "/config"))</f>
        <v/>
      </c>
      <c r="AA626" s="9" t="str">
        <f>IF(ISBLANK(Y626),  "", _xlfn.CONCAT(LOWER(C626), "/", E626))</f>
        <v/>
      </c>
      <c r="AD626" s="9"/>
      <c r="AN626" s="9" t="str">
        <f>IF(AND(ISBLANK(AL626), ISBLANK(AM626)), "", _xlfn.CONCAT("[", IF(ISBLANK(AL626), "", _xlfn.CONCAT("[""mac"", """, AL626, """]")), IF(ISBLANK(AM626), "", _xlfn.CONCAT(", [""ip"", """, AM626, """]")), "]"))</f>
        <v/>
      </c>
    </row>
    <row r="627" spans="6:40" ht="16" customHeight="1" x14ac:dyDescent="0.2">
      <c r="F627" s="9" t="str">
        <f>IF(ISBLANK(E627), "", Table2[[#This Row],[unique_id]])</f>
        <v/>
      </c>
      <c r="N627" s="9"/>
      <c r="O627" s="11"/>
      <c r="P627" s="11"/>
      <c r="Q627" s="11"/>
      <c r="R627" s="11"/>
      <c r="S627" s="9"/>
      <c r="Z627" s="9" t="str">
        <f>IF(ISBLANK(Y627),  "", _xlfn.CONCAT("haas/entity/sensor/", LOWER(C627), "/", E627, "/config"))</f>
        <v/>
      </c>
      <c r="AA627" s="9" t="str">
        <f>IF(ISBLANK(Y627),  "", _xlfn.CONCAT(LOWER(C627), "/", E627))</f>
        <v/>
      </c>
      <c r="AD627" s="9"/>
      <c r="AN627" s="9" t="str">
        <f>IF(AND(ISBLANK(AL627), ISBLANK(AM627)), "", _xlfn.CONCAT("[", IF(ISBLANK(AL627), "", _xlfn.CONCAT("[""mac"", """, AL627, """]")), IF(ISBLANK(AM627), "", _xlfn.CONCAT(", [""ip"", """, AM627, """]")), "]"))</f>
        <v/>
      </c>
    </row>
    <row r="628" spans="6:40" ht="16" customHeight="1" x14ac:dyDescent="0.2">
      <c r="F628" s="9" t="str">
        <f>IF(ISBLANK(E628), "", Table2[[#This Row],[unique_id]])</f>
        <v/>
      </c>
      <c r="N628" s="9"/>
      <c r="O628" s="11"/>
      <c r="P628" s="11"/>
      <c r="Q628" s="11"/>
      <c r="R628" s="11"/>
      <c r="S628" s="9"/>
      <c r="Z628" s="9" t="str">
        <f>IF(ISBLANK(Y628),  "", _xlfn.CONCAT("haas/entity/sensor/", LOWER(C628), "/", E628, "/config"))</f>
        <v/>
      </c>
      <c r="AA628" s="9" t="str">
        <f>IF(ISBLANK(Y628),  "", _xlfn.CONCAT(LOWER(C628), "/", E628))</f>
        <v/>
      </c>
      <c r="AD628" s="9"/>
      <c r="AN628" s="9" t="str">
        <f>IF(AND(ISBLANK(AL628), ISBLANK(AM628)), "", _xlfn.CONCAT("[", IF(ISBLANK(AL628), "", _xlfn.CONCAT("[""mac"", """, AL628, """]")), IF(ISBLANK(AM628), "", _xlfn.CONCAT(", [""ip"", """, AM628, """]")), "]"))</f>
        <v/>
      </c>
    </row>
  </sheetData>
  <mergeCells count="1">
    <mergeCell ref="U1:V1"/>
  </mergeCells>
  <phoneticPr fontId="2" type="noConversion"/>
  <hyperlinks>
    <hyperlink ref="S2" r:id="rId1" location="available-state-classes" xr:uid="{00000000-0004-0000-0000-000000000000}"/>
    <hyperlink ref="U2" r:id="rId2" location="L273" xr:uid="{00000000-0004-0000-0000-000001000000}"/>
    <hyperlink ref="AB2" r:id="rId3" display="Template" xr:uid="{00000000-0004-0000-0000-000002000000}"/>
    <hyperlink ref="T2" r:id="rId4" location="L460" xr:uid="{00000000-0004-0000-0000-000003000000}"/>
    <hyperlink ref="AD28" r:id="rId5" xr:uid="{AA7762EB-4D9F-0C4C-BBA6-16F264C5C4B4}"/>
    <hyperlink ref="AD29" r:id="rId6" xr:uid="{DF25D59C-0A79-1249-A0D9-909020869E69}"/>
    <hyperlink ref="AD30" r:id="rId7" xr:uid="{0BFDA579-F94A-C24C-A1AB-2AEC0E70C7E3}"/>
    <hyperlink ref="AD31" r:id="rId8" xr:uid="{BAF169C1-C55B-734F-83A3-1E700272045D}"/>
    <hyperlink ref="AD32" r:id="rId9" xr:uid="{7483C056-5C8A-0D49-A0FC-706E9E60F618}"/>
    <hyperlink ref="AD33" r:id="rId10" xr:uid="{8EADE576-5626-AD41-A703-EDF78E53D186}"/>
    <hyperlink ref="AD35" r:id="rId11" xr:uid="{838C2324-17CA-6D43-8365-CEC03ABF99DC}"/>
    <hyperlink ref="AD46" r:id="rId12" xr:uid="{5280AB01-47B5-BC42-9649-47D3083D5A9D}"/>
    <hyperlink ref="AD83" r:id="rId13" xr:uid="{4BF29126-EB14-0B45-B894-DF0FE67B857A}"/>
    <hyperlink ref="AD85" r:id="rId14" xr:uid="{DDE3E2D1-1181-724D-B8B1-18FC74D15177}"/>
    <hyperlink ref="AD27" r:id="rId15" xr:uid="{0B9554BA-3EE1-6C49-85DD-2D30A6523845}"/>
    <hyperlink ref="AD264" r:id="rId16" xr:uid="{6ECFAFAA-1F35-084B-BA26-702320AD43B3}"/>
    <hyperlink ref="AD262" r:id="rId17" xr:uid="{4974DDA2-5A9D-2B48-849B-7C9CD05A42E0}"/>
    <hyperlink ref="AD130" r:id="rId18" display="https://weewx.janeandgraham.com" xr:uid="{6CD4EDB8-D27A-C540-A84E-1B910BE1B22E}"/>
    <hyperlink ref="AD5" r:id="rId19" xr:uid="{29395BBD-DD9F-C640-A643-B763862D3453}"/>
    <hyperlink ref="AD4" r:id="rId20" xr:uid="{553873E8-F8F8-4743-967A-3C2A3F53DCDD}"/>
    <hyperlink ref="AD26" r:id="rId21" xr:uid="{8AE42A97-BCF9-634E-9139-43E81592BAF4}"/>
    <hyperlink ref="AD301" r:id="rId22" location="/device/0x00158d0005d9d088/info" xr:uid="{614C0E0D-76AD-7F46-B4B6-ECC89BCB3C74}"/>
    <hyperlink ref="R2" r:id="rId23" xr:uid="{83FD6FC4-4E06-7C48-824E-8F1F33D727AC}"/>
  </hyperlinks>
  <pageMargins left="0.7" right="0.7" top="0.75" bottom="0.75" header="0.3" footer="0.3"/>
  <pageSetup paperSize="9" orientation="portrait" horizontalDpi="0" verticalDpi="0"/>
  <tableParts count="1">
    <tablePart r:id="rId2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2022-07-25T12:01:15Z</dcterms:modified>
</cp:coreProperties>
</file>