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BE128D38-3DC6-1C4C-A3A7-1D48CAE50831}" xr6:coauthVersionLast="47" xr6:coauthVersionMax="47" xr10:uidLastSave="{00000000-0000-0000-0000-000000000000}"/>
  <bookViews>
    <workbookView xWindow="9160" yWindow="450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465" i="1" l="1"/>
  <c r="BB465" i="1"/>
  <c r="AW465" i="1" s="1"/>
  <c r="BA465" i="1"/>
  <c r="F465" i="1"/>
  <c r="BN477" i="1"/>
  <c r="BA477" i="1"/>
  <c r="AW477" i="1"/>
  <c r="AX477" i="1" s="1"/>
  <c r="AK477" i="1"/>
  <c r="AJ477" i="1"/>
  <c r="F477" i="1"/>
  <c r="BN476" i="1"/>
  <c r="BA476" i="1"/>
  <c r="AW476" i="1"/>
  <c r="AX476" i="1" s="1"/>
  <c r="AK476" i="1"/>
  <c r="AJ476" i="1"/>
  <c r="F476" i="1"/>
  <c r="BA474" i="1"/>
  <c r="BA473" i="1"/>
  <c r="BN473" i="1"/>
  <c r="AW473" i="1"/>
  <c r="AX473" i="1" s="1"/>
  <c r="AK473" i="1"/>
  <c r="AJ473" i="1"/>
  <c r="F473" i="1"/>
  <c r="BN472" i="1"/>
  <c r="BA472" i="1"/>
  <c r="AW472" i="1"/>
  <c r="AX472" i="1" s="1"/>
  <c r="AK472" i="1"/>
  <c r="AJ472" i="1"/>
  <c r="F472" i="1"/>
  <c r="AV459" i="1"/>
  <c r="AV444" i="1"/>
  <c r="AV449" i="1"/>
  <c r="AV457" i="1"/>
  <c r="BB466" i="1"/>
  <c r="AW466" i="1" s="1"/>
  <c r="AV466" i="1" s="1"/>
  <c r="BN466" i="1"/>
  <c r="BA466" i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5" i="1"/>
  <c r="AW474" i="1"/>
  <c r="AX474" i="1" s="1"/>
  <c r="AW475" i="1"/>
  <c r="AX475" i="1" s="1"/>
  <c r="F474" i="1"/>
  <c r="AJ474" i="1"/>
  <c r="AK474" i="1"/>
  <c r="BN474" i="1"/>
  <c r="F475" i="1"/>
  <c r="AJ475" i="1"/>
  <c r="AK475" i="1"/>
  <c r="BN47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7" i="1"/>
  <c r="F471" i="1"/>
  <c r="F478" i="1"/>
  <c r="F479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X465" i="1" l="1"/>
  <c r="AV465" i="1"/>
  <c r="AY465" i="1"/>
  <c r="AY477" i="1"/>
  <c r="AV477" i="1"/>
  <c r="AY472" i="1"/>
  <c r="AV472" i="1"/>
  <c r="AY476" i="1"/>
  <c r="AV476" i="1"/>
  <c r="AY473" i="1"/>
  <c r="AV473" i="1"/>
  <c r="AV468" i="1"/>
  <c r="AY127" i="1"/>
  <c r="AY466" i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5" i="1"/>
  <c r="AV475" i="1"/>
  <c r="AV474" i="1"/>
  <c r="AY474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W457" i="1"/>
  <c r="AX457" i="1" s="1"/>
  <c r="AW456" i="1"/>
  <c r="AX456" i="1" s="1"/>
  <c r="AV456" i="1"/>
  <c r="AW449" i="1"/>
  <c r="AX449" i="1" s="1"/>
  <c r="AW446" i="1"/>
  <c r="AX446" i="1" s="1"/>
  <c r="AV446" i="1"/>
  <c r="AW445" i="1"/>
  <c r="AX445" i="1" s="1"/>
  <c r="AV445" i="1"/>
  <c r="AW444" i="1"/>
  <c r="AX444" i="1" s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V462" i="1" s="1"/>
  <c r="AW471" i="1"/>
  <c r="AW478" i="1"/>
  <c r="AX47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79" i="1"/>
  <c r="BA279" i="1"/>
  <c r="AW279" i="1" s="1"/>
  <c r="AX279" i="1" s="1"/>
  <c r="BA467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7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BB464" i="1"/>
  <c r="AW464" i="1" s="1"/>
  <c r="BB463" i="1"/>
  <c r="AW463" i="1" s="1"/>
  <c r="BB460" i="1"/>
  <c r="AW460" i="1" s="1"/>
  <c r="BB458" i="1"/>
  <c r="AW458" i="1" s="1"/>
  <c r="AZ479" i="1"/>
  <c r="AW479" i="1" s="1"/>
  <c r="AX479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7" i="1"/>
  <c r="BN471" i="1"/>
  <c r="BN478" i="1"/>
  <c r="BN479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79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3" i="1" l="1"/>
  <c r="AV463" i="1"/>
  <c r="AX464" i="1"/>
  <c r="AV464" i="1"/>
  <c r="AX471" i="1"/>
  <c r="AV471" i="1"/>
  <c r="AX458" i="1"/>
  <c r="AV458" i="1"/>
  <c r="AX467" i="1"/>
  <c r="AV467" i="1"/>
  <c r="AX460" i="1"/>
  <c r="AV460" i="1"/>
  <c r="AX462" i="1"/>
  <c r="AW439" i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78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7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79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398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79" i="1"/>
  <c r="AV228" i="1"/>
  <c r="AV14" i="1"/>
  <c r="AV478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Y439" i="1" l="1"/>
  <c r="AV439" i="1"/>
  <c r="AY178" i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<sst xmlns="http://schemas.openxmlformats.org/spreadsheetml/2006/main" count="7634" uniqueCount="1522">
  <si>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</si>
  <si>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</si>
  <si>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</si>
  <si>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</si>
  <si>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</si>
  <si>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</si>
  <si>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</si>
  <si>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</si>
  <si>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</si>
  <si>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</si>
  <si>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</si>
  <si>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</si>
  <si>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</si>
  <si>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</si>
  <si>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</si>
  <si>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</si>
  <si>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</si>
  <si>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</si>
  <si>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</si>
  <si>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</si>
  <si>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</si>
  <si>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</si>
  <si>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</si>
  <si>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</si>
  <si>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</si>
  <si>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</si>
  <si>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</si>
  <si>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</si>
  <si>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</si>
  <si>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</si>
  <si>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</si>
  <si>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</si>
  <si>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</si>
  <si>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</si>
  <si>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</si>
  <si>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</si>
  <si>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</si>
  <si>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</si>
  <si>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</si>
  <si>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</si>
  <si>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</si>
  <si>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</si>
  <si>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</si>
  <si>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</si>
  <si>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</si>
  <si>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</si>
  <si>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</si>
  <si>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</si>
  <si>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</si>
  <si>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</si>
  <si>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</si>
  <si>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</si>
  <si>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</si>
  <si>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</si>
  <si>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</si>
  <si>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</si>
  <si>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</si>
  <si>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</si>
  <si>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</si>
  <si>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</si>
  <si>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</si>
  <si>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</si>
  <si>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</si>
  <si>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</si>
  <si>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</si>
  <si>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</si>
  <si>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</si>
  <si>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</si>
  <si>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</si>
  <si>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</si>
  <si>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</si>
  <si>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</si>
  <si>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</si>
  <si>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</si>
  <si>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</si>
  <si>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</si>
  <si>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</si>
  <si>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</si>
  <si>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</si>
  <si>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</si>
  <si>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</si>
  <si>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</si>
  <si>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</si>
  <si>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</si>
  <si>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</si>
  <si>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</si>
  <si>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</si>
  <si>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</si>
  <si>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</si>
  <si>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</si>
  <si>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</si>
  <si>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</si>
  <si>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</si>
  <si>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</si>
  <si>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</si>
  <si>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</si>
  <si>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</si>
  <si>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</si>
  <si>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</si>
  <si>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</si>
  <si>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</si>
  <si>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</si>
  <si>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</si>
  <si>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</si>
  <si>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</si>
  <si>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</si>
  <si>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</si>
  <si>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</si>
  <si>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</si>
  <si>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</si>
  <si>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</si>
  <si>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</si>
  <si>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</si>
  <si>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</si>
  <si>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</si>
  <si>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</si>
  <si>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</si>
  <si>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</si>
  <si>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</si>
  <si>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</si>
  <si>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</si>
  <si>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</si>
  <si>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</si>
  <si>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</si>
  <si>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</si>
  <si>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</si>
  <si>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</si>
  <si>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</si>
  <si>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</si>
  <si>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</si>
  <si>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</si>
  <si>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</si>
  <si>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</si>
  <si>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</si>
  <si>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</si>
  <si>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</si>
  <si>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</si>
  <si>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</si>
  <si>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</si>
  <si>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</si>
  <si>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</si>
  <si>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</si>
  <si>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</si>
  <si>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</si>
  <si>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</si>
  <si>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</si>
  <si>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</si>
  <si>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</si>
  <si>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</si>
  <si>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</si>
  <si>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</si>
  <si>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</si>
  <si>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</si>
  <si>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</si>
  <si>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</si>
  <si>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</si>
  <si>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</si>
  <si>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</si>
  <si>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</si>
  <si>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</si>
  <si>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</si>
  <si>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</si>
  <si>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</si>
  <si>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</si>
  <si>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</si>
  <si>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</si>
  <si>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</si>
  <si>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</si>
  <si>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</si>
  <si>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</si>
  <si>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</si>
  <si>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</si>
  <si>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</si>
  <si>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</si>
  <si>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</si>
  <si>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</si>
  <si>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</si>
  <si>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</si>
  <si>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</si>
  <si>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</si>
  <si>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</si>
  <si>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</si>
  <si>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</si>
  <si>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</si>
  <si>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</si>
  <si>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</si>
  <si>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</si>
  <si>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</si>
  <si>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</si>
  <si>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</si>
  <si>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</si>
  <si>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</si>
  <si>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</si>
  <si>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</si>
  <si>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</si>
  <si>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</si>
  <si>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</si>
  <si>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</si>
  <si>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</si>
  <si>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</si>
  <si>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</si>
  <si>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</si>
  <si>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</si>
  <si>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</si>
  <si>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</si>
  <si>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</si>
  <si>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</si>
  <si>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</si>
  <si>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</si>
  <si>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</si>
  <si>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</si>
  <si>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</si>
  <si>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</si>
  <si>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</si>
  <si>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</si>
  <si>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</si>
  <si>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</si>
  <si>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</si>
  <si>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</si>
  <si>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</si>
  <si>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</si>
  <si>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</si>
  <si>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</si>
  <si>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</si>
  <si>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</si>
  <si>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</si>
  <si>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</si>
  <si>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</si>
  <si>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</si>
  <si>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</si>
  <si>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</si>
  <si>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</si>
  <si>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</si>
  <si>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</si>
  <si>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</si>
  <si>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</si>
  <si>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</si>
  <si>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</si>
  <si>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</si>
  <si>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</si>
  <si>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</si>
  <si>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</si>
  <si>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</si>
  <si>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</si>
  <si>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</si>
  <si>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</si>
  <si>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</si>
  <si>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</si>
  <si>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</si>
  <si>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</si>
  <si>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</si>
  <si>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</si>
  <si>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</si>
  <si>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</si>
  <si>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</si>
  <si>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</si>
  <si>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</si>
  <si>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</si>
  <si>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</si>
  <si>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</si>
  <si>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</si>
  <si>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</si>
  <si>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</si>
  <si>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</si>
  <si>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</si>
  <si>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</si>
  <si>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</si>
  <si>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</si>
  <si>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</si>
  <si>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</si>
  <si>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</si>
  <si>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</si>
  <si>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</si>
  <si>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</si>
  <si>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</si>
  <si>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</si>
  <si>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</si>
  <si>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</si>
  <si>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</si>
  <si>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</si>
  <si>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</si>
  <si>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</si>
  <si>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</si>
  <si>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</si>
  <si>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</si>
  <si>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</si>
  <si>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</si>
  <si>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</si>
  <si>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</si>
  <si>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</si>
  <si>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</si>
  <si>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</si>
  <si>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</si>
  <si>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</si>
  <si>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</si>
  <si>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</si>
  <si>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</si>
  <si>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</si>
  <si>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</si>
  <si>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</si>
  <si>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</si>
  <si>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</si>
  <si>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</si>
  <si>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</si>
  <si>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</si>
  <si>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</si>
  <si>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</si>
  <si>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</si>
  <si>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</si>
  <si>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</si>
  <si>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</si>
  <si>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</si>
  <si>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</si>
  <si>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</si>
  <si>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</si>
  <si>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</si>
  <si>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</si>
  <si>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</si>
  <si>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</si>
  <si>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</si>
  <si>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</si>
  <si>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</si>
  <si>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</si>
  <si>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</si>
  <si>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</si>
  <si>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</si>
  <si>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</si>
  <si>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</si>
  <si>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</si>
  <si>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</si>
  <si>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</si>
  <si>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</si>
  <si>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</si>
  <si>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</si>
  <si>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</si>
  <si>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</si>
  <si>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</si>
  <si>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</si>
  <si>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</si>
  <si>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</si>
  <si>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</si>
  <si>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</si>
  <si>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</si>
  <si>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</si>
  <si>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</si>
  <si>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</si>
  <si>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</si>
  <si>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</si>
  <si>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</si>
  <si>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</si>
  <si>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</si>
  <si>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</si>
  <si>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</si>
  <si>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</si>
  <si>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</si>
  <si>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</si>
  <si>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</si>
  <si>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</si>
  <si>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</si>
  <si>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</si>
  <si>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</si>
  <si>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</si>
  <si>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</si>
  <si>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</si>
  <si>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</si>
  <si>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</si>
  <si>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</si>
  <si>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</si>
  <si>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</si>
  <si>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</si>
  <si>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</si>
  <si>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</si>
  <si>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</si>
  <si>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</si>
  <si>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</si>
  <si>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</si>
  <si>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</si>
  <si>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</si>
  <si>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</si>
  <si>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</si>
  <si>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</si>
  <si>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</si>
  <si>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</si>
  <si>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</si>
  <si>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</si>
  <si>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</si>
  <si>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</si>
  <si>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</si>
  <si>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</si>
  <si>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</si>
  <si>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</si>
  <si>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</si>
  <si>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</si>
  <si>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</si>
  <si>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</si>
  <si>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</si>
  <si>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</si>
  <si>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</si>
  <si>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</si>
  <si>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</si>
  <si>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</si>
  <si>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</si>
  <si>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</si>
  <si>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</si>
  <si>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</si>
  <si>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</si>
  <si>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</si>
  <si>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</si>
  <si>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</si>
  <si>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</si>
  <si>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</si>
  <si>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</si>
  <si>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</si>
  <si>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</si>
  <si>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</si>
  <si>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</si>
  <si>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</si>
  <si>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</si>
  <si>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</si>
  <si>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</si>
  <si>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</si>
  <si>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</si>
  <si>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</si>
  <si>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</si>
  <si>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</si>
  <si>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</si>
  <si>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</si>
  <si>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</si>
  <si>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</si>
  <si>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</si>
  <si>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</si>
  <si>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</si>
  <si>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</si>
  <si>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</si>
  <si>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</si>
  <si>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</si>
  <si>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</si>
  <si>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</si>
  <si>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</si>
  <si>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</si>
  <si>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</si>
  <si>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</si>
  <si>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</si>
  <si>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</si>
  <si>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</si>
  <si>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</si>
  <si>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</si>
  <si>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</si>
  <si>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</si>
  <si>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</si>
  <si>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</si>
  <si>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</si>
  <si>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</si>
  <si>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</si>
  <si>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</si>
  <si>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</si>
  <si>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</si>
  <si>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</si>
  <si>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</si>
  <si>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</si>
  <si>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</si>
  <si>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</si>
  <si>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</si>
  <si>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</si>
  <si>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</si>
  <si>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</si>
  <si>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</si>
  <si>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</si>
  <si>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</si>
  <si>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</si>
  <si>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</si>
  <si>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</si>
  <si>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</si>
  <si>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</si>
  <si>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</si>
  <si>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</si>
  <si>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</si>
  <si>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</si>
  <si>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</si>
  <si>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</si>
  <si>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</si>
  <si>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</si>
  <si>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</si>
  <si>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</si>
  <si>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</si>
  <si>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</si>
  <si>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</si>
  <si>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</si>
  <si>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</si>
  <si>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</si>
  <si>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</si>
  <si>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</si>
  <si>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</si>
  <si>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</si>
  <si>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</si>
  <si>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</si>
  <si>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</si>
  <si>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</si>
  <si>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</si>
  <si>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</si>
  <si>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</si>
  <si>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</si>
  <si>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</si>
  <si>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</si>
  <si>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</si>
  <si>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</si>
  <si>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</si>
  <si>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</si>
  <si>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</si>
  <si>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</si>
  <si>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</si>
  <si>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</si>
  <si>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</si>
  <si>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</si>
  <si>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</si>
  <si>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</si>
  <si>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</si>
  <si>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</si>
  <si>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</si>
  <si>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</si>
  <si>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</si>
  <si>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</si>
  <si>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</si>
  <si>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</si>
  <si>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</si>
  <si>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</si>
  <si>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</si>
  <si>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</si>
  <si>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</si>
  <si>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</si>
  <si>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</si>
  <si>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</si>
  <si>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</si>
  <si>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</si>
  <si>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</si>
  <si>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</si>
  <si>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</si>
  <si>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</si>
  <si>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</si>
  <si>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</si>
  <si>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</si>
  <si>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</si>
  <si>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</si>
  <si>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</si>
  <si>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</si>
  <si>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</si>
  <si>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</si>
  <si>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</si>
  <si>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</si>
  <si>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</si>
  <si>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</si>
  <si>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</si>
  <si>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</si>
  <si>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</si>
  <si>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</si>
  <si>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</si>
  <si>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</si>
  <si>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</si>
  <si>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</si>
  <si>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</si>
  <si>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</si>
  <si>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</si>
  <si>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</si>
  <si>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</si>
  <si>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</si>
  <si>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</si>
  <si>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</si>
  <si>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</si>
  <si>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</si>
  <si>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</si>
  <si>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</si>
  <si>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</si>
  <si>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</si>
  <si>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</si>
  <si>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</si>
  <si>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</si>
  <si>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</si>
  <si>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</si>
  <si>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</si>
  <si>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</si>
  <si>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</si>
  <si>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</si>
  <si>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</si>
  <si>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</si>
  <si>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</si>
  <si>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</si>
  <si>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</si>
  <si>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</si>
  <si>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</si>
  <si>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</si>
  <si>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</si>
  <si>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</si>
  <si>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</si>
  <si>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</si>
  <si>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</si>
  <si>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</si>
  <si>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</si>
  <si>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</si>
  <si>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</si>
  <si>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</si>
  <si>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</si>
  <si>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</si>
  <si>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</si>
  <si>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</si>
  <si>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</si>
  <si>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</si>
  <si>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</si>
  <si>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</si>
  <si>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</si>
  <si>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</si>
  <si>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</si>
  <si>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</si>
  <si>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</si>
  <si>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</si>
  <si>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</si>
  <si>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</si>
  <si>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</si>
  <si>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</si>
  <si>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</si>
  <si>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</si>
  <si>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</si>
  <si>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</si>
  <si>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</si>
  <si>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</si>
  <si>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</si>
  <si>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</si>
  <si>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</si>
  <si>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</si>
  <si>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</si>
  <si>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</si>
  <si>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</si>
  <si>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</si>
  <si>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</si>
  <si>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</si>
  <si>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</si>
  <si>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</si>
  <si>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</si>
  <si>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</si>
  <si>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</si>
  <si>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</si>
  <si>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</si>
  <si>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</si>
  <si>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</si>
  <si>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</si>
  <si>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</si>
  <si>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</si>
  <si>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</si>
  <si>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</si>
  <si>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</si>
  <si>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</si>
  <si>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</si>
  <si>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</si>
  <si>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</si>
  <si>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</si>
  <si>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</si>
  <si>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</si>
  <si>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</si>
  <si>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</si>
  <si>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</si>
  <si>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</si>
  <si>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</si>
  <si>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</si>
  <si>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</si>
  <si>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</si>
  <si>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</si>
  <si>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</si>
  <si>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</si>
  <si>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</si>
  <si>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</si>
  <si>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</si>
  <si>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</si>
  <si>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</si>
  <si>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</si>
  <si>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</si>
  <si>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</si>
  <si>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</si>
  <si>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</si>
  <si>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</si>
  <si>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</si>
  <si>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</si>
  <si>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</si>
  <si>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</si>
  <si>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</si>
  <si>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</si>
  <si>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</si>
  <si>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</si>
  <si>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</si>
  <si>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</si>
  <si>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</si>
  <si>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</si>
  <si>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</si>
  <si>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</si>
  <si>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</si>
  <si>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</si>
  <si>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</si>
  <si>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</si>
  <si>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</si>
  <si>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</si>
  <si>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</si>
  <si>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</si>
  <si>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</si>
  <si>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</si>
  <si>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</si>
  <si>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</si>
  <si>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</si>
  <si>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</si>
  <si>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</si>
  <si>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</si>
  <si>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</si>
  <si>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</si>
  <si>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</si>
  <si>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</si>
  <si>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</si>
  <si>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</si>
  <si>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</si>
  <si>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</si>
  <si>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</si>
  <si>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</si>
  <si>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</si>
  <si>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</si>
  <si>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</si>
  <si>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</si>
  <si>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</si>
  <si>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</si>
  <si>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</si>
  <si>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</si>
  <si>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</si>
  <si>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</si>
  <si>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</si>
  <si>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</si>
  <si>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</si>
  <si>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</si>
  <si>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</si>
  <si>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</si>
  <si>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</si>
  <si>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</si>
  <si>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</si>
  <si>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</si>
  <si>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</si>
  <si>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</si>
  <si>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</si>
  <si>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</si>
  <si>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</si>
  <si>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</si>
  <si>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</si>
  <si>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</si>
  <si>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</si>
  <si>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</si>
  <si>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</si>
  <si>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</si>
  <si>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</si>
  <si>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</si>
  <si>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</si>
  <si>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</si>
  <si>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</si>
  <si>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</si>
  <si>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</si>
  <si>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</si>
  <si>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</si>
  <si>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</si>
  <si>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</si>
  <si>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</si>
  <si>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</si>
  <si>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</si>
  <si>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</si>
  <si>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</si>
  <si>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</si>
  <si>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</si>
  <si>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</si>
  <si>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</si>
  <si>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</si>
  <si>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</si>
  <si>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</si>
  <si>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</si>
  <si>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</si>
  <si>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</si>
  <si>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</si>
  <si>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</si>
  <si>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</si>
  <si>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</si>
  <si>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</si>
  <si>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</si>
  <si>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</si>
  <si>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</si>
  <si>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</si>
  <si>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</si>
  <si>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</si>
  <si>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</si>
  <si>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</si>
  <si>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</si>
  <si>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</si>
  <si>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</si>
  <si>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</si>
  <si>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</si>
  <si>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</si>
  <si>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</si>
  <si>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</si>
  <si>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</si>
  <si>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</si>
  <si>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</si>
  <si>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</si>
  <si>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</si>
  <si>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</si>
  <si>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</si>
  <si>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</si>
  <si>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</si>
  <si>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</si>
  <si>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</si>
  <si>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</si>
  <si>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</si>
  <si>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</si>
  <si>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</si>
  <si>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</si>
  <si>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</si>
  <si>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</si>
  <si>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</si>
  <si>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</si>
  <si>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</si>
  <si>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</si>
  <si>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</si>
  <si>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</si>
  <si>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</si>
  <si>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</si>
  <si>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</si>
  <si>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</si>
  <si>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</si>
  <si>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</si>
  <si>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</si>
  <si>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</si>
  <si>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</si>
  <si>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</si>
  <si>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</si>
  <si>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</si>
  <si>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</si>
  <si>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</si>
  <si>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</si>
  <si>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</si>
  <si>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</si>
  <si>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</si>
  <si>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</si>
  <si>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</si>
  <si>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</si>
  <si>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</si>
  <si>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</si>
  <si>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</si>
  <si>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</si>
  <si>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</si>
  <si>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</si>
  <si>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</si>
  <si>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</si>
  <si>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</si>
  <si>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</si>
  <si>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</si>
  <si>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</si>
  <si>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</si>
  <si>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</si>
  <si>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</si>
  <si>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</si>
  <si>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</si>
  <si>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</si>
  <si>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</si>
  <si>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</si>
  <si>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</si>
  <si>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</si>
  <si>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</si>
  <si>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</si>
  <si>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</si>
  <si>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</si>
  <si>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</si>
  <si>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</si>
  <si>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</si>
  <si>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</si>
  <si>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</si>
  <si>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</si>
  <si>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</si>
  <si>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</si>
  <si>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</si>
  <si>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</si>
  <si>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</si>
  <si>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</si>
  <si>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</si>
  <si>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</si>
  <si>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</si>
  <si>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</si>
  <si>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</si>
  <si>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</si>
  <si>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</si>
  <si>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</si>
  <si>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</si>
  <si>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</si>
  <si>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</si>
  <si>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</si>
  <si>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</si>
  <si>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</si>
  <si>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</si>
  <si>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</si>
  <si>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</si>
  <si>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</si>
  <si>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</si>
  <si>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</si>
  <si>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</si>
  <si>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</si>
  <si>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</si>
  <si>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</si>
  <si>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</si>
  <si>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</si>
  <si>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</si>
  <si>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</si>
  <si>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</si>
  <si>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</si>
  <si>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</si>
  <si>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</si>
  <si>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</si>
  <si>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</si>
  <si>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</si>
  <si>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</si>
  <si>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</si>
  <si>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</si>
  <si>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</si>
  <si>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</si>
  <si>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</si>
  <si>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</si>
  <si>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</si>
  <si>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</si>
  <si>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</si>
  <si>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</si>
  <si>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</si>
  <si>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</si>
  <si>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</si>
  <si>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</si>
  <si>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</si>
  <si>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</si>
  <si>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</si>
  <si>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</si>
  <si>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</si>
  <si>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</si>
  <si>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</si>
  <si>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</si>
  <si>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</si>
  <si>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</si>
  <si>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</si>
  <si>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</si>
  <si>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</si>
  <si>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</si>
  <si>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</si>
  <si>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</si>
  <si>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</si>
  <si>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</si>
  <si>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</si>
  <si>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</si>
  <si>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</si>
  <si>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</si>
  <si>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</si>
  <si>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</si>
  <si>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</si>
  <si>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</si>
  <si>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</si>
  <si>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</si>
  <si>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</si>
  <si>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</si>
  <si>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</si>
  <si>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</si>
  <si>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</si>
  <si>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</si>
  <si>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</si>
  <si>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</si>
  <si>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</si>
  <si>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</si>
  <si>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</si>
  <si>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</si>
  <si>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</si>
  <si>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</si>
  <si>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</si>
  <si>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</si>
  <si>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</si>
  <si>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</si>
  <si>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</si>
  <si>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</si>
  <si>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</si>
  <si>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</si>
  <si>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</si>
  <si>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</si>
  <si>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</si>
  <si>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</si>
  <si>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</si>
  <si>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</si>
  <si>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</si>
  <si>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</si>
  <si>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</si>
  <si>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</si>
  <si>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</si>
  <si>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</si>
  <si>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</si>
  <si>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</si>
  <si>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</si>
  <si>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</si>
  <si>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</si>
  <si>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</si>
  <si>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</si>
  <si>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</si>
  <si>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</si>
  <si>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</si>
  <si>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</si>
  <si>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</si>
  <si>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</si>
  <si>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</si>
  <si>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</si>
  <si>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</si>
  <si>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</si>
  <si>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</si>
  <si>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</si>
  <si>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</si>
  <si>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</si>
  <si>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</si>
  <si>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</si>
  <si>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</si>
  <si>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</si>
  <si>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</si>
  <si>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</si>
  <si>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</si>
  <si>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</si>
  <si>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</si>
  <si>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</si>
  <si>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</si>
  <si>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</si>
  <si>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</si>
  <si>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</si>
  <si>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</si>
  <si>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</si>
  <si>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</si>
  <si>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</si>
  <si>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</si>
  <si>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</si>
  <si>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</si>
  <si>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</si>
  <si>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</si>
  <si>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</si>
  <si>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</si>
  <si>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</si>
  <si>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</si>
  <si>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</si>
  <si>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</si>
  <si>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</si>
  <si>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</si>
  <si>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</si>
  <si>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</si>
  <si>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</si>
  <si>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</si>
  <si>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</si>
  <si>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</si>
  <si>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</si>
  <si>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</si>
  <si>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</si>
  <si>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</si>
  <si>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</si>
  <si>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</si>
  <si>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</si>
  <si>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</si>
  <si>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</si>
  <si>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</si>
  <si>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</si>
  <si>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</si>
  <si>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</si>
  <si>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</si>
  <si>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</si>
  <si>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</si>
  <si>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</si>
  <si>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</si>
  <si>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</si>
  <si>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</si>
  <si>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</si>
  <si>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</si>
  <si>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</si>
  <si>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</si>
  <si>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</si>
  <si>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</si>
  <si>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</si>
  <si>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</si>
  <si>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</si>
  <si>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</si>
  <si>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</si>
  <si>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</si>
  <si>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</si>
  <si>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</si>
  <si>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</si>
  <si>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</si>
  <si>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</si>
  <si>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</si>
  <si>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</si>
  <si>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</si>
  <si>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</si>
  <si>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</si>
  <si>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</si>
  <si>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</si>
  <si>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</si>
  <si>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</si>
  <si>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</si>
  <si>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</si>
  <si>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</si>
  <si>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</si>
  <si>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</si>
  <si>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</si>
  <si>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</si>
  <si>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</si>
  <si>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</si>
  <si>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</si>
  <si>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</si>
  <si>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</si>
  <si>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</si>
  <si>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</si>
  <si>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</si>
  <si>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</si>
  <si>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</si>
  <si>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</si>
  <si>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</si>
  <si>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</si>
  <si>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</si>
  <si>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</si>
  <si>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</si>
  <si>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</si>
  <si>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</si>
  <si>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</si>
  <si>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</si>
  <si>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</si>
  <si>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</si>
  <si>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</si>
  <si>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</si>
  <si>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</si>
  <si>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</si>
  <si>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</si>
  <si>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</si>
  <si>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</si>
  <si>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</si>
  <si>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</si>
  <si>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</si>
  <si>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</si>
  <si>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</si>
  <si>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</si>
  <si>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</si>
  <si>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</si>
  <si>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</si>
  <si>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</si>
  <si>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</si>
  <si>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</si>
  <si>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</si>
  <si>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</si>
  <si>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</si>
  <si>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</si>
  <si>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</si>
  <si>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</si>
  <si>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</si>
  <si>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</si>
  <si>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</si>
  <si>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</si>
  <si>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</si>
  <si>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</si>
  <si>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</si>
  <si>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</si>
  <si>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</si>
  <si>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</si>
  <si>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</si>
  <si>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</si>
  <si>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</si>
  <si>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</si>
  <si>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</si>
  <si>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</si>
  <si>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</si>
  <si>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</si>
  <si>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</si>
  <si>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</si>
  <si>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</si>
  <si>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</si>
  <si>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</si>
  <si>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</si>
  <si>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</si>
  <si>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</si>
  <si>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</si>
  <si>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</si>
  <si>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</si>
  <si>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</si>
  <si>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</si>
  <si>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</si>
  <si>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</si>
  <si>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</si>
  <si>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</si>
  <si>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</si>
  <si>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</si>
  <si>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</si>
  <si>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</si>
  <si>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</si>
  <si>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</si>
  <si>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</si>
  <si>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</si>
  <si>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</si>
  <si>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</si>
  <si>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</si>
  <si>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</si>
  <si>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</si>
  <si>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</si>
  <si>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</si>
  <si>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</si>
  <si>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</si>
  <si>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</si>
  <si>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</si>
  <si>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</si>
  <si>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</si>
  <si>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</si>
  <si>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</si>
  <si>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</si>
  <si>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</si>
  <si>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</si>
  <si>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</si>
  <si>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</si>
  <si>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</si>
  <si>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</si>
  <si>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</si>
  <si>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</si>
  <si>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</si>
  <si>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</si>
  <si>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</si>
  <si>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</si>
  <si>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</si>
  <si>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</si>
  <si>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</si>
  <si>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</si>
  <si>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</si>
  <si>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</si>
  <si>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</si>
  <si>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</si>
  <si>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</si>
  <si>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</si>
  <si>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</si>
  <si>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</si>
  <si>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</si>
  <si>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</si>
  <si>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</si>
  <si>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</si>
  <si>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</si>
  <si>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</si>
  <si>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</si>
  <si>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</si>
  <si>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</si>
  <si>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</si>
  <si>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</si>
  <si>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</si>
  <si>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</si>
  <si>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</si>
  <si>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</si>
  <si>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</si>
  <si>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</si>
  <si>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</si>
  <si>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</si>
  <si>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</si>
  <si>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</si>
  <si>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</si>
  <si>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</si>
  <si>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</si>
  <si>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</si>
  <si>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</si>
  <si>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</si>
  <si>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</si>
  <si>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</si>
  <si>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</si>
  <si>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</si>
  <si>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</si>
  <si>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</si>
  <si>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</si>
  <si>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</si>
  <si>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</si>
  <si>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</si>
  <si>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</si>
  <si>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</si>
  <si>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</si>
  <si>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</si>
  <si>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</si>
  <si>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</si>
  <si>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</si>
  <si>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</si>
  <si>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</si>
  <si>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</si>
  <si>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</si>
  <si>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</si>
  <si>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</si>
  <si>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</si>
  <si>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</si>
  <si>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</si>
  <si>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</si>
  <si>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</si>
  <si>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</si>
  <si>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</si>
  <si>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</si>
  <si>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</si>
  <si>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</si>
  <si>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</si>
  <si>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</si>
  <si>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</si>
  <si>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</si>
  <si>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</si>
  <si>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</si>
  <si>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</si>
  <si>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</si>
  <si>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</si>
  <si>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</si>
  <si>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</si>
  <si>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</si>
  <si>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</si>
  <si>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</si>
  <si>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</si>
  <si>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</si>
  <si>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</si>
  <si>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</si>
  <si>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</si>
  <si>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</si>
  <si>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</si>
  <si>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</si>
  <si>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</si>
  <si>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</si>
  <si>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</si>
  <si>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</si>
  <si>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</si>
  <si>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</si>
  <si>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</si>
  <si>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</si>
  <si>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</si>
  <si>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</si>
  <si>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</si>
  <si>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</si>
  <si>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</si>
  <si>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</si>
  <si>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</si>
  <si>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</si>
  <si>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</si>
  <si>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</si>
  <si>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</si>
  <si>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</si>
  <si>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</si>
  <si>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</si>
  <si>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</si>
  <si>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</si>
  <si>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</si>
  <si>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</si>
  <si>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</si>
  <si>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</si>
  <si>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</si>
  <si>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</si>
  <si>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</si>
  <si>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</si>
  <si>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</si>
  <si>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</si>
  <si>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</si>
  <si>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</si>
  <si>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</si>
  <si>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</si>
  <si>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</si>
  <si>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</si>
  <si>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</si>
  <si>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</si>
  <si>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</si>
  <si>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</si>
  <si>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</si>
  <si>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</si>
  <si>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</si>
  <si>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</si>
  <si>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</si>
  <si>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</si>
  <si>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</si>
  <si>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</si>
  <si>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</si>
  <si>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</si>
  <si>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</si>
  <si>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</si>
  <si>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</si>
  <si>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</si>
  <si>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</si>
  <si>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</si>
  <si>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</si>
  <si>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</si>
  <si>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</si>
  <si>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</si>
  <si>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</si>
  <si>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</si>
  <si>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</si>
  <si>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</si>
  <si>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</si>
  <si>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</si>
  <si>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</si>
  <si>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</si>
  <si>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</si>
  <si>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</si>
  <si>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</si>
  <si>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</si>
  <si>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</si>
  <si>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</si>
  <si>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</si>
  <si>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</si>
  <si>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</si>
  <si>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</si>
  <si>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</si>
  <si>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</si>
  <si>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</si>
  <si>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</si>
  <si>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</si>
  <si>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</si>
  <si>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</si>
  <si>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</si>
  <si>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</si>
  <si>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</si>
  <si>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</si>
  <si>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</si>
  <si>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</si>
  <si>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</si>
  <si>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</si>
  <si>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</si>
  <si>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</si>
  <si>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</si>
  <si>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</si>
  <si>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</si>
  <si>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</si>
  <si>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</si>
  <si>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</si>
  <si>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</si>
  <si>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</si>
  <si>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</si>
  <si>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</si>
  <si>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</si>
  <si>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</si>
  <si>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</si>
  <si>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</si>
  <si>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</si>
  <si>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</si>
  <si>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</si>
  <si>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</si>
  <si>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</si>
  <si>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</si>
  <si>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</si>
  <si>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</si>
  <si>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</si>
  <si>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</si>
  <si>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</si>
  <si>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</si>
  <si>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</si>
  <si>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</si>
  <si>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</si>
  <si>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</si>
  <si>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</si>
  <si>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</si>
  <si>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</si>
  <si>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</si>
  <si>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</si>
  <si>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</si>
  <si>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</si>
  <si>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</si>
  <si>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</si>
  <si>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</si>
  <si>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</si>
  <si>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</si>
  <si>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</si>
  <si>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</si>
  <si>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</si>
  <si>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</si>
  <si>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</si>
  <si>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</si>
  <si>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</si>
  <si>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</si>
  <si>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</si>
  <si>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</si>
  <si>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</si>
  <si>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</si>
  <si>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</si>
  <si>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</si>
  <si>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</si>
  <si>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</si>
  <si>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</si>
  <si>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</si>
  <si>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</si>
  <si>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</si>
  <si>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</si>
  <si>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</si>
  <si>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</si>
  <si>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</si>
  <si>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</si>
  <si>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</si>
  <si>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</si>
  <si>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</si>
  <si>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</si>
  <si>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</si>
  <si>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</si>
  <si>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</si>
  <si>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</si>
  <si>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</si>
  <si>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</si>
  <si>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</si>
  <si>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</si>
  <si>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</si>
  <si>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</si>
  <si>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</si>
  <si>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</si>
  <si>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</si>
  <si>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</si>
  <si>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</si>
  <si>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</si>
  <si>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</si>
  <si>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</si>
  <si>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</si>
  <si>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</si>
  <si>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</si>
  <si>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</si>
  <si>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</si>
  <si>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</si>
  <si>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</si>
  <si>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</si>
  <si>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</si>
  <si>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</si>
  <si>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</si>
  <si>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</si>
  <si>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</si>
  <si>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</si>
  <si>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Asahi</t>
  </si>
  <si>
    <t>Max</t>
  </si>
  <si>
    <t>MacMini Late  2018  (8,1)</t>
  </si>
  <si>
    <t>68:fe:f7:0d:d7:d1</t>
  </si>
  <si>
    <t>dc:a6:32:5c:de:d5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</si>
</sst>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79" totalsRowShown="0" headerRowDxfId="68" dataDxfId="66" headerRowBorderDxfId="67">
  <autoFilter ref="A3:BN479" xr:uid="{00000000-0009-0000-0100-000002000000}"/>
  <sortState xmlns:xlrd2="http://schemas.microsoft.com/office/spreadsheetml/2017/richdata2" ref="A4:BN479">
    <sortCondition ref="A3:A47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79"/>
  <sheetViews>
    <sheetView tabSelected="1" topLeftCell="BE451" zoomScale="120" zoomScaleNormal="120" workbookViewId="0">
      <selection activeCell="BM473" sqref="BM47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1151</v>
      </c>
      <c r="L1" s="2" t="s">
        <v>1151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896</v>
      </c>
      <c r="AB1" s="6" t="s">
        <v>186</v>
      </c>
      <c r="AC1" s="6" t="s">
        <v>187</v>
      </c>
      <c r="AD1" s="7" t="s">
        <v>188</v>
      </c>
      <c r="AE1" s="7" t="s">
        <v>1133</v>
      </c>
      <c r="AF1" s="6" t="s">
        <v>186</v>
      </c>
      <c r="AG1" s="6" t="s">
        <v>186</v>
      </c>
      <c r="AH1" s="6" t="s">
        <v>897</v>
      </c>
      <c r="AI1" s="6" t="s">
        <v>186</v>
      </c>
      <c r="AJ1" s="6" t="s">
        <v>186</v>
      </c>
      <c r="AK1" s="6" t="s">
        <v>186</v>
      </c>
      <c r="AL1" s="6" t="s">
        <v>897</v>
      </c>
      <c r="AM1" s="6" t="s">
        <v>897</v>
      </c>
      <c r="AN1" s="6" t="s">
        <v>897</v>
      </c>
      <c r="AO1" s="6" t="s">
        <v>897</v>
      </c>
      <c r="AP1" s="6" t="s">
        <v>897</v>
      </c>
      <c r="AQ1" s="6" t="s">
        <v>897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1267</v>
      </c>
      <c r="AY1" s="6" t="s">
        <v>1267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1134</v>
      </c>
      <c r="E2" s="11" t="s">
        <v>1135</v>
      </c>
      <c r="F2" s="11" t="s">
        <v>1136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1137</v>
      </c>
      <c r="L2" s="11" t="s">
        <v>1138</v>
      </c>
      <c r="M2" s="11" t="s">
        <v>1139</v>
      </c>
      <c r="N2" s="11" t="s">
        <v>1140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1426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895</v>
      </c>
      <c r="AB2" s="15" t="s">
        <v>153</v>
      </c>
      <c r="AC2" s="15" t="s">
        <v>154</v>
      </c>
      <c r="AD2" s="15" t="s">
        <v>177</v>
      </c>
      <c r="AE2" s="16" t="s">
        <v>1141</v>
      </c>
      <c r="AF2" s="16" t="s">
        <v>155</v>
      </c>
      <c r="AG2" s="16" t="s">
        <v>156</v>
      </c>
      <c r="AH2" s="16" t="s">
        <v>901</v>
      </c>
      <c r="AI2" s="16" t="s">
        <v>157</v>
      </c>
      <c r="AJ2" s="17" t="s">
        <v>1142</v>
      </c>
      <c r="AK2" s="16" t="s">
        <v>1143</v>
      </c>
      <c r="AL2" s="16" t="s">
        <v>898</v>
      </c>
      <c r="AM2" s="16" t="s">
        <v>908</v>
      </c>
      <c r="AN2" s="16" t="s">
        <v>917</v>
      </c>
      <c r="AO2" s="16" t="s">
        <v>918</v>
      </c>
      <c r="AP2" s="16" t="s">
        <v>913</v>
      </c>
      <c r="AQ2" s="16" t="s">
        <v>914</v>
      </c>
      <c r="AR2" s="15" t="s">
        <v>158</v>
      </c>
      <c r="AS2" s="16" t="s">
        <v>523</v>
      </c>
      <c r="AT2" s="18" t="s">
        <v>163</v>
      </c>
      <c r="AU2" s="18" t="s">
        <v>989</v>
      </c>
      <c r="AV2" s="16" t="s">
        <v>339</v>
      </c>
      <c r="AW2" s="16" t="s">
        <v>160</v>
      </c>
      <c r="AX2" s="16" t="s">
        <v>1268</v>
      </c>
      <c r="AY2" s="16" t="s">
        <v>1264</v>
      </c>
      <c r="AZ2" s="16" t="s">
        <v>1069</v>
      </c>
      <c r="BA2" s="16" t="s">
        <v>1070</v>
      </c>
      <c r="BB2" s="16" t="s">
        <v>1071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1144</v>
      </c>
      <c r="BH2" s="16" t="s">
        <v>1170</v>
      </c>
      <c r="BI2" s="16" t="s">
        <v>1169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1145</v>
      </c>
      <c r="N3" s="21" t="s">
        <v>1146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894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900</v>
      </c>
      <c r="AI3" s="27" t="s">
        <v>13</v>
      </c>
      <c r="AJ3" s="27" t="s">
        <v>14</v>
      </c>
      <c r="AK3" s="27" t="s">
        <v>15</v>
      </c>
      <c r="AL3" s="27" t="s">
        <v>899</v>
      </c>
      <c r="AM3" s="27" t="s">
        <v>907</v>
      </c>
      <c r="AN3" s="27" t="s">
        <v>915</v>
      </c>
      <c r="AO3" s="27" t="s">
        <v>916</v>
      </c>
      <c r="AP3" s="27" t="s">
        <v>909</v>
      </c>
      <c r="AQ3" s="27" t="s">
        <v>910</v>
      </c>
      <c r="AR3" s="27" t="s">
        <v>16</v>
      </c>
      <c r="AS3" s="27" t="s">
        <v>17</v>
      </c>
      <c r="AT3" s="28" t="s">
        <v>24</v>
      </c>
      <c r="AU3" s="28" t="s">
        <v>988</v>
      </c>
      <c r="AV3" s="27" t="s">
        <v>20</v>
      </c>
      <c r="AW3" s="27" t="s">
        <v>18</v>
      </c>
      <c r="AX3" s="27" t="s">
        <v>1265</v>
      </c>
      <c r="AY3" s="27" t="s">
        <v>1266</v>
      </c>
      <c r="AZ3" s="27" t="s">
        <v>1064</v>
      </c>
      <c r="BA3" s="27" t="s">
        <v>1065</v>
      </c>
      <c r="BB3" s="27" t="s">
        <v>1066</v>
      </c>
      <c r="BC3" s="27" t="s">
        <v>21</v>
      </c>
      <c r="BD3" s="27" t="s">
        <v>22</v>
      </c>
      <c r="BE3" s="27" t="s">
        <v>1472</v>
      </c>
      <c r="BF3" s="28" t="s">
        <v>19</v>
      </c>
      <c r="BG3" s="27" t="s">
        <v>23</v>
      </c>
      <c r="BH3" s="27" t="s">
        <v>1171</v>
      </c>
      <c r="BI3" s="27" t="s">
        <v>1168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1195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1183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999</v>
      </c>
      <c r="BC6" s="30" t="s">
        <v>997</v>
      </c>
      <c r="BD6" s="30" t="s">
        <v>128</v>
      </c>
      <c r="BF6" s="30" t="s">
        <v>424</v>
      </c>
      <c r="BG6" s="30" t="s">
        <v>130</v>
      </c>
      <c r="BK6" s="38" t="s">
        <v>1308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1189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999</v>
      </c>
      <c r="BC8" s="30" t="s">
        <v>997</v>
      </c>
      <c r="BD8" s="30" t="s">
        <v>128</v>
      </c>
      <c r="BF8" s="30" t="s">
        <v>424</v>
      </c>
      <c r="BG8" s="30" t="s">
        <v>127</v>
      </c>
      <c r="BK8" s="38" t="s">
        <v>1308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1385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1386</v>
      </c>
      <c r="O10" s="31"/>
      <c r="P10" s="30"/>
      <c r="T10" s="37"/>
      <c r="U10" s="30"/>
      <c r="V10" s="31" t="s">
        <v>1185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998</v>
      </c>
      <c r="BC10" s="30" t="s">
        <v>1000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1386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1192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999</v>
      </c>
      <c r="BC12" s="30" t="s">
        <v>997</v>
      </c>
      <c r="BD12" s="30" t="s">
        <v>128</v>
      </c>
      <c r="BF12" s="30" t="s">
        <v>424</v>
      </c>
      <c r="BG12" s="30" t="s">
        <v>192</v>
      </c>
      <c r="BK12" s="38" t="s">
        <v>1308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1293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1294</v>
      </c>
      <c r="O14" s="31"/>
      <c r="P14" s="30"/>
      <c r="T14" s="37"/>
      <c r="U14" s="30"/>
      <c r="V14" s="31" t="s">
        <v>1187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999</v>
      </c>
      <c r="BC14" s="30" t="s">
        <v>1000</v>
      </c>
      <c r="BD14" s="30" t="s">
        <v>128</v>
      </c>
      <c r="BF14" s="30" t="s">
        <v>425</v>
      </c>
      <c r="BG14" s="30" t="s">
        <v>212</v>
      </c>
      <c r="BK14" s="38" t="s">
        <v>1308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1294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1295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1296</v>
      </c>
      <c r="O16" s="31"/>
      <c r="P16" s="30"/>
      <c r="T16" s="37"/>
      <c r="U16" s="30"/>
      <c r="V16" s="31" t="s">
        <v>1184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999</v>
      </c>
      <c r="BC16" s="30" t="s">
        <v>1000</v>
      </c>
      <c r="BD16" s="30" t="s">
        <v>128</v>
      </c>
      <c r="BF16" s="30" t="s">
        <v>425</v>
      </c>
      <c r="BG16" s="30" t="s">
        <v>206</v>
      </c>
      <c r="BK16" s="30" t="s">
        <v>1308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1296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1387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1388</v>
      </c>
      <c r="O18" s="31"/>
      <c r="P18" s="30"/>
      <c r="T18" s="37"/>
      <c r="U18" s="30"/>
      <c r="V18" s="31" t="s">
        <v>1186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998</v>
      </c>
      <c r="BC18" s="30" t="s">
        <v>1000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1388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1389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1390</v>
      </c>
      <c r="O20" s="31"/>
      <c r="P20" s="30"/>
      <c r="T20" s="37"/>
      <c r="U20" s="30"/>
      <c r="V20" s="31" t="s">
        <v>1185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998</v>
      </c>
      <c r="BC20" s="30" t="s">
        <v>1000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1390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1191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999</v>
      </c>
      <c r="BC22" s="30" t="s">
        <v>997</v>
      </c>
      <c r="BD22" s="30" t="s">
        <v>128</v>
      </c>
      <c r="BF22" s="30" t="s">
        <v>424</v>
      </c>
      <c r="BG22" s="30" t="s">
        <v>213</v>
      </c>
      <c r="BK22" s="30" t="s">
        <v>1308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1177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1178</v>
      </c>
      <c r="O24" s="31"/>
      <c r="P24" s="30"/>
      <c r="T24" s="37"/>
      <c r="U24" s="30"/>
      <c r="V24" s="31" t="s">
        <v>1194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1195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1269</v>
      </c>
      <c r="BC24" s="30" t="s">
        <v>36</v>
      </c>
      <c r="BD24" s="30" t="s">
        <v>37</v>
      </c>
      <c r="BF24" s="30" t="s">
        <v>1072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1178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1123</v>
      </c>
      <c r="D26" s="30" t="s">
        <v>27</v>
      </c>
      <c r="E26" s="30" t="s">
        <v>1180</v>
      </c>
      <c r="F26" s="36" t="str">
        <f>IF(ISBLANK(Table2[[#This Row],[unique_id]]), "", PROPER(SUBSTITUTE(Table2[[#This Row],[unique_id]], "_", " ")))</f>
        <v>Utility Temperature</v>
      </c>
      <c r="G26" s="30" t="s">
        <v>1179</v>
      </c>
      <c r="H26" s="30" t="s">
        <v>87</v>
      </c>
      <c r="I26" s="30" t="s">
        <v>30</v>
      </c>
      <c r="K26" s="30" t="s">
        <v>1181</v>
      </c>
      <c r="O26" s="31"/>
      <c r="P26" s="30"/>
      <c r="T26" s="37"/>
      <c r="U26" s="30"/>
      <c r="V26" s="31" t="s">
        <v>1193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1150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1127</v>
      </c>
      <c r="BD26" s="30" t="s">
        <v>1123</v>
      </c>
      <c r="BF26" s="30" t="s">
        <v>1128</v>
      </c>
      <c r="BG26" s="30" t="s">
        <v>28</v>
      </c>
      <c r="BL26" s="30" t="s">
        <v>1147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1123</v>
      </c>
      <c r="D27" s="30" t="s">
        <v>27</v>
      </c>
      <c r="E27" s="30" t="s">
        <v>1181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1179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1054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1172</v>
      </c>
      <c r="O28" s="31"/>
      <c r="P28" s="30"/>
      <c r="T28" s="37"/>
      <c r="U28" s="30" t="s">
        <v>437</v>
      </c>
      <c r="V28" s="31" t="s">
        <v>1188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902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921</v>
      </c>
      <c r="AO28" s="30" t="s">
        <v>922</v>
      </c>
      <c r="AP28" s="30" t="s">
        <v>911</v>
      </c>
      <c r="AQ28" s="30" t="s">
        <v>912</v>
      </c>
      <c r="AR28" s="30" t="s">
        <v>1122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1119</v>
      </c>
      <c r="BD28" s="30" t="s">
        <v>1118</v>
      </c>
      <c r="BF28" s="30" t="s">
        <v>892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1172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1391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1392</v>
      </c>
      <c r="O30" s="31"/>
      <c r="P30" s="30"/>
      <c r="T30" s="37"/>
      <c r="U30" s="30"/>
      <c r="V30" s="31" t="s">
        <v>1185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998</v>
      </c>
      <c r="BC30" s="30" t="s">
        <v>1000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1392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1152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1195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1153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1195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1154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1195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1155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1195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1156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1195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1269</v>
      </c>
      <c r="BC36" s="30" t="s">
        <v>36</v>
      </c>
      <c r="BD36" s="30" t="s">
        <v>37</v>
      </c>
      <c r="BF36" s="30" t="s">
        <v>1072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1157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1195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1286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1285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1475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1158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1072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1159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999</v>
      </c>
      <c r="BC45" s="30" t="s">
        <v>997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1160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999</v>
      </c>
      <c r="BC46" s="30" t="s">
        <v>997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1393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998</v>
      </c>
      <c r="BC47" s="30" t="s">
        <v>1000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1161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999</v>
      </c>
      <c r="BC48" s="30" t="s">
        <v>997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1292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998</v>
      </c>
      <c r="BC49" s="30" t="s">
        <v>1000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1291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998</v>
      </c>
      <c r="BC50" s="30" t="s">
        <v>1000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1394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998</v>
      </c>
      <c r="BC51" s="30" t="s">
        <v>1000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1395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998</v>
      </c>
      <c r="BC52" s="30" t="s">
        <v>1000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1162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999</v>
      </c>
      <c r="BC53" s="30" t="s">
        <v>997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1182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1269</v>
      </c>
      <c r="BC54" s="30" t="s">
        <v>36</v>
      </c>
      <c r="BD54" s="30" t="s">
        <v>37</v>
      </c>
      <c r="BF54" s="30" t="s">
        <v>1072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1396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998</v>
      </c>
      <c r="BC55" s="30" t="s">
        <v>1000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1397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1425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999</v>
      </c>
      <c r="BC57" s="30" t="s">
        <v>997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1398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1425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999</v>
      </c>
      <c r="BC58" s="30" t="s">
        <v>997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1399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1425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999</v>
      </c>
      <c r="BC59" s="30" t="s">
        <v>997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1400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1425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998</v>
      </c>
      <c r="BC60" s="30" t="s">
        <v>1000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1401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1425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998</v>
      </c>
      <c r="BC61" s="30" t="s">
        <v>1000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1402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1425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998</v>
      </c>
      <c r="BC62" s="30" t="s">
        <v>1000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1403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1425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998</v>
      </c>
      <c r="BC63" s="30" t="s">
        <v>1000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1404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1425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998</v>
      </c>
      <c r="BC64" s="30" t="s">
        <v>1000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1405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1425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999</v>
      </c>
      <c r="BC65" s="30" t="s">
        <v>997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1163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999</v>
      </c>
      <c r="BC66" s="30" t="s">
        <v>997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1164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999</v>
      </c>
      <c r="BC67" s="30" t="s">
        <v>997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1165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999</v>
      </c>
      <c r="BC68" s="30" t="s">
        <v>997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1290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998</v>
      </c>
      <c r="BC69" s="30" t="s">
        <v>1000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1289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998</v>
      </c>
      <c r="BC70" s="30" t="s">
        <v>1000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1166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999</v>
      </c>
      <c r="BC71" s="30" t="s">
        <v>997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1195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1195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1196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1195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1195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1072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1072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1072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1437</v>
      </c>
      <c r="F94" s="36" t="str">
        <f>IF(ISBLANK(Table2[[#This Row],[unique_id]]), "", PROPER(SUBSTITUTE(Table2[[#This Row],[unique_id]], "_", " ")))</f>
        <v>Home Started</v>
      </c>
      <c r="G94" s="30" t="s">
        <v>1438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1410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1411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1431</v>
      </c>
      <c r="F103" s="36" t="str">
        <f>IF(ISBLANK(Table2[[#This Row],[unique_id]]), "", PROPER(SUBSTITUTE(Table2[[#This Row],[unique_id]], "_", " ")))</f>
        <v>Edwin Wakeup</v>
      </c>
      <c r="G103" s="30" t="s">
        <v>1429</v>
      </c>
      <c r="H103" s="30" t="s">
        <v>311</v>
      </c>
      <c r="I103" s="30" t="s">
        <v>132</v>
      </c>
      <c r="J103" s="30" t="s">
        <v>1434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1432</v>
      </c>
      <c r="F104" s="36" t="str">
        <f>IF(ISBLANK(Table2[[#This Row],[unique_id]]), "", PROPER(SUBSTITUTE(Table2[[#This Row],[unique_id]], "_", " ")))</f>
        <v>Edwin Playtime</v>
      </c>
      <c r="G104" s="30" t="s">
        <v>1439</v>
      </c>
      <c r="H104" s="30" t="s">
        <v>311</v>
      </c>
      <c r="I104" s="30" t="s">
        <v>132</v>
      </c>
      <c r="J104" s="30" t="s">
        <v>1435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1433</v>
      </c>
      <c r="F105" s="36" t="str">
        <f>IF(ISBLANK(Table2[[#This Row],[unique_id]]), "", PROPER(SUBSTITUTE(Table2[[#This Row],[unique_id]], "_", " ")))</f>
        <v>Edwin Goodnight</v>
      </c>
      <c r="G105" s="30" t="s">
        <v>1430</v>
      </c>
      <c r="H105" s="30" t="s">
        <v>311</v>
      </c>
      <c r="I105" s="30" t="s">
        <v>132</v>
      </c>
      <c r="J105" s="30" t="s">
        <v>1436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1444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1382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1075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1445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1382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984</v>
      </c>
      <c r="BK107" s="55" t="s">
        <v>1309</v>
      </c>
      <c r="BL107" s="55" t="s">
        <v>346</v>
      </c>
      <c r="BM107" s="55" t="s">
        <v>1350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970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1382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1382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984</v>
      </c>
      <c r="BK109" s="30" t="s">
        <v>1309</v>
      </c>
      <c r="BL109" s="30" t="s">
        <v>354</v>
      </c>
      <c r="BM109" s="30" t="s">
        <v>1361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1309</v>
      </c>
      <c r="BL110" s="30" t="s">
        <v>372</v>
      </c>
      <c r="BM110" s="30" t="s">
        <v>1327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1309</v>
      </c>
      <c r="BL111" s="30" t="s">
        <v>373</v>
      </c>
      <c r="BM111" s="30" t="s">
        <v>1328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1309</v>
      </c>
      <c r="BL112" s="30" t="s">
        <v>376</v>
      </c>
      <c r="BM112" s="30" t="s">
        <v>1329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925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1077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920</v>
      </c>
      <c r="BD113" s="30" t="s">
        <v>1118</v>
      </c>
      <c r="BF113" s="30" t="s">
        <v>892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1115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902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921</v>
      </c>
      <c r="AO114" s="30" t="s">
        <v>922</v>
      </c>
      <c r="AP114" s="30" t="s">
        <v>911</v>
      </c>
      <c r="AQ114" s="30" t="s">
        <v>912</v>
      </c>
      <c r="AR114" s="30" t="s">
        <v>976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920</v>
      </c>
      <c r="BD114" s="30" t="s">
        <v>1118</v>
      </c>
      <c r="BF114" s="30" t="s">
        <v>892</v>
      </c>
      <c r="BG114" s="30" t="s">
        <v>206</v>
      </c>
      <c r="BK114" s="30" t="s">
        <v>1309</v>
      </c>
      <c r="BL114" s="30" t="s">
        <v>926</v>
      </c>
      <c r="BM114" s="30" t="s">
        <v>1331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927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903</v>
      </c>
      <c r="AF115" s="30">
        <v>10</v>
      </c>
      <c r="AG115" s="31" t="s">
        <v>34</v>
      </c>
      <c r="AH115" s="31" t="s">
        <v>902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921</v>
      </c>
      <c r="AO115" s="30" t="s">
        <v>922</v>
      </c>
      <c r="AP115" s="30" t="s">
        <v>911</v>
      </c>
      <c r="AQ115" s="30" t="s">
        <v>912</v>
      </c>
      <c r="AR115" s="30" t="s">
        <v>1112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920</v>
      </c>
      <c r="BD115" s="30" t="s">
        <v>1118</v>
      </c>
      <c r="BF115" s="30" t="s">
        <v>892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928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904</v>
      </c>
      <c r="AF116" s="30">
        <v>10</v>
      </c>
      <c r="AG116" s="31" t="s">
        <v>34</v>
      </c>
      <c r="AH116" s="31" t="s">
        <v>902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921</v>
      </c>
      <c r="AO116" s="30" t="s">
        <v>922</v>
      </c>
      <c r="AP116" s="30" t="s">
        <v>911</v>
      </c>
      <c r="AQ116" s="30" t="s">
        <v>912</v>
      </c>
      <c r="AR116" s="30" t="s">
        <v>1113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920</v>
      </c>
      <c r="BD116" s="30" t="s">
        <v>1118</v>
      </c>
      <c r="BF116" s="30" t="s">
        <v>892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1309</v>
      </c>
      <c r="BL117" s="30" t="s">
        <v>377</v>
      </c>
      <c r="BM117" s="30" t="s">
        <v>1332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1024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1309</v>
      </c>
      <c r="BL119" s="30" t="s">
        <v>374</v>
      </c>
      <c r="BM119" s="30" t="s">
        <v>1333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1025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1309</v>
      </c>
      <c r="BL120" s="30" t="s">
        <v>375</v>
      </c>
      <c r="BM120" s="39" t="s">
        <v>1334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1282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1283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1378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1281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1280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1478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1476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1477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1284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1371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1371</v>
      </c>
      <c r="BA131" s="30" t="str">
        <f>IF(ISBLANK(Table2[[#This Row],[device_model]]), "", Table2[[#This Row],[device_suggested_area]])</f>
        <v>Home</v>
      </c>
      <c r="BB131" s="30" t="s">
        <v>1375</v>
      </c>
      <c r="BC131" s="30" t="s">
        <v>1372</v>
      </c>
      <c r="BD131" s="30" t="s">
        <v>1371</v>
      </c>
      <c r="BF131" s="30" t="s">
        <v>1373</v>
      </c>
      <c r="BG131" s="30" t="s">
        <v>165</v>
      </c>
      <c r="BK131" s="30" t="s">
        <v>1308</v>
      </c>
      <c r="BL131" s="46" t="s">
        <v>1374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890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978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1473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929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978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1001</v>
      </c>
      <c r="BC135" s="30" t="s">
        <v>566</v>
      </c>
      <c r="BD135" s="30" t="s">
        <v>378</v>
      </c>
      <c r="BE135" s="30" t="s">
        <v>1473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890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978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1473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930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978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1001</v>
      </c>
      <c r="BC137" s="30" t="s">
        <v>566</v>
      </c>
      <c r="BD137" s="30" t="s">
        <v>378</v>
      </c>
      <c r="BE137" s="30" t="s">
        <v>1473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887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1412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1473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931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1412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1002</v>
      </c>
      <c r="BC140" s="30" t="s">
        <v>488</v>
      </c>
      <c r="BD140" s="30" t="s">
        <v>378</v>
      </c>
      <c r="BE140" s="30" t="s">
        <v>1473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923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979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1003</v>
      </c>
      <c r="BC141" s="30" t="s">
        <v>488</v>
      </c>
      <c r="BD141" s="30" t="s">
        <v>378</v>
      </c>
      <c r="BE141" s="30" t="s">
        <v>1473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932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979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1004</v>
      </c>
      <c r="BC142" s="30" t="s">
        <v>488</v>
      </c>
      <c r="BD142" s="30" t="s">
        <v>378</v>
      </c>
      <c r="BE142" s="30" t="s">
        <v>1473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933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979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1005</v>
      </c>
      <c r="BC143" s="30" t="s">
        <v>488</v>
      </c>
      <c r="BD143" s="30" t="s">
        <v>378</v>
      </c>
      <c r="BE143" s="30" t="s">
        <v>1473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934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979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1006</v>
      </c>
      <c r="BC144" s="30" t="s">
        <v>488</v>
      </c>
      <c r="BD144" s="30" t="s">
        <v>378</v>
      </c>
      <c r="BE144" s="30" t="s">
        <v>1473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935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979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1007</v>
      </c>
      <c r="BC145" s="30" t="s">
        <v>488</v>
      </c>
      <c r="BD145" s="30" t="s">
        <v>378</v>
      </c>
      <c r="BE145" s="30" t="s">
        <v>1473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858</v>
      </c>
      <c r="F146" s="36" t="str">
        <f>IF(ISBLANK(Table2[[#This Row],[unique_id]]), "", PROPER(SUBSTITUTE(Table2[[#This Row],[unique_id]], "_", " ")))</f>
        <v>Hallway Sconces</v>
      </c>
      <c r="G146" s="30" t="s">
        <v>860</v>
      </c>
      <c r="H146" s="30" t="s">
        <v>139</v>
      </c>
      <c r="I146" s="30" t="s">
        <v>132</v>
      </c>
      <c r="J146" s="30" t="s">
        <v>850</v>
      </c>
      <c r="K146" s="30" t="s">
        <v>923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980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850</v>
      </c>
      <c r="BC146" s="30" t="s">
        <v>853</v>
      </c>
      <c r="BD146" s="30" t="s">
        <v>451</v>
      </c>
      <c r="BF146" s="30" t="s">
        <v>851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859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980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990</v>
      </c>
      <c r="BC147" s="30" t="s">
        <v>853</v>
      </c>
      <c r="BD147" s="30" t="s">
        <v>451</v>
      </c>
      <c r="BF147" s="30" t="s">
        <v>851</v>
      </c>
      <c r="BG147" s="30" t="s">
        <v>405</v>
      </c>
      <c r="BL147" s="30" t="s">
        <v>861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1263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980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991</v>
      </c>
      <c r="BC148" s="30" t="s">
        <v>853</v>
      </c>
      <c r="BD148" s="30" t="s">
        <v>451</v>
      </c>
      <c r="BF148" s="30" t="s">
        <v>851</v>
      </c>
      <c r="BG148" s="30" t="s">
        <v>405</v>
      </c>
      <c r="BL148" s="30" t="s">
        <v>862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886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978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1003</v>
      </c>
      <c r="BC149" s="30" t="s">
        <v>488</v>
      </c>
      <c r="BD149" s="30" t="s">
        <v>378</v>
      </c>
      <c r="BE149" s="30" t="s">
        <v>1473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936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978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1004</v>
      </c>
      <c r="BC150" s="30" t="s">
        <v>488</v>
      </c>
      <c r="BD150" s="30" t="s">
        <v>378</v>
      </c>
      <c r="BE150" s="30" t="s">
        <v>1473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937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978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1005</v>
      </c>
      <c r="BC151" s="30" t="s">
        <v>488</v>
      </c>
      <c r="BD151" s="30" t="s">
        <v>378</v>
      </c>
      <c r="BE151" s="30" t="s">
        <v>1473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938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978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1006</v>
      </c>
      <c r="BC152" s="30" t="s">
        <v>488</v>
      </c>
      <c r="BD152" s="30" t="s">
        <v>378</v>
      </c>
      <c r="BE152" s="30" t="s">
        <v>1473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939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978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1007</v>
      </c>
      <c r="BC153" s="30" t="s">
        <v>488</v>
      </c>
      <c r="BD153" s="30" t="s">
        <v>378</v>
      </c>
      <c r="BE153" s="30" t="s">
        <v>1473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940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978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1008</v>
      </c>
      <c r="BC154" s="30" t="s">
        <v>488</v>
      </c>
      <c r="BD154" s="30" t="s">
        <v>378</v>
      </c>
      <c r="BE154" s="30" t="s">
        <v>1473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941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978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1009</v>
      </c>
      <c r="BC155" s="30" t="s">
        <v>488</v>
      </c>
      <c r="BD155" s="30" t="s">
        <v>378</v>
      </c>
      <c r="BE155" s="30" t="s">
        <v>1473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886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978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1003</v>
      </c>
      <c r="BC156" s="30" t="s">
        <v>488</v>
      </c>
      <c r="BD156" s="30" t="s">
        <v>378</v>
      </c>
      <c r="BE156" s="30" t="s">
        <v>1473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942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978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1004</v>
      </c>
      <c r="BC157" s="30" t="s">
        <v>488</v>
      </c>
      <c r="BD157" s="30" t="s">
        <v>378</v>
      </c>
      <c r="BE157" s="30" t="s">
        <v>1473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943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978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1005</v>
      </c>
      <c r="BC158" s="30" t="s">
        <v>488</v>
      </c>
      <c r="BD158" s="30" t="s">
        <v>378</v>
      </c>
      <c r="BE158" s="30" t="s">
        <v>1473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944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978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1006</v>
      </c>
      <c r="BC159" s="30" t="s">
        <v>488</v>
      </c>
      <c r="BD159" s="30" t="s">
        <v>378</v>
      </c>
      <c r="BE159" s="30" t="s">
        <v>1473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890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978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1473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945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1412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1001</v>
      </c>
      <c r="BC162" s="30" t="s">
        <v>488</v>
      </c>
      <c r="BD162" s="30" t="s">
        <v>378</v>
      </c>
      <c r="BE162" s="30" t="s">
        <v>1473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889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979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1003</v>
      </c>
      <c r="BC163" s="30" t="s">
        <v>488</v>
      </c>
      <c r="BD163" s="30" t="s">
        <v>378</v>
      </c>
      <c r="BE163" s="30" t="s">
        <v>1473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946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979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1004</v>
      </c>
      <c r="BC164" s="30" t="s">
        <v>488</v>
      </c>
      <c r="BD164" s="30" t="s">
        <v>378</v>
      </c>
      <c r="BE164" s="30" t="s">
        <v>1473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947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979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1005</v>
      </c>
      <c r="BC165" s="30" t="s">
        <v>488</v>
      </c>
      <c r="BD165" s="30" t="s">
        <v>378</v>
      </c>
      <c r="BE165" s="30" t="s">
        <v>1473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948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979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1006</v>
      </c>
      <c r="BC166" s="30" t="s">
        <v>488</v>
      </c>
      <c r="BD166" s="30" t="s">
        <v>378</v>
      </c>
      <c r="BE166" s="30" t="s">
        <v>1473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871</v>
      </c>
      <c r="F167" s="36" t="str">
        <f>IF(ISBLANK(Table2[[#This Row],[unique_id]]), "", PROPER(SUBSTITUTE(Table2[[#This Row],[unique_id]], "_", " ")))</f>
        <v>Parents Jane Bedside</v>
      </c>
      <c r="G167" s="30" t="s">
        <v>869</v>
      </c>
      <c r="H167" s="30" t="s">
        <v>139</v>
      </c>
      <c r="I167" s="30" t="s">
        <v>132</v>
      </c>
      <c r="J167" s="30" t="s">
        <v>884</v>
      </c>
      <c r="K167" s="30" t="s">
        <v>888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980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869</v>
      </c>
      <c r="BC167" s="30" t="s">
        <v>853</v>
      </c>
      <c r="BD167" s="30" t="s">
        <v>451</v>
      </c>
      <c r="BF167" s="30" t="s">
        <v>851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872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980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992</v>
      </c>
      <c r="BC168" s="30" t="s">
        <v>853</v>
      </c>
      <c r="BD168" s="30" t="s">
        <v>451</v>
      </c>
      <c r="BF168" s="30" t="s">
        <v>851</v>
      </c>
      <c r="BG168" s="30" t="s">
        <v>192</v>
      </c>
      <c r="BI168" s="30" t="s">
        <v>689</v>
      </c>
      <c r="BL168" s="30" t="s">
        <v>857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873</v>
      </c>
      <c r="F169" s="36" t="str">
        <f>IF(ISBLANK(Table2[[#This Row],[unique_id]]), "", PROPER(SUBSTITUTE(Table2[[#This Row],[unique_id]], "_", " ")))</f>
        <v>Parents Graham Bedside</v>
      </c>
      <c r="G169" s="30" t="s">
        <v>870</v>
      </c>
      <c r="H169" s="30" t="s">
        <v>139</v>
      </c>
      <c r="I169" s="30" t="s">
        <v>132</v>
      </c>
      <c r="J169" s="30" t="s">
        <v>885</v>
      </c>
      <c r="K169" s="30" t="s">
        <v>888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980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870</v>
      </c>
      <c r="BC169" s="30" t="s">
        <v>853</v>
      </c>
      <c r="BD169" s="30" t="s">
        <v>451</v>
      </c>
      <c r="BF169" s="30" t="s">
        <v>851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874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980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993</v>
      </c>
      <c r="BC170" s="30" t="s">
        <v>853</v>
      </c>
      <c r="BD170" s="30" t="s">
        <v>451</v>
      </c>
      <c r="BF170" s="30" t="s">
        <v>851</v>
      </c>
      <c r="BG170" s="30" t="s">
        <v>192</v>
      </c>
      <c r="BI170" s="30" t="s">
        <v>689</v>
      </c>
      <c r="BL170" s="30" t="s">
        <v>856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890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978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1473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949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978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1001</v>
      </c>
      <c r="BC172" s="30" t="s">
        <v>488</v>
      </c>
      <c r="BD172" s="30" t="s">
        <v>378</v>
      </c>
      <c r="BE172" s="30" t="s">
        <v>1473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886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978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1003</v>
      </c>
      <c r="BC173" s="30" t="s">
        <v>566</v>
      </c>
      <c r="BD173" s="30" t="s">
        <v>378</v>
      </c>
      <c r="BE173" s="30" t="s">
        <v>1473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950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978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1004</v>
      </c>
      <c r="BC174" s="30" t="s">
        <v>566</v>
      </c>
      <c r="BD174" s="30" t="s">
        <v>378</v>
      </c>
      <c r="BE174" s="30" t="s">
        <v>1473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951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978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1005</v>
      </c>
      <c r="BC175" s="30" t="s">
        <v>566</v>
      </c>
      <c r="BD175" s="30" t="s">
        <v>378</v>
      </c>
      <c r="BE175" s="30" t="s">
        <v>1473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952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978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1006</v>
      </c>
      <c r="BC176" s="30" t="s">
        <v>566</v>
      </c>
      <c r="BD176" s="30" t="s">
        <v>378</v>
      </c>
      <c r="BE176" s="30" t="s">
        <v>1473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953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978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1007</v>
      </c>
      <c r="BC177" s="30" t="s">
        <v>566</v>
      </c>
      <c r="BD177" s="30" t="s">
        <v>378</v>
      </c>
      <c r="BE177" s="30" t="s">
        <v>1473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1276</v>
      </c>
      <c r="F178" s="36" t="str">
        <f>IF(ISBLANK(Table2[[#This Row],[unique_id]]), "", PROPER(SUBSTITUTE(Table2[[#This Row],[unique_id]], "_", " ")))</f>
        <v>Kitchen Bench Lights Plug</v>
      </c>
      <c r="G178" s="30" t="s">
        <v>1277</v>
      </c>
      <c r="H178" s="30" t="s">
        <v>139</v>
      </c>
      <c r="I178" s="30" t="s">
        <v>132</v>
      </c>
      <c r="J178" s="30" t="s">
        <v>1279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985</v>
      </c>
      <c r="U178" s="30"/>
      <c r="V178" s="31"/>
      <c r="W178" s="31"/>
      <c r="X178" s="31"/>
      <c r="Y178" s="31"/>
      <c r="Z178" s="31"/>
      <c r="AA178" s="31" t="s">
        <v>1114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902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921</v>
      </c>
      <c r="AO178" s="30" t="s">
        <v>922</v>
      </c>
      <c r="AP178" s="30" t="s">
        <v>911</v>
      </c>
      <c r="AQ178" s="30" t="s">
        <v>912</v>
      </c>
      <c r="AR178" s="30" t="s">
        <v>976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1278</v>
      </c>
      <c r="BC178" s="30" t="s">
        <v>771</v>
      </c>
      <c r="BD178" s="30" t="s">
        <v>1118</v>
      </c>
      <c r="BF178" s="30" t="s">
        <v>892</v>
      </c>
      <c r="BG178" s="30" t="s">
        <v>206</v>
      </c>
      <c r="BK178" s="30" t="s">
        <v>1309</v>
      </c>
      <c r="BL178" s="30" t="s">
        <v>924</v>
      </c>
      <c r="BM178" s="30" t="s">
        <v>1335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886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978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1003</v>
      </c>
      <c r="BC179" s="30" t="s">
        <v>488</v>
      </c>
      <c r="BD179" s="30" t="s">
        <v>378</v>
      </c>
      <c r="BE179" s="30" t="s">
        <v>1473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954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978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1004</v>
      </c>
      <c r="BC180" s="30" t="s">
        <v>488</v>
      </c>
      <c r="BD180" s="30" t="s">
        <v>378</v>
      </c>
      <c r="BE180" s="30" t="s">
        <v>1473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886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978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1003</v>
      </c>
      <c r="BC181" s="30" t="s">
        <v>488</v>
      </c>
      <c r="BD181" s="30" t="s">
        <v>378</v>
      </c>
      <c r="BE181" s="30" t="s">
        <v>1473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955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978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1004</v>
      </c>
      <c r="BC182" s="30" t="s">
        <v>488</v>
      </c>
      <c r="BD182" s="30" t="s">
        <v>378</v>
      </c>
      <c r="BE182" s="30" t="s">
        <v>1473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981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1003</v>
      </c>
      <c r="BC183" s="30" t="s">
        <v>566</v>
      </c>
      <c r="BD183" s="30" t="s">
        <v>378</v>
      </c>
      <c r="BE183" s="30" t="s">
        <v>1473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956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981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1004</v>
      </c>
      <c r="BC184" s="30" t="s">
        <v>566</v>
      </c>
      <c r="BD184" s="30" t="s">
        <v>378</v>
      </c>
      <c r="BE184" s="30" t="s">
        <v>1473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889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979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1003</v>
      </c>
      <c r="BC185" s="30" t="s">
        <v>488</v>
      </c>
      <c r="BD185" s="30" t="s">
        <v>378</v>
      </c>
      <c r="BE185" s="30" t="s">
        <v>1473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957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979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1004</v>
      </c>
      <c r="BC186" s="30" t="s">
        <v>488</v>
      </c>
      <c r="BD186" s="30" t="s">
        <v>378</v>
      </c>
      <c r="BE186" s="30" t="s">
        <v>1473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863</v>
      </c>
      <c r="F187" s="36" t="str">
        <f>IF(ISBLANK(Table2[[#This Row],[unique_id]]), "", PROPER(SUBSTITUTE(Table2[[#This Row],[unique_id]], "_", " ")))</f>
        <v>Bathroom Sconces</v>
      </c>
      <c r="G187" s="30" t="s">
        <v>866</v>
      </c>
      <c r="H187" s="30" t="s">
        <v>139</v>
      </c>
      <c r="I187" s="30" t="s">
        <v>132</v>
      </c>
      <c r="J187" s="30" t="s">
        <v>850</v>
      </c>
      <c r="K187" s="30" t="s">
        <v>888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980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850</v>
      </c>
      <c r="BC187" s="30" t="s">
        <v>853</v>
      </c>
      <c r="BD187" s="30" t="s">
        <v>451</v>
      </c>
      <c r="BF187" s="30" t="s">
        <v>851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864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980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990</v>
      </c>
      <c r="BC188" s="30" t="s">
        <v>853</v>
      </c>
      <c r="BD188" s="30" t="s">
        <v>451</v>
      </c>
      <c r="BF188" s="30" t="s">
        <v>851</v>
      </c>
      <c r="BG188" s="30" t="s">
        <v>359</v>
      </c>
      <c r="BL188" s="30" t="s">
        <v>867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865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980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991</v>
      </c>
      <c r="BC189" s="30" t="s">
        <v>853</v>
      </c>
      <c r="BD189" s="30" t="s">
        <v>451</v>
      </c>
      <c r="BF189" s="30" t="s">
        <v>851</v>
      </c>
      <c r="BG189" s="30" t="s">
        <v>359</v>
      </c>
      <c r="BL189" s="30" t="s">
        <v>868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889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979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1003</v>
      </c>
      <c r="BC190" s="30" t="s">
        <v>566</v>
      </c>
      <c r="BD190" s="30" t="s">
        <v>378</v>
      </c>
      <c r="BE190" s="30" t="s">
        <v>1473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958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979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1004</v>
      </c>
      <c r="BC191" s="30" t="s">
        <v>566</v>
      </c>
      <c r="BD191" s="30" t="s">
        <v>378</v>
      </c>
      <c r="BE191" s="30" t="s">
        <v>1473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845</v>
      </c>
      <c r="F192" s="36" t="str">
        <f>IF(ISBLANK(Table2[[#This Row],[unique_id]]), "", PROPER(SUBSTITUTE(Table2[[#This Row],[unique_id]], "_", " ")))</f>
        <v>Ensuite Sconces</v>
      </c>
      <c r="G192" s="30" t="s">
        <v>849</v>
      </c>
      <c r="H192" s="30" t="s">
        <v>139</v>
      </c>
      <c r="I192" s="30" t="s">
        <v>132</v>
      </c>
      <c r="J192" s="30" t="s">
        <v>850</v>
      </c>
      <c r="K192" s="30" t="s">
        <v>888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980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850</v>
      </c>
      <c r="BC192" s="30" t="s">
        <v>853</v>
      </c>
      <c r="BD192" s="30" t="s">
        <v>451</v>
      </c>
      <c r="BF192" s="30" t="s">
        <v>851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846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980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990</v>
      </c>
      <c r="BC193" s="30" t="s">
        <v>853</v>
      </c>
      <c r="BD193" s="30" t="s">
        <v>451</v>
      </c>
      <c r="BF193" s="30" t="s">
        <v>851</v>
      </c>
      <c r="BG193" s="30" t="s">
        <v>395</v>
      </c>
      <c r="BL193" s="30" t="s">
        <v>852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847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980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991</v>
      </c>
      <c r="BC194" s="30" t="s">
        <v>853</v>
      </c>
      <c r="BD194" s="30" t="s">
        <v>451</v>
      </c>
      <c r="BF194" s="30" t="s">
        <v>851</v>
      </c>
      <c r="BG194" s="30" t="s">
        <v>395</v>
      </c>
      <c r="BL194" s="30" t="s">
        <v>854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848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980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994</v>
      </c>
      <c r="BC195" s="30" t="s">
        <v>853</v>
      </c>
      <c r="BD195" s="30" t="s">
        <v>451</v>
      </c>
      <c r="BF195" s="30" t="s">
        <v>851</v>
      </c>
      <c r="BG195" s="30" t="s">
        <v>395</v>
      </c>
      <c r="BL195" s="30" t="s">
        <v>855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886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978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1003</v>
      </c>
      <c r="BC196" s="30" t="s">
        <v>566</v>
      </c>
      <c r="BD196" s="30" t="s">
        <v>378</v>
      </c>
      <c r="BE196" s="30" t="s">
        <v>1473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959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978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1004</v>
      </c>
      <c r="BC197" s="30" t="s">
        <v>566</v>
      </c>
      <c r="BD197" s="30" t="s">
        <v>378</v>
      </c>
      <c r="BE197" s="30" t="s">
        <v>1473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1446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1447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983</v>
      </c>
      <c r="BK199" s="55" t="s">
        <v>1309</v>
      </c>
      <c r="BL199" s="55" t="s">
        <v>562</v>
      </c>
      <c r="BM199" s="55" t="s">
        <v>1336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960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1077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1119</v>
      </c>
      <c r="BD200" s="30" t="s">
        <v>1118</v>
      </c>
      <c r="BF200" s="30" t="s">
        <v>892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1058</v>
      </c>
      <c r="U201" s="30"/>
      <c r="V201" s="31"/>
      <c r="W201" s="31"/>
      <c r="X201" s="31"/>
      <c r="Y201" s="31"/>
      <c r="Z201" s="31"/>
      <c r="AA201" s="42" t="s">
        <v>1111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902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921</v>
      </c>
      <c r="AO201" s="30" t="s">
        <v>922</v>
      </c>
      <c r="AP201" s="30" t="s">
        <v>911</v>
      </c>
      <c r="AQ201" s="30" t="s">
        <v>912</v>
      </c>
      <c r="AR201" s="30" t="s">
        <v>976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1119</v>
      </c>
      <c r="BD201" s="30" t="s">
        <v>1118</v>
      </c>
      <c r="BF201" s="30" t="s">
        <v>892</v>
      </c>
      <c r="BG201" s="30" t="s">
        <v>358</v>
      </c>
      <c r="BK201" s="30" t="s">
        <v>1309</v>
      </c>
      <c r="BL201" s="30" t="s">
        <v>1060</v>
      </c>
      <c r="BM201" s="30" t="s">
        <v>1337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1055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902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921</v>
      </c>
      <c r="AO202" s="30" t="s">
        <v>922</v>
      </c>
      <c r="AP202" s="30" t="s">
        <v>911</v>
      </c>
      <c r="AQ202" s="30" t="s">
        <v>912</v>
      </c>
      <c r="AR202" s="30" t="s">
        <v>1247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1119</v>
      </c>
      <c r="BD202" s="30" t="s">
        <v>1118</v>
      </c>
      <c r="BF202" s="30" t="s">
        <v>892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1448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1449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983</v>
      </c>
      <c r="BK204" s="55" t="s">
        <v>1309</v>
      </c>
      <c r="BL204" s="55" t="s">
        <v>561</v>
      </c>
      <c r="BM204" s="55" t="s">
        <v>1338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961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1077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1120</v>
      </c>
      <c r="BD205" s="30" t="s">
        <v>1118</v>
      </c>
      <c r="BF205" s="30" t="s">
        <v>892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1057</v>
      </c>
      <c r="U206" s="30"/>
      <c r="V206" s="31"/>
      <c r="W206" s="31"/>
      <c r="X206" s="31"/>
      <c r="Y206" s="31"/>
      <c r="Z206" s="31"/>
      <c r="AA206" s="42" t="s">
        <v>1111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902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921</v>
      </c>
      <c r="AO206" s="30" t="s">
        <v>922</v>
      </c>
      <c r="AP206" s="30" t="s">
        <v>911</v>
      </c>
      <c r="AQ206" s="30" t="s">
        <v>912</v>
      </c>
      <c r="AR206" s="30" t="s">
        <v>976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1120</v>
      </c>
      <c r="BD206" s="30" t="s">
        <v>1118</v>
      </c>
      <c r="BF206" s="30" t="s">
        <v>892</v>
      </c>
      <c r="BG206" s="30" t="s">
        <v>560</v>
      </c>
      <c r="BK206" s="30" t="s">
        <v>1309</v>
      </c>
      <c r="BL206" s="30" t="s">
        <v>1059</v>
      </c>
      <c r="BM206" s="30" t="s">
        <v>1339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1473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962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1010</v>
      </c>
      <c r="BC208" s="30" t="s">
        <v>567</v>
      </c>
      <c r="BD208" s="30" t="s">
        <v>378</v>
      </c>
      <c r="BE208" s="30" t="s">
        <v>1473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963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1011</v>
      </c>
      <c r="BC209" s="30" t="s">
        <v>567</v>
      </c>
      <c r="BD209" s="30" t="s">
        <v>378</v>
      </c>
      <c r="BE209" s="30" t="s">
        <v>1473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964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1012</v>
      </c>
      <c r="BC210" s="30" t="s">
        <v>567</v>
      </c>
      <c r="BD210" s="30" t="s">
        <v>378</v>
      </c>
      <c r="BE210" s="30" t="s">
        <v>1473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965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1013</v>
      </c>
      <c r="BC211" s="30" t="s">
        <v>567</v>
      </c>
      <c r="BD211" s="30" t="s">
        <v>378</v>
      </c>
      <c r="BE211" s="30" t="s">
        <v>1473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982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1014</v>
      </c>
      <c r="BC212" s="30" t="s">
        <v>567</v>
      </c>
      <c r="BD212" s="30" t="s">
        <v>378</v>
      </c>
      <c r="BE212" s="30" t="s">
        <v>1473</v>
      </c>
      <c r="BF212" s="30" t="s">
        <v>565</v>
      </c>
      <c r="BG212" s="30" t="s">
        <v>577</v>
      </c>
      <c r="BL212" s="30" t="s">
        <v>1061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982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1015</v>
      </c>
      <c r="BC213" s="30" t="s">
        <v>567</v>
      </c>
      <c r="BD213" s="30" t="s">
        <v>378</v>
      </c>
      <c r="BE213" s="30" t="s">
        <v>1473</v>
      </c>
      <c r="BF213" s="30" t="s">
        <v>565</v>
      </c>
      <c r="BG213" s="30" t="s">
        <v>577</v>
      </c>
      <c r="BL213" s="30" t="s">
        <v>1061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982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1016</v>
      </c>
      <c r="BC214" s="30" t="s">
        <v>567</v>
      </c>
      <c r="BD214" s="30" t="s">
        <v>378</v>
      </c>
      <c r="BE214" s="30" t="s">
        <v>1473</v>
      </c>
      <c r="BF214" s="30" t="s">
        <v>565</v>
      </c>
      <c r="BG214" s="30" t="s">
        <v>577</v>
      </c>
      <c r="BL214" s="30" t="s">
        <v>1061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982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1017</v>
      </c>
      <c r="BC215" s="30" t="s">
        <v>567</v>
      </c>
      <c r="BD215" s="30" t="s">
        <v>378</v>
      </c>
      <c r="BE215" s="30" t="s">
        <v>1473</v>
      </c>
      <c r="BF215" s="30" t="s">
        <v>565</v>
      </c>
      <c r="BG215" s="30" t="s">
        <v>577</v>
      </c>
      <c r="BL215" s="30" t="s">
        <v>1061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1473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966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1018</v>
      </c>
      <c r="BC217" s="30" t="s">
        <v>573</v>
      </c>
      <c r="BD217" s="30" t="s">
        <v>378</v>
      </c>
      <c r="BE217" s="30" t="s">
        <v>1473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967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1019</v>
      </c>
      <c r="BC218" s="30" t="s">
        <v>573</v>
      </c>
      <c r="BD218" s="30" t="s">
        <v>378</v>
      </c>
      <c r="BE218" s="30" t="s">
        <v>1473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982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1020</v>
      </c>
      <c r="BC219" s="30" t="s">
        <v>573</v>
      </c>
      <c r="BD219" s="30" t="s">
        <v>378</v>
      </c>
      <c r="BE219" s="30" t="s">
        <v>1473</v>
      </c>
      <c r="BF219" s="30" t="s">
        <v>565</v>
      </c>
      <c r="BG219" s="30" t="s">
        <v>572</v>
      </c>
      <c r="BL219" s="30" t="s">
        <v>1061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968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1076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1027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1027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984</v>
      </c>
      <c r="BK222" s="30" t="s">
        <v>1309</v>
      </c>
      <c r="BL222" s="30" t="s">
        <v>351</v>
      </c>
      <c r="BM222" s="30" t="s">
        <v>1340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1098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1176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1076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1118</v>
      </c>
      <c r="BF223" s="30" t="s">
        <v>892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1099</v>
      </c>
      <c r="F224" s="36" t="str">
        <f>IF(ISBLANK(Table2[[#This Row],[unique_id]]), "", PROPER(SUBSTITUTE(Table2[[#This Row],[unique_id]], "_", " ")))</f>
        <v>Ceiling Water Booster Plug</v>
      </c>
      <c r="G224" s="30" t="s">
        <v>1176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1115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902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921</v>
      </c>
      <c r="AO224" s="30" t="s">
        <v>922</v>
      </c>
      <c r="AP224" s="30" t="s">
        <v>911</v>
      </c>
      <c r="AQ224" s="30" t="s">
        <v>912</v>
      </c>
      <c r="AR224" s="30" t="s">
        <v>976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1118</v>
      </c>
      <c r="BF224" s="30" t="s">
        <v>892</v>
      </c>
      <c r="BG224" s="30" t="s">
        <v>404</v>
      </c>
      <c r="BK224" s="30" t="s">
        <v>1309</v>
      </c>
      <c r="BL224" s="30" t="s">
        <v>443</v>
      </c>
      <c r="BM224" s="30" t="s">
        <v>1341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1100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905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903</v>
      </c>
      <c r="AF225" s="30">
        <v>10</v>
      </c>
      <c r="AG225" s="31" t="s">
        <v>34</v>
      </c>
      <c r="AH225" s="31" t="s">
        <v>902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921</v>
      </c>
      <c r="AO225" s="30" t="s">
        <v>922</v>
      </c>
      <c r="AP225" s="30" t="s">
        <v>911</v>
      </c>
      <c r="AQ225" s="30" t="s">
        <v>912</v>
      </c>
      <c r="AR225" s="30" t="s">
        <v>1112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1118</v>
      </c>
      <c r="BF225" s="30" t="s">
        <v>892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1101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906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904</v>
      </c>
      <c r="AF226" s="30">
        <v>10</v>
      </c>
      <c r="AG226" s="31" t="s">
        <v>34</v>
      </c>
      <c r="AH226" s="31" t="s">
        <v>902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921</v>
      </c>
      <c r="AO226" s="30" t="s">
        <v>922</v>
      </c>
      <c r="AP226" s="30" t="s">
        <v>911</v>
      </c>
      <c r="AQ226" s="30" t="s">
        <v>912</v>
      </c>
      <c r="AR226" s="30" t="s">
        <v>1113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1118</v>
      </c>
      <c r="BF226" s="30" t="s">
        <v>892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1106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1076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1118</v>
      </c>
      <c r="BF227" s="30" t="s">
        <v>892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1107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1115</v>
      </c>
      <c r="AB228" s="30"/>
      <c r="AC228" s="30"/>
      <c r="AE228" s="30" t="s">
        <v>1110</v>
      </c>
      <c r="AF228" s="30">
        <v>10</v>
      </c>
      <c r="AG228" s="31" t="s">
        <v>34</v>
      </c>
      <c r="AH228" s="31" t="s">
        <v>902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921</v>
      </c>
      <c r="AO228" s="30" t="s">
        <v>922</v>
      </c>
      <c r="AP228" s="30" t="s">
        <v>911</v>
      </c>
      <c r="AQ228" s="30" t="s">
        <v>912</v>
      </c>
      <c r="AR228" s="30" t="s">
        <v>976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1118</v>
      </c>
      <c r="BF228" s="30" t="s">
        <v>892</v>
      </c>
      <c r="BG228" s="30" t="s">
        <v>577</v>
      </c>
      <c r="BK228" s="30" t="s">
        <v>1309</v>
      </c>
      <c r="BL228" s="30" t="s">
        <v>1053</v>
      </c>
      <c r="BM228" s="30" t="s">
        <v>1342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1108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905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903</v>
      </c>
      <c r="AF229" s="30">
        <v>10</v>
      </c>
      <c r="AG229" s="31" t="s">
        <v>34</v>
      </c>
      <c r="AH229" s="31" t="s">
        <v>902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921</v>
      </c>
      <c r="AO229" s="30" t="s">
        <v>922</v>
      </c>
      <c r="AP229" s="30" t="s">
        <v>911</v>
      </c>
      <c r="AQ229" s="30" t="s">
        <v>912</v>
      </c>
      <c r="AR229" s="30" t="s">
        <v>1112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1118</v>
      </c>
      <c r="BF229" s="30" t="s">
        <v>892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1109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906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904</v>
      </c>
      <c r="AF230" s="30">
        <v>10</v>
      </c>
      <c r="AG230" s="31" t="s">
        <v>34</v>
      </c>
      <c r="AH230" s="31" t="s">
        <v>902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921</v>
      </c>
      <c r="AO230" s="30" t="s">
        <v>922</v>
      </c>
      <c r="AP230" s="30" t="s">
        <v>911</v>
      </c>
      <c r="AQ230" s="30" t="s">
        <v>912</v>
      </c>
      <c r="AR230" s="30" t="s">
        <v>1113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1118</v>
      </c>
      <c r="BF230" s="30" t="s">
        <v>892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1056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1167</v>
      </c>
      <c r="H231" s="30" t="s">
        <v>1381</v>
      </c>
      <c r="I231" s="30" t="s">
        <v>132</v>
      </c>
      <c r="K231" s="30" t="s">
        <v>1175</v>
      </c>
      <c r="O231" s="31"/>
      <c r="P231" s="30"/>
      <c r="T231" s="37"/>
      <c r="U231" s="30" t="s">
        <v>437</v>
      </c>
      <c r="V231" s="31" t="s">
        <v>1190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902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921</v>
      </c>
      <c r="AO231" s="30" t="s">
        <v>922</v>
      </c>
      <c r="AP231" s="30" t="s">
        <v>911</v>
      </c>
      <c r="AQ231" s="30" t="s">
        <v>912</v>
      </c>
      <c r="AR231" s="30" t="s">
        <v>1121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1120</v>
      </c>
      <c r="BD231" s="30" t="s">
        <v>1118</v>
      </c>
      <c r="BF231" s="30" t="s">
        <v>892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1175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1167</v>
      </c>
      <c r="H232" s="30" t="s">
        <v>1381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844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1080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1081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1082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1083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1084</v>
      </c>
      <c r="F244" s="36" t="str">
        <f>IF(ISBLANK(Table2[[#This Row],[unique_id]]), "", PROPER(SUBSTITUTE(Table2[[#This Row],[unique_id]], "_", " ")))</f>
        <v>Water Booster Power</v>
      </c>
      <c r="G244" s="30" t="s">
        <v>1176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1085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1086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1087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1088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844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1089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1090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1091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1092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1093</v>
      </c>
      <c r="F267" s="36" t="str">
        <f>IF(ISBLANK(Table2[[#This Row],[unique_id]]), "", PROPER(SUBSTITUTE(Table2[[#This Row],[unique_id]], "_", " ")))</f>
        <v>Water Booster Energy Daily</v>
      </c>
      <c r="G267" s="30" t="s">
        <v>1176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1094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1095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1096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1097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1037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1308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1150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1129</v>
      </c>
      <c r="BC280" s="30" t="s">
        <v>1131</v>
      </c>
      <c r="BD280" s="30" t="s">
        <v>1130</v>
      </c>
      <c r="BF280" s="30" t="s">
        <v>996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1150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1272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1129</v>
      </c>
      <c r="BC281" s="30" t="s">
        <v>1131</v>
      </c>
      <c r="BD281" s="30" t="s">
        <v>1130</v>
      </c>
      <c r="BF281" s="30" t="s">
        <v>996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1150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1273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1129</v>
      </c>
      <c r="BC282" s="30" t="s">
        <v>1131</v>
      </c>
      <c r="BD282" s="30" t="s">
        <v>1130</v>
      </c>
      <c r="BF282" s="30" t="s">
        <v>996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1150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1274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1129</v>
      </c>
      <c r="BC283" s="30" t="s">
        <v>1131</v>
      </c>
      <c r="BD283" s="30" t="s">
        <v>1130</v>
      </c>
      <c r="BF283" s="30" t="s">
        <v>996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1270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1150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1275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1129</v>
      </c>
      <c r="BC284" s="30" t="s">
        <v>1131</v>
      </c>
      <c r="BD284" s="30" t="s">
        <v>1130</v>
      </c>
      <c r="BF284" s="30" t="s">
        <v>996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1238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1241</v>
      </c>
      <c r="H285" s="30" t="s">
        <v>1237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1240</v>
      </c>
      <c r="AF285" s="30">
        <v>200</v>
      </c>
      <c r="AG285" s="31" t="s">
        <v>34</v>
      </c>
      <c r="AH285" s="31"/>
      <c r="AI285" s="30" t="s">
        <v>1150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1195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1129</v>
      </c>
      <c r="BC285" s="30" t="s">
        <v>1131</v>
      </c>
      <c r="BD285" s="30" t="s">
        <v>1130</v>
      </c>
      <c r="BF285" s="30" t="s">
        <v>996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1239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1242</v>
      </c>
      <c r="H286" s="30" t="s">
        <v>1237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1240</v>
      </c>
      <c r="AF286" s="30">
        <v>200</v>
      </c>
      <c r="AG286" s="31" t="s">
        <v>34</v>
      </c>
      <c r="AH286" s="31"/>
      <c r="AI286" s="30" t="s">
        <v>1150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1195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1129</v>
      </c>
      <c r="BC286" s="30" t="s">
        <v>1131</v>
      </c>
      <c r="BD286" s="30" t="s">
        <v>1130</v>
      </c>
      <c r="BF286" s="30" t="s">
        <v>996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1269</v>
      </c>
      <c r="BC294" s="30" t="s">
        <v>36</v>
      </c>
      <c r="BD294" s="30" t="s">
        <v>37</v>
      </c>
      <c r="BF294" s="30" t="s">
        <v>1072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1202</v>
      </c>
      <c r="D296" s="30" t="s">
        <v>148</v>
      </c>
      <c r="E296" s="30" t="s">
        <v>1204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1232</v>
      </c>
      <c r="H296" s="30" t="s">
        <v>1199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1200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1234</v>
      </c>
      <c r="AR296" s="30" t="s">
        <v>976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1203</v>
      </c>
      <c r="BC296" s="30" t="s">
        <v>1131</v>
      </c>
      <c r="BD296" s="30" t="s">
        <v>1130</v>
      </c>
      <c r="BF296" s="30" t="s">
        <v>996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1202</v>
      </c>
      <c r="D297" s="30" t="s">
        <v>148</v>
      </c>
      <c r="E297" s="30" t="s">
        <v>1205</v>
      </c>
      <c r="F297" s="30" t="str">
        <f>IF(ISBLANK(Table2[[#This Row],[unique_id]]), "", PROPER(SUBSTITUTE(Table2[[#This Row],[unique_id]], "_", " ")))</f>
        <v>Service Plex Availability</v>
      </c>
      <c r="G297" s="30" t="s">
        <v>1219</v>
      </c>
      <c r="H297" s="30" t="s">
        <v>1199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1200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1234</v>
      </c>
      <c r="AR297" s="30" t="s">
        <v>976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1203</v>
      </c>
      <c r="BC297" s="30" t="s">
        <v>1131</v>
      </c>
      <c r="BD297" s="30" t="s">
        <v>1130</v>
      </c>
      <c r="BF297" s="30" t="s">
        <v>996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1202</v>
      </c>
      <c r="D298" s="30" t="s">
        <v>148</v>
      </c>
      <c r="E298" s="30" t="s">
        <v>1206</v>
      </c>
      <c r="F298" s="30" t="str">
        <f>IF(ISBLANK(Table2[[#This Row],[unique_id]]), "", PROPER(SUBSTITUTE(Table2[[#This Row],[unique_id]], "_", " ")))</f>
        <v>Service Grafana Availability</v>
      </c>
      <c r="G298" s="30" t="s">
        <v>1220</v>
      </c>
      <c r="H298" s="30" t="s">
        <v>1199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1200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1234</v>
      </c>
      <c r="AR298" s="30" t="s">
        <v>976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1203</v>
      </c>
      <c r="BC298" s="30" t="s">
        <v>1131</v>
      </c>
      <c r="BD298" s="30" t="s">
        <v>1130</v>
      </c>
      <c r="BF298" s="30" t="s">
        <v>996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1202</v>
      </c>
      <c r="D299" s="30" t="s">
        <v>148</v>
      </c>
      <c r="E299" s="30" t="s">
        <v>1207</v>
      </c>
      <c r="F299" s="30" t="str">
        <f>IF(ISBLANK(Table2[[#This Row],[unique_id]]), "", PROPER(SUBSTITUTE(Table2[[#This Row],[unique_id]], "_", " ")))</f>
        <v>Service Wrangle Availability</v>
      </c>
      <c r="G299" s="30" t="s">
        <v>1221</v>
      </c>
      <c r="H299" s="30" t="s">
        <v>1199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1200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1234</v>
      </c>
      <c r="AR299" s="30" t="s">
        <v>976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1203</v>
      </c>
      <c r="BC299" s="30" t="s">
        <v>1131</v>
      </c>
      <c r="BD299" s="30" t="s">
        <v>1130</v>
      </c>
      <c r="BF299" s="30" t="s">
        <v>996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1202</v>
      </c>
      <c r="D300" s="30" t="s">
        <v>148</v>
      </c>
      <c r="E300" s="30" t="s">
        <v>1208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1199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1200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1234</v>
      </c>
      <c r="AR300" s="30" t="s">
        <v>976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1203</v>
      </c>
      <c r="BC300" s="30" t="s">
        <v>1131</v>
      </c>
      <c r="BD300" s="30" t="s">
        <v>1130</v>
      </c>
      <c r="BF300" s="30" t="s">
        <v>996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1202</v>
      </c>
      <c r="D301" s="30" t="s">
        <v>148</v>
      </c>
      <c r="E301" s="30" t="s">
        <v>1209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1199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1200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1234</v>
      </c>
      <c r="AR301" s="30" t="s">
        <v>976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1203</v>
      </c>
      <c r="BC301" s="30" t="s">
        <v>1131</v>
      </c>
      <c r="BD301" s="30" t="s">
        <v>1130</v>
      </c>
      <c r="BF301" s="30" t="s">
        <v>996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1202</v>
      </c>
      <c r="D302" s="30" t="s">
        <v>148</v>
      </c>
      <c r="E302" s="30" t="s">
        <v>1201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1222</v>
      </c>
      <c r="H302" s="30" t="s">
        <v>1199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1200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1234</v>
      </c>
      <c r="AR302" s="30" t="s">
        <v>976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1203</v>
      </c>
      <c r="BC302" s="30" t="s">
        <v>1131</v>
      </c>
      <c r="BD302" s="30" t="s">
        <v>1130</v>
      </c>
      <c r="BF302" s="30" t="s">
        <v>996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1202</v>
      </c>
      <c r="D303" s="30" t="s">
        <v>148</v>
      </c>
      <c r="E303" s="30" t="s">
        <v>1210</v>
      </c>
      <c r="F303" s="30" t="str">
        <f>IF(ISBLANK(Table2[[#This Row],[unique_id]]), "", PROPER(SUBSTITUTE(Table2[[#This Row],[unique_id]], "_", " ")))</f>
        <v>Service Weewx Availability</v>
      </c>
      <c r="G303" s="30" t="s">
        <v>1223</v>
      </c>
      <c r="H303" s="30" t="s">
        <v>1199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1200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1234</v>
      </c>
      <c r="AR303" s="30" t="s">
        <v>976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1203</v>
      </c>
      <c r="BC303" s="30" t="s">
        <v>1131</v>
      </c>
      <c r="BD303" s="30" t="s">
        <v>1130</v>
      </c>
      <c r="BF303" s="30" t="s">
        <v>996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1202</v>
      </c>
      <c r="D304" s="30" t="s">
        <v>148</v>
      </c>
      <c r="E304" s="30" t="s">
        <v>1211</v>
      </c>
      <c r="F304" s="30" t="str">
        <f>IF(ISBLANK(Table2[[#This Row],[unique_id]]), "", PROPER(SUBSTITUTE(Table2[[#This Row],[unique_id]], "_", " ")))</f>
        <v>Service Digitemp Availability</v>
      </c>
      <c r="G304" s="30" t="s">
        <v>1224</v>
      </c>
      <c r="H304" s="30" t="s">
        <v>1199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1200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1234</v>
      </c>
      <c r="AR304" s="30" t="s">
        <v>976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1203</v>
      </c>
      <c r="BC304" s="30" t="s">
        <v>1131</v>
      </c>
      <c r="BD304" s="30" t="s">
        <v>1130</v>
      </c>
      <c r="BF304" s="30" t="s">
        <v>996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1202</v>
      </c>
      <c r="D305" s="30" t="s">
        <v>148</v>
      </c>
      <c r="E305" s="30" t="s">
        <v>1212</v>
      </c>
      <c r="F305" s="30" t="str">
        <f>IF(ISBLANK(Table2[[#This Row],[unique_id]]), "", PROPER(SUBSTITUTE(Table2[[#This Row],[unique_id]], "_", " ")))</f>
        <v>Service Nginx Availability</v>
      </c>
      <c r="G305" s="30" t="s">
        <v>1225</v>
      </c>
      <c r="H305" s="30" t="s">
        <v>1199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1200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1234</v>
      </c>
      <c r="AR305" s="30" t="s">
        <v>976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1203</v>
      </c>
      <c r="BC305" s="30" t="s">
        <v>1131</v>
      </c>
      <c r="BD305" s="30" t="s">
        <v>1130</v>
      </c>
      <c r="BF305" s="30" t="s">
        <v>996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1202</v>
      </c>
      <c r="D306" s="30" t="s">
        <v>148</v>
      </c>
      <c r="E306" s="30" t="s">
        <v>1213</v>
      </c>
      <c r="F306" s="30" t="str">
        <f>IF(ISBLANK(Table2[[#This Row],[unique_id]]), "", PROPER(SUBSTITUTE(Table2[[#This Row],[unique_id]], "_", " ")))</f>
        <v>Service Influxdb Availability</v>
      </c>
      <c r="G306" s="30" t="s">
        <v>1226</v>
      </c>
      <c r="H306" s="30" t="s">
        <v>1199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1200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1234</v>
      </c>
      <c r="AR306" s="30" t="s">
        <v>976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1203</v>
      </c>
      <c r="BC306" s="30" t="s">
        <v>1131</v>
      </c>
      <c r="BD306" s="30" t="s">
        <v>1130</v>
      </c>
      <c r="BF306" s="30" t="s">
        <v>996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1202</v>
      </c>
      <c r="D307" s="30" t="s">
        <v>148</v>
      </c>
      <c r="E307" s="30" t="s">
        <v>1214</v>
      </c>
      <c r="F307" s="30" t="str">
        <f>IF(ISBLANK(Table2[[#This Row],[unique_id]]), "", PROPER(SUBSTITUTE(Table2[[#This Row],[unique_id]], "_", " ")))</f>
        <v>Service Mariadb Availability</v>
      </c>
      <c r="G307" s="30" t="s">
        <v>1227</v>
      </c>
      <c r="H307" s="30" t="s">
        <v>1199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1200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1234</v>
      </c>
      <c r="AR307" s="30" t="s">
        <v>976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1203</v>
      </c>
      <c r="BC307" s="30" t="s">
        <v>1131</v>
      </c>
      <c r="BD307" s="30" t="s">
        <v>1130</v>
      </c>
      <c r="BF307" s="30" t="s">
        <v>996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1202</v>
      </c>
      <c r="D308" s="30" t="s">
        <v>148</v>
      </c>
      <c r="E308" s="30" t="s">
        <v>1215</v>
      </c>
      <c r="F308" s="30" t="str">
        <f>IF(ISBLANK(Table2[[#This Row],[unique_id]]), "", PROPER(SUBSTITUTE(Table2[[#This Row],[unique_id]], "_", " ")))</f>
        <v>Service Postgres Availability</v>
      </c>
      <c r="G308" s="30" t="s">
        <v>1228</v>
      </c>
      <c r="H308" s="30" t="s">
        <v>1199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1200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1234</v>
      </c>
      <c r="AR308" s="30" t="s">
        <v>976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1203</v>
      </c>
      <c r="BC308" s="30" t="s">
        <v>1131</v>
      </c>
      <c r="BD308" s="30" t="s">
        <v>1130</v>
      </c>
      <c r="BF308" s="30" t="s">
        <v>996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1202</v>
      </c>
      <c r="D309" s="30" t="s">
        <v>148</v>
      </c>
      <c r="E309" s="30" t="s">
        <v>1216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1229</v>
      </c>
      <c r="H309" s="30" t="s">
        <v>1199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1200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1234</v>
      </c>
      <c r="AR309" s="30" t="s">
        <v>976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1203</v>
      </c>
      <c r="BC309" s="30" t="s">
        <v>1131</v>
      </c>
      <c r="BD309" s="30" t="s">
        <v>1130</v>
      </c>
      <c r="BF309" s="30" t="s">
        <v>996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1202</v>
      </c>
      <c r="D310" s="30" t="s">
        <v>148</v>
      </c>
      <c r="E310" s="30" t="s">
        <v>1217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1230</v>
      </c>
      <c r="H310" s="30" t="s">
        <v>1199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1200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1234</v>
      </c>
      <c r="AR310" s="30" t="s">
        <v>976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1203</v>
      </c>
      <c r="BC310" s="30" t="s">
        <v>1131</v>
      </c>
      <c r="BD310" s="30" t="s">
        <v>1130</v>
      </c>
      <c r="BF310" s="30" t="s">
        <v>996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1202</v>
      </c>
      <c r="D311" s="30" t="s">
        <v>148</v>
      </c>
      <c r="E311" s="30" t="s">
        <v>1218</v>
      </c>
      <c r="F311" s="30" t="str">
        <f>IF(ISBLANK(Table2[[#This Row],[unique_id]]), "", PROPER(SUBSTITUTE(Table2[[#This Row],[unique_id]], "_", " ")))</f>
        <v>Service Monitor Availability</v>
      </c>
      <c r="G311" s="30" t="s">
        <v>1231</v>
      </c>
      <c r="H311" s="30" t="s">
        <v>1199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1200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1234</v>
      </c>
      <c r="AR311" s="30" t="s">
        <v>976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1203</v>
      </c>
      <c r="BC311" s="30" t="s">
        <v>1131</v>
      </c>
      <c r="BD311" s="30" t="s">
        <v>1130</v>
      </c>
      <c r="BF311" s="30" t="s">
        <v>996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1202</v>
      </c>
      <c r="D312" s="30" t="s">
        <v>148</v>
      </c>
      <c r="E312" s="30" t="s">
        <v>1235</v>
      </c>
      <c r="F312" s="30" t="str">
        <f>IF(ISBLANK(Table2[[#This Row],[unique_id]]), "", PROPER(SUBSTITUTE(Table2[[#This Row],[unique_id]], "_", " ")))</f>
        <v>Host Flo Availability</v>
      </c>
      <c r="G312" s="30" t="s">
        <v>1067</v>
      </c>
      <c r="H312" s="30" t="s">
        <v>1233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1200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1234</v>
      </c>
      <c r="AR312" s="30" t="s">
        <v>976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1203</v>
      </c>
      <c r="BC312" s="30" t="s">
        <v>1131</v>
      </c>
      <c r="BD312" s="30" t="s">
        <v>1130</v>
      </c>
      <c r="BF312" s="30" t="s">
        <v>996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1202</v>
      </c>
      <c r="D313" s="30" t="s">
        <v>148</v>
      </c>
      <c r="E313" s="30" t="s">
        <v>1489</v>
      </c>
      <c r="F313" s="30" t="str">
        <f>IF(ISBLANK(Table2[[#This Row],[unique_id]]), "", PROPER(SUBSTITUTE(Table2[[#This Row],[unique_id]], "_", " ")))</f>
        <v>Host May Availability</v>
      </c>
      <c r="G313" s="30" t="s">
        <v>1488</v>
      </c>
      <c r="H313" s="30" t="s">
        <v>1233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1200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1234</v>
      </c>
      <c r="AR313" s="30" t="s">
        <v>976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1203</v>
      </c>
      <c r="BC313" s="30" t="s">
        <v>1131</v>
      </c>
      <c r="BD313" s="30" t="s">
        <v>1130</v>
      </c>
      <c r="BF313" s="30" t="s">
        <v>996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1202</v>
      </c>
      <c r="D314" s="30" t="s">
        <v>148</v>
      </c>
      <c r="E314" s="30" t="s">
        <v>1236</v>
      </c>
      <c r="F314" s="30" t="str">
        <f>IF(ISBLANK(Table2[[#This Row],[unique_id]]), "", PROPER(SUBSTITUTE(Table2[[#This Row],[unique_id]], "_", " ")))</f>
        <v>Host Meg Availability</v>
      </c>
      <c r="G314" s="30" t="s">
        <v>1253</v>
      </c>
      <c r="H314" s="30" t="s">
        <v>1233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1200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1234</v>
      </c>
      <c r="AR314" s="30" t="s">
        <v>976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1203</v>
      </c>
      <c r="BC314" s="30" t="s">
        <v>1131</v>
      </c>
      <c r="BD314" s="30" t="s">
        <v>1130</v>
      </c>
      <c r="BF314" s="30" t="s">
        <v>996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1202</v>
      </c>
      <c r="D315" s="30" t="s">
        <v>148</v>
      </c>
      <c r="E315" s="30" t="s">
        <v>1499</v>
      </c>
      <c r="F315" s="30" t="str">
        <f>IF(ISBLANK(Table2[[#This Row],[unique_id]]), "", PROPER(SUBSTITUTE(Table2[[#This Row],[unique_id]], "_", " ")))</f>
        <v>Host Jen Availability</v>
      </c>
      <c r="G315" s="30" t="s">
        <v>1506</v>
      </c>
      <c r="H315" s="30" t="s">
        <v>1233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1200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1234</v>
      </c>
      <c r="AR315" s="30" t="s">
        <v>976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1203</v>
      </c>
      <c r="BC315" s="30" t="s">
        <v>1131</v>
      </c>
      <c r="BD315" s="30" t="s">
        <v>1130</v>
      </c>
      <c r="BF315" s="30" t="s">
        <v>996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1233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1376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1198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1254</v>
      </c>
      <c r="D318" s="30" t="s">
        <v>27</v>
      </c>
      <c r="E318" s="30" t="s">
        <v>1260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1255</v>
      </c>
      <c r="H318" s="30" t="s">
        <v>1257</v>
      </c>
      <c r="I318" s="30" t="s">
        <v>291</v>
      </c>
      <c r="K318" s="30" t="s">
        <v>1181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1123</v>
      </c>
      <c r="D319" s="30" t="s">
        <v>27</v>
      </c>
      <c r="E319" s="30" t="s">
        <v>1124</v>
      </c>
      <c r="F319" s="36" t="str">
        <f>IF(ISBLANK(Table2[[#This Row],[unique_id]]), "", PROPER(SUBSTITUTE(Table2[[#This Row],[unique_id]], "_", " ")))</f>
        <v>Rack Top Temperature</v>
      </c>
      <c r="G319" s="30" t="s">
        <v>1126</v>
      </c>
      <c r="H319" s="30" t="s">
        <v>1257</v>
      </c>
      <c r="I319" s="30" t="s">
        <v>291</v>
      </c>
      <c r="K319" s="30" t="s">
        <v>1173</v>
      </c>
      <c r="O319" s="31"/>
      <c r="P319" s="30"/>
      <c r="T319" s="37"/>
      <c r="U319" s="30"/>
      <c r="V319" s="31" t="s">
        <v>1193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1150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1127</v>
      </c>
      <c r="BD319" s="30" t="s">
        <v>1123</v>
      </c>
      <c r="BF319" s="30" t="s">
        <v>1128</v>
      </c>
      <c r="BG319" s="30" t="s">
        <v>28</v>
      </c>
      <c r="BL319" s="30" t="s">
        <v>1149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1123</v>
      </c>
      <c r="D320" s="30" t="s">
        <v>27</v>
      </c>
      <c r="E320" s="30" t="s">
        <v>1173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1126</v>
      </c>
      <c r="H320" s="30" t="s">
        <v>1257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1123</v>
      </c>
      <c r="D321" s="30" t="s">
        <v>27</v>
      </c>
      <c r="E321" s="30" t="s">
        <v>1125</v>
      </c>
      <c r="F321" s="36" t="str">
        <f>IF(ISBLANK(Table2[[#This Row],[unique_id]]), "", PROPER(SUBSTITUTE(Table2[[#This Row],[unique_id]], "_", " ")))</f>
        <v>Rack Bottom Temperature</v>
      </c>
      <c r="G321" s="30" t="s">
        <v>1132</v>
      </c>
      <c r="H321" s="30" t="s">
        <v>1257</v>
      </c>
      <c r="I321" s="30" t="s">
        <v>291</v>
      </c>
      <c r="K321" s="30" t="s">
        <v>1174</v>
      </c>
      <c r="O321" s="31"/>
      <c r="P321" s="30"/>
      <c r="T321" s="37"/>
      <c r="U321" s="30"/>
      <c r="V321" s="31" t="s">
        <v>1193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1150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1127</v>
      </c>
      <c r="BD321" s="30" t="s">
        <v>1123</v>
      </c>
      <c r="BF321" s="30" t="s">
        <v>1128</v>
      </c>
      <c r="BG321" s="30" t="s">
        <v>28</v>
      </c>
      <c r="BL321" s="30" t="s">
        <v>1148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1123</v>
      </c>
      <c r="D322" s="30" t="s">
        <v>27</v>
      </c>
      <c r="E322" s="30" t="s">
        <v>1174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1132</v>
      </c>
      <c r="H322" s="30" t="s">
        <v>1257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1231</v>
      </c>
      <c r="D323" s="30" t="s">
        <v>27</v>
      </c>
      <c r="E323" s="30" t="s">
        <v>1243</v>
      </c>
      <c r="F323" s="30" t="str">
        <f>IF(ISBLANK(Table2[[#This Row],[unique_id]]), "", PROPER(SUBSTITUTE(Table2[[#This Row],[unique_id]], "_", " ")))</f>
        <v>Host Flo Temperature</v>
      </c>
      <c r="G323" s="30" t="s">
        <v>1067</v>
      </c>
      <c r="H323" s="30" t="s">
        <v>1257</v>
      </c>
      <c r="I323" s="30" t="s">
        <v>291</v>
      </c>
      <c r="K323" s="30" t="s">
        <v>1251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1248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1249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1379</v>
      </c>
      <c r="BC323" s="30" t="s">
        <v>1246</v>
      </c>
      <c r="BD323" s="30" t="s">
        <v>1245</v>
      </c>
      <c r="BF323" s="30" t="s">
        <v>996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1231</v>
      </c>
      <c r="D324" s="30" t="s">
        <v>27</v>
      </c>
      <c r="E324" s="30" t="s">
        <v>1251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1067</v>
      </c>
      <c r="H324" s="30" t="s">
        <v>1257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1231</v>
      </c>
      <c r="D325" s="30" t="s">
        <v>27</v>
      </c>
      <c r="E325" s="30" t="s">
        <v>1490</v>
      </c>
      <c r="F325" s="30" t="str">
        <f>IF(ISBLANK(Table2[[#This Row],[unique_id]]), "", PROPER(SUBSTITUTE(Table2[[#This Row],[unique_id]], "_", " ")))</f>
        <v>Host May Temperature</v>
      </c>
      <c r="G325" s="30" t="s">
        <v>1488</v>
      </c>
      <c r="H325" s="30" t="s">
        <v>1257</v>
      </c>
      <c r="I325" s="30" t="s">
        <v>291</v>
      </c>
      <c r="K325" s="30" t="s">
        <v>1491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1496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1249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1497</v>
      </c>
      <c r="BC325" s="30" t="s">
        <v>1246</v>
      </c>
      <c r="BD325" s="30" t="s">
        <v>1245</v>
      </c>
      <c r="BF325" s="30" t="s">
        <v>996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1231</v>
      </c>
      <c r="D326" s="30" t="s">
        <v>27</v>
      </c>
      <c r="E326" s="30" t="s">
        <v>1491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1488</v>
      </c>
      <c r="H326" s="30" t="s">
        <v>1257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1231</v>
      </c>
      <c r="D327" s="30" t="s">
        <v>27</v>
      </c>
      <c r="E327" s="30" t="s">
        <v>1244</v>
      </c>
      <c r="F327" s="30" t="str">
        <f>IF(ISBLANK(Table2[[#This Row],[unique_id]]), "", PROPER(SUBSTITUTE(Table2[[#This Row],[unique_id]], "_", " ")))</f>
        <v>Host Meg Temperature</v>
      </c>
      <c r="G327" s="30" t="s">
        <v>1253</v>
      </c>
      <c r="H327" s="30" t="s">
        <v>1257</v>
      </c>
      <c r="I327" s="30" t="s">
        <v>291</v>
      </c>
      <c r="K327" s="30" t="s">
        <v>1252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1150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1250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1380</v>
      </c>
      <c r="BC327" s="30" t="s">
        <v>1246</v>
      </c>
      <c r="BD327" s="30" t="s">
        <v>1245</v>
      </c>
      <c r="BF327" s="30" t="s">
        <v>996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1231</v>
      </c>
      <c r="D328" s="30" t="s">
        <v>27</v>
      </c>
      <c r="E328" s="30" t="s">
        <v>1252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1253</v>
      </c>
      <c r="H328" s="30" t="s">
        <v>1257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1254</v>
      </c>
      <c r="D329" s="30" t="s">
        <v>27</v>
      </c>
      <c r="E329" s="30" t="s">
        <v>1262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1259</v>
      </c>
      <c r="H329" s="30" t="s">
        <v>1258</v>
      </c>
      <c r="I329" s="30" t="s">
        <v>291</v>
      </c>
      <c r="K329" s="30" t="s">
        <v>1172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1254</v>
      </c>
      <c r="D330" s="30" t="s">
        <v>27</v>
      </c>
      <c r="E330" s="30" t="s">
        <v>1261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1474</v>
      </c>
      <c r="H330" s="30" t="s">
        <v>1256</v>
      </c>
      <c r="I330" s="30" t="s">
        <v>291</v>
      </c>
      <c r="K330" s="30" t="s">
        <v>1178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1231</v>
      </c>
      <c r="D331" s="30" t="s">
        <v>27</v>
      </c>
      <c r="E331" s="30" t="s">
        <v>1505</v>
      </c>
      <c r="F331" s="30" t="str">
        <f>IF(ISBLANK(Table2[[#This Row],[unique_id]]), "", PROPER(SUBSTITUTE(Table2[[#This Row],[unique_id]], "_", " ")))</f>
        <v>Host Jen Temperature</v>
      </c>
      <c r="G331" s="30" t="s">
        <v>1506</v>
      </c>
      <c r="H331" s="30" t="s">
        <v>1256</v>
      </c>
      <c r="I331" s="30" t="s">
        <v>291</v>
      </c>
      <c r="K331" s="30" t="s">
        <v>1500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1501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1502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1507</v>
      </c>
      <c r="BC331" s="30" t="s">
        <v>1246</v>
      </c>
      <c r="BD331" s="30" t="s">
        <v>1245</v>
      </c>
      <c r="BF331" s="30" t="s">
        <v>996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1231</v>
      </c>
      <c r="D332" s="30" t="s">
        <v>27</v>
      </c>
      <c r="E332" s="30" t="s">
        <v>1500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1506</v>
      </c>
      <c r="H332" s="30" t="s">
        <v>1256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1197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1197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1197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1197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1197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1197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1197</v>
      </c>
      <c r="I339" s="49" t="s">
        <v>291</v>
      </c>
      <c r="O339" s="51"/>
      <c r="T339" s="52"/>
      <c r="V339" s="51" t="s">
        <v>1271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1195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1269</v>
      </c>
      <c r="BC339" s="49" t="s">
        <v>36</v>
      </c>
      <c r="BD339" s="49" t="s">
        <v>37</v>
      </c>
      <c r="BF339" s="49" t="s">
        <v>1072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1406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1197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998</v>
      </c>
      <c r="BC340" s="30" t="s">
        <v>1000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1407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1197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998</v>
      </c>
      <c r="BC341" s="30" t="s">
        <v>1000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1408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1197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998</v>
      </c>
      <c r="BC342" s="30" t="s">
        <v>1000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1409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1197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998</v>
      </c>
      <c r="BC343" s="30" t="s">
        <v>1000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1197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1197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1197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1079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1076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987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1078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987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984</v>
      </c>
      <c r="BK349" s="30" t="s">
        <v>1309</v>
      </c>
      <c r="BL349" s="30" t="s">
        <v>350</v>
      </c>
      <c r="BM349" s="30" t="s">
        <v>1343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1450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1076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1028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1451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1028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983</v>
      </c>
      <c r="BK351" s="55" t="s">
        <v>1309</v>
      </c>
      <c r="BL351" s="55" t="s">
        <v>340</v>
      </c>
      <c r="BM351" s="55" t="s">
        <v>1344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1452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1075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1026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1453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983</v>
      </c>
      <c r="BK353" s="55" t="s">
        <v>1309</v>
      </c>
      <c r="BL353" s="55" t="s">
        <v>352</v>
      </c>
      <c r="BM353" s="55" t="s">
        <v>1345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1454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1075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1455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1026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984</v>
      </c>
      <c r="BK355" s="55" t="s">
        <v>1309</v>
      </c>
      <c r="BL355" s="55" t="s">
        <v>353</v>
      </c>
      <c r="BM355" s="55" t="s">
        <v>1346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1456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1075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1457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984</v>
      </c>
      <c r="BK357" s="55" t="s">
        <v>1309</v>
      </c>
      <c r="BL357" s="55" t="s">
        <v>343</v>
      </c>
      <c r="BM357" s="55" t="s">
        <v>1347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969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984</v>
      </c>
      <c r="BK359" s="30" t="s">
        <v>1309</v>
      </c>
      <c r="BL359" s="30" t="s">
        <v>356</v>
      </c>
      <c r="BM359" s="30" t="s">
        <v>1359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1458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1075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1459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983</v>
      </c>
      <c r="BK361" s="55" t="s">
        <v>1309</v>
      </c>
      <c r="BL361" s="55" t="s">
        <v>344</v>
      </c>
      <c r="BM361" s="55" t="s">
        <v>1348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1460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1075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1461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983</v>
      </c>
      <c r="BK363" s="55" t="s">
        <v>1309</v>
      </c>
      <c r="BL363" s="55" t="s">
        <v>345</v>
      </c>
      <c r="BM363" s="55" t="s">
        <v>1349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812</v>
      </c>
      <c r="D364" s="30" t="s">
        <v>148</v>
      </c>
      <c r="E364" s="37" t="s">
        <v>971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527</v>
      </c>
      <c r="I364" s="30" t="s">
        <v>291</v>
      </c>
      <c r="O364" s="31" t="s">
        <v>792</v>
      </c>
      <c r="P364" s="30" t="s">
        <v>165</v>
      </c>
      <c r="Q364" s="30" t="s">
        <v>764</v>
      </c>
      <c r="R364" s="30" t="s">
        <v>776</v>
      </c>
      <c r="S364" s="30" t="str">
        <f>Table2[[#This Row],[friendly_name]]</f>
        <v>Kitchen Fridge</v>
      </c>
      <c r="T364" s="37" t="s">
        <v>1076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1029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841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527</v>
      </c>
      <c r="I365" s="30" t="s">
        <v>291</v>
      </c>
      <c r="M365" s="30" t="s">
        <v>257</v>
      </c>
      <c r="O365" s="31" t="s">
        <v>792</v>
      </c>
      <c r="P365" s="30" t="s">
        <v>165</v>
      </c>
      <c r="Q365" s="30" t="s">
        <v>764</v>
      </c>
      <c r="R365" s="30" t="s">
        <v>776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1029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984</v>
      </c>
      <c r="BK365" s="30" t="s">
        <v>1309</v>
      </c>
      <c r="BL365" s="30" t="s">
        <v>347</v>
      </c>
      <c r="BM365" s="30" t="s">
        <v>1351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972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1076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1030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842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1030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984</v>
      </c>
      <c r="BK367" s="30" t="s">
        <v>1309</v>
      </c>
      <c r="BL367" s="30" t="s">
        <v>348</v>
      </c>
      <c r="BM367" s="30" t="s">
        <v>1352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1462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1075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1463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983</v>
      </c>
      <c r="BK369" s="55" t="s">
        <v>1309</v>
      </c>
      <c r="BL369" s="55" t="s">
        <v>341</v>
      </c>
      <c r="BM369" s="55" t="s">
        <v>1353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1464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1075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1465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984</v>
      </c>
      <c r="BK371" s="55" t="s">
        <v>1309</v>
      </c>
      <c r="BL371" s="55" t="s">
        <v>342</v>
      </c>
      <c r="BM371" s="55" t="s">
        <v>1354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1466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1075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1467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983</v>
      </c>
      <c r="BK373" s="55" t="s">
        <v>1309</v>
      </c>
      <c r="BL373" s="55" t="s">
        <v>804</v>
      </c>
      <c r="BM373" s="55" t="s">
        <v>1355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1492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1493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1075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1498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1494</v>
      </c>
      <c r="F375" s="57" t="str">
        <f>IF(ISBLANK(Table2[[#This Row],[unique_id]]), "", PROPER(SUBSTITUTE(Table2[[#This Row],[unique_id]], "_", " ")))</f>
        <v>Broken Server May Plug</v>
      </c>
      <c r="G375" s="55" t="s">
        <v>1493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1498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984</v>
      </c>
      <c r="BK375" s="55" t="s">
        <v>1309</v>
      </c>
      <c r="BL375" s="55" t="s">
        <v>808</v>
      </c>
      <c r="BM375" s="55" t="s">
        <v>1356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1468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1075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1068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1469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1068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984</v>
      </c>
      <c r="BK377" s="55" t="s">
        <v>1309</v>
      </c>
      <c r="BL377" s="55" t="s">
        <v>807</v>
      </c>
      <c r="BM377" s="55" t="s">
        <v>1357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812</v>
      </c>
      <c r="D378" s="30" t="s">
        <v>148</v>
      </c>
      <c r="E378" s="37" t="s">
        <v>1503</v>
      </c>
      <c r="F378" s="36" t="str">
        <f>IF(ISBLANK(Table2[[#This Row],[unique_id]]), "", PROPER(SUBSTITUTE(Table2[[#This Row],[unique_id]], "_", " ")))</f>
        <v>Template Server Jen Plug Proxy</v>
      </c>
      <c r="G378" s="30" t="s">
        <v>1508</v>
      </c>
      <c r="H378" s="30" t="s">
        <v>527</v>
      </c>
      <c r="I378" s="30" t="s">
        <v>291</v>
      </c>
      <c r="O378" s="31" t="s">
        <v>792</v>
      </c>
      <c r="P378" s="30" t="s">
        <v>165</v>
      </c>
      <c r="Q378" s="30" t="s">
        <v>764</v>
      </c>
      <c r="R378" s="30" t="s">
        <v>766</v>
      </c>
      <c r="S378" s="30" t="s">
        <v>1508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496</v>
      </c>
      <c r="BB378" s="30" t="s">
        <v>1509</v>
      </c>
      <c r="BC378" s="30" t="s">
        <v>360</v>
      </c>
      <c r="BD378" s="30" t="s">
        <v>233</v>
      </c>
      <c r="BF378" s="30" t="s">
        <v>363</v>
      </c>
      <c r="BG378" s="30" t="s">
        <v>496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1504</v>
      </c>
      <c r="F379" s="36" t="str">
        <f>IF(ISBLANK(Table2[[#This Row],[unique_id]]), "", PROPER(SUBSTITUTE(Table2[[#This Row],[unique_id]], "_", " ")))</f>
        <v>Server Jen Plug</v>
      </c>
      <c r="G379" s="30" t="s">
        <v>1508</v>
      </c>
      <c r="H379" s="30" t="s">
        <v>527</v>
      </c>
      <c r="I379" s="30" t="s">
        <v>291</v>
      </c>
      <c r="M379" s="30" t="s">
        <v>257</v>
      </c>
      <c r="O379" s="31" t="s">
        <v>792</v>
      </c>
      <c r="P379" s="30" t="s">
        <v>165</v>
      </c>
      <c r="Q379" s="30" t="s">
        <v>764</v>
      </c>
      <c r="R379" s="30" t="s">
        <v>766</v>
      </c>
      <c r="S379" s="30" t="s">
        <v>1508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496</v>
      </c>
      <c r="BB379" s="30" t="s">
        <v>1509</v>
      </c>
      <c r="BC379" s="30" t="s">
        <v>360</v>
      </c>
      <c r="BD379" s="30" t="s">
        <v>233</v>
      </c>
      <c r="BF379" s="30" t="s">
        <v>363</v>
      </c>
      <c r="BG379" s="30" t="s">
        <v>496</v>
      </c>
      <c r="BJ379" s="30" t="s">
        <v>984</v>
      </c>
      <c r="BK379" s="30" t="s">
        <v>1309</v>
      </c>
      <c r="BL379" s="30" t="s">
        <v>349</v>
      </c>
      <c r="BM379" s="30" t="s">
        <v>1358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812</v>
      </c>
      <c r="D380" s="30" t="s">
        <v>148</v>
      </c>
      <c r="E380" s="37" t="s">
        <v>973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527</v>
      </c>
      <c r="I380" s="30" t="s">
        <v>291</v>
      </c>
      <c r="O380" s="31" t="s">
        <v>792</v>
      </c>
      <c r="P380" s="30" t="s">
        <v>165</v>
      </c>
      <c r="Q380" s="30" t="s">
        <v>764</v>
      </c>
      <c r="R380" s="30" t="s">
        <v>766</v>
      </c>
      <c r="S380" s="30" t="str">
        <f>Table2[[#This Row],[friendly_name]]</f>
        <v>Server Rack</v>
      </c>
      <c r="T380" s="37" t="s">
        <v>1077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1026</v>
      </c>
      <c r="BC380" s="30" t="s">
        <v>920</v>
      </c>
      <c r="BD380" s="30" t="s">
        <v>1118</v>
      </c>
      <c r="BF380" s="30" t="s">
        <v>892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697</v>
      </c>
      <c r="D381" s="30" t="s">
        <v>134</v>
      </c>
      <c r="E381" s="30" t="s">
        <v>843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527</v>
      </c>
      <c r="I381" s="30" t="s">
        <v>291</v>
      </c>
      <c r="M381" s="30" t="s">
        <v>257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1116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902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921</v>
      </c>
      <c r="AO381" s="30" t="s">
        <v>922</v>
      </c>
      <c r="AP381" s="30" t="s">
        <v>911</v>
      </c>
      <c r="AQ381" s="30" t="s">
        <v>912</v>
      </c>
      <c r="AR381" s="30" t="s">
        <v>976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1026</v>
      </c>
      <c r="BC381" s="30" t="s">
        <v>920</v>
      </c>
      <c r="BD381" s="30" t="s">
        <v>1118</v>
      </c>
      <c r="BF381" s="30" t="s">
        <v>892</v>
      </c>
      <c r="BG381" s="30" t="s">
        <v>28</v>
      </c>
      <c r="BK381" s="30" t="s">
        <v>1309</v>
      </c>
      <c r="BL381" s="30" t="s">
        <v>919</v>
      </c>
      <c r="BM381" s="30" t="s">
        <v>1360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697</v>
      </c>
      <c r="D382" s="30" t="s">
        <v>27</v>
      </c>
      <c r="E382" s="30" t="s">
        <v>974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527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903</v>
      </c>
      <c r="AF382" s="30">
        <v>10</v>
      </c>
      <c r="AG382" s="31" t="s">
        <v>34</v>
      </c>
      <c r="AH382" s="31" t="s">
        <v>902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921</v>
      </c>
      <c r="AO382" s="30" t="s">
        <v>922</v>
      </c>
      <c r="AP382" s="30" t="s">
        <v>911</v>
      </c>
      <c r="AQ382" s="30" t="s">
        <v>912</v>
      </c>
      <c r="AR382" s="30" t="s">
        <v>1112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1026</v>
      </c>
      <c r="BC382" s="30" t="s">
        <v>920</v>
      </c>
      <c r="BD382" s="30" t="s">
        <v>1118</v>
      </c>
      <c r="BF382" s="30" t="s">
        <v>892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697</v>
      </c>
      <c r="D383" s="30" t="s">
        <v>27</v>
      </c>
      <c r="E383" s="30" t="s">
        <v>975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527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904</v>
      </c>
      <c r="AF383" s="30">
        <v>10</v>
      </c>
      <c r="AG383" s="31" t="s">
        <v>34</v>
      </c>
      <c r="AH383" s="31" t="s">
        <v>902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921</v>
      </c>
      <c r="AO383" s="30" t="s">
        <v>922</v>
      </c>
      <c r="AP383" s="30" t="s">
        <v>911</v>
      </c>
      <c r="AQ383" s="30" t="s">
        <v>912</v>
      </c>
      <c r="AR383" s="30" t="s">
        <v>1113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1026</v>
      </c>
      <c r="BC383" s="30" t="s">
        <v>920</v>
      </c>
      <c r="BD383" s="30" t="s">
        <v>1118</v>
      </c>
      <c r="BF383" s="30" t="s">
        <v>892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812</v>
      </c>
      <c r="D384" s="30" t="s">
        <v>148</v>
      </c>
      <c r="E384" s="37" t="s">
        <v>1102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1483</v>
      </c>
      <c r="H384" s="30" t="s">
        <v>527</v>
      </c>
      <c r="I384" s="30" t="s">
        <v>291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Ceiling Network Devices</v>
      </c>
      <c r="T384" s="37" t="s">
        <v>1077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920</v>
      </c>
      <c r="BD384" s="30" t="s">
        <v>1118</v>
      </c>
      <c r="BF384" s="30" t="s">
        <v>892</v>
      </c>
      <c r="BG384" s="30" t="s">
        <v>404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697</v>
      </c>
      <c r="D385" s="30" t="s">
        <v>134</v>
      </c>
      <c r="E385" s="30" t="s">
        <v>1103</v>
      </c>
      <c r="F385" s="36" t="str">
        <f>IF(ISBLANK(Table2[[#This Row],[unique_id]]), "", PROPER(SUBSTITUTE(Table2[[#This Row],[unique_id]], "_", " ")))</f>
        <v>Ceiling Network Switch Plug</v>
      </c>
      <c r="G385" s="30" t="s">
        <v>1483</v>
      </c>
      <c r="H385" s="30" t="s">
        <v>527</v>
      </c>
      <c r="I385" s="30" t="s">
        <v>291</v>
      </c>
      <c r="M385" s="30" t="s">
        <v>257</v>
      </c>
      <c r="O385" s="31" t="s">
        <v>792</v>
      </c>
      <c r="P385" s="30" t="s">
        <v>165</v>
      </c>
      <c r="Q385" s="30" t="s">
        <v>764</v>
      </c>
      <c r="R385" s="30" t="s">
        <v>766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1116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902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921</v>
      </c>
      <c r="AO385" s="30" t="s">
        <v>922</v>
      </c>
      <c r="AP385" s="30" t="s">
        <v>911</v>
      </c>
      <c r="AQ385" s="30" t="s">
        <v>912</v>
      </c>
      <c r="AR385" s="30" t="s">
        <v>976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920</v>
      </c>
      <c r="BD385" s="30" t="s">
        <v>1118</v>
      </c>
      <c r="BF385" s="30" t="s">
        <v>892</v>
      </c>
      <c r="BG385" s="30" t="s">
        <v>404</v>
      </c>
      <c r="BK385" s="30" t="s">
        <v>1309</v>
      </c>
      <c r="BL385" s="41" t="s">
        <v>986</v>
      </c>
      <c r="BM385" s="30" t="s">
        <v>1362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1104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1483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903</v>
      </c>
      <c r="AF386" s="30">
        <v>10</v>
      </c>
      <c r="AG386" s="31" t="s">
        <v>34</v>
      </c>
      <c r="AH386" s="31" t="s">
        <v>902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921</v>
      </c>
      <c r="AO386" s="30" t="s">
        <v>922</v>
      </c>
      <c r="AP386" s="30" t="s">
        <v>911</v>
      </c>
      <c r="AQ386" s="30" t="s">
        <v>912</v>
      </c>
      <c r="AR386" s="30" t="s">
        <v>1112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920</v>
      </c>
      <c r="BD386" s="30" t="s">
        <v>1118</v>
      </c>
      <c r="BF386" s="30" t="s">
        <v>892</v>
      </c>
      <c r="BG386" s="30" t="s">
        <v>404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697</v>
      </c>
      <c r="D387" s="30" t="s">
        <v>27</v>
      </c>
      <c r="E387" s="30" t="s">
        <v>1105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1483</v>
      </c>
      <c r="H387" s="30" t="s">
        <v>527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904</v>
      </c>
      <c r="AF387" s="30">
        <v>10</v>
      </c>
      <c r="AG387" s="31" t="s">
        <v>34</v>
      </c>
      <c r="AH387" s="31" t="s">
        <v>902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921</v>
      </c>
      <c r="AO387" s="30" t="s">
        <v>922</v>
      </c>
      <c r="AP387" s="30" t="s">
        <v>911</v>
      </c>
      <c r="AQ387" s="30" t="s">
        <v>912</v>
      </c>
      <c r="AR387" s="30" t="s">
        <v>1113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920</v>
      </c>
      <c r="BD387" s="30" t="s">
        <v>1118</v>
      </c>
      <c r="BF387" s="30" t="s">
        <v>892</v>
      </c>
      <c r="BG387" s="30" t="s">
        <v>404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580</v>
      </c>
      <c r="C388" s="55" t="s">
        <v>812</v>
      </c>
      <c r="D388" s="55" t="s">
        <v>148</v>
      </c>
      <c r="E388" s="56" t="s">
        <v>1470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527</v>
      </c>
      <c r="I388" s="55" t="s">
        <v>291</v>
      </c>
      <c r="O388" s="58" t="s">
        <v>792</v>
      </c>
      <c r="R388" s="55" t="s">
        <v>806</v>
      </c>
      <c r="S388" s="55" t="str">
        <f>Table2[[#This Row],[friendly_name]]</f>
        <v>Internet Modem</v>
      </c>
      <c r="T388" s="56" t="s">
        <v>1075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1031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580</v>
      </c>
      <c r="C389" s="55" t="s">
        <v>233</v>
      </c>
      <c r="D389" s="55" t="s">
        <v>134</v>
      </c>
      <c r="E389" s="55" t="s">
        <v>1471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527</v>
      </c>
      <c r="I389" s="55" t="s">
        <v>291</v>
      </c>
      <c r="M389" s="55" t="s">
        <v>257</v>
      </c>
      <c r="O389" s="58" t="s">
        <v>792</v>
      </c>
      <c r="R389" s="55" t="s">
        <v>806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1031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983</v>
      </c>
      <c r="BK389" s="55" t="s">
        <v>1309</v>
      </c>
      <c r="BL389" s="55" t="s">
        <v>355</v>
      </c>
      <c r="BM389" s="55" t="s">
        <v>1363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697</v>
      </c>
      <c r="D390" s="30" t="s">
        <v>129</v>
      </c>
      <c r="E390" s="30" t="s">
        <v>893</v>
      </c>
      <c r="F390" s="36" t="str">
        <f>IF(ISBLANK(Table2[[#This Row],[unique_id]]), "", PROPER(SUBSTITUTE(Table2[[#This Row],[unique_id]], "_", " ")))</f>
        <v>Rack Fans Plug</v>
      </c>
      <c r="G390" s="30" t="s">
        <v>589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/>
      <c r="T390" s="37" t="s">
        <v>977</v>
      </c>
      <c r="U390" s="30"/>
      <c r="V390" s="31"/>
      <c r="W390" s="31"/>
      <c r="X390" s="31"/>
      <c r="Y390" s="31"/>
      <c r="Z390" s="31"/>
      <c r="AA390" s="31" t="s">
        <v>1117</v>
      </c>
      <c r="AB390" s="30"/>
      <c r="AC390" s="30"/>
      <c r="AE390" s="30" t="s">
        <v>591</v>
      </c>
      <c r="AF390" s="30">
        <v>10</v>
      </c>
      <c r="AG390" s="31" t="s">
        <v>34</v>
      </c>
      <c r="AH390" s="31" t="s">
        <v>902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921</v>
      </c>
      <c r="AO390" s="30" t="s">
        <v>922</v>
      </c>
      <c r="AP390" s="30" t="s">
        <v>911</v>
      </c>
      <c r="AQ390" s="30" t="s">
        <v>912</v>
      </c>
      <c r="AR390" s="30" t="s">
        <v>976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771</v>
      </c>
      <c r="BD390" s="30" t="s">
        <v>1118</v>
      </c>
      <c r="BF390" s="30" t="s">
        <v>892</v>
      </c>
      <c r="BG390" s="30" t="s">
        <v>28</v>
      </c>
      <c r="BK390" s="30" t="s">
        <v>1309</v>
      </c>
      <c r="BL390" s="30" t="s">
        <v>590</v>
      </c>
      <c r="BM390" s="30" t="s">
        <v>1364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812</v>
      </c>
      <c r="D391" s="30" t="s">
        <v>148</v>
      </c>
      <c r="E391" s="37" t="s">
        <v>1441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1442</v>
      </c>
      <c r="H391" s="30" t="s">
        <v>527</v>
      </c>
      <c r="I391" s="30" t="s">
        <v>291</v>
      </c>
      <c r="O391" s="31" t="s">
        <v>792</v>
      </c>
      <c r="P391" s="30" t="s">
        <v>165</v>
      </c>
      <c r="Q391" s="30" t="s">
        <v>764</v>
      </c>
      <c r="R391" s="30" t="s">
        <v>527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577</v>
      </c>
      <c r="BB391" s="30" t="s">
        <v>1443</v>
      </c>
      <c r="BC391" s="30" t="s">
        <v>360</v>
      </c>
      <c r="BD391" s="30" t="s">
        <v>233</v>
      </c>
      <c r="BF391" s="30" t="s">
        <v>363</v>
      </c>
      <c r="BG391" s="30" t="s">
        <v>577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1440</v>
      </c>
      <c r="F392" s="36" t="str">
        <f>IF(ISBLANK(Table2[[#This Row],[unique_id]]), "", PROPER(SUBSTITUTE(Table2[[#This Row],[unique_id]], "_", " ")))</f>
        <v>Garden Sewerage Blower Plug</v>
      </c>
      <c r="G392" s="30" t="s">
        <v>1442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 t="s">
        <v>165</v>
      </c>
      <c r="Q392" s="30" t="s">
        <v>764</v>
      </c>
      <c r="R392" s="30" t="s">
        <v>527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577</v>
      </c>
      <c r="BB392" s="30" t="s">
        <v>1443</v>
      </c>
      <c r="BC392" s="30" t="s">
        <v>360</v>
      </c>
      <c r="BD392" s="30" t="s">
        <v>233</v>
      </c>
      <c r="BF392" s="30" t="s">
        <v>363</v>
      </c>
      <c r="BG392" s="30" t="s">
        <v>577</v>
      </c>
      <c r="BJ392" s="30" t="s">
        <v>984</v>
      </c>
      <c r="BK392" s="30" t="s">
        <v>1309</v>
      </c>
      <c r="BL392" s="36" t="s">
        <v>364</v>
      </c>
      <c r="BM392" s="36" t="s">
        <v>1330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614</v>
      </c>
      <c r="F393" s="36" t="str">
        <f>IF(ISBLANK(Table2[[#This Row],[unique_id]]), "", PROPER(SUBSTITUTE(Table2[[#This Row],[unique_id]], "_", " ")))</f>
        <v>Deck Fans Outlet</v>
      </c>
      <c r="G393" s="30" t="s">
        <v>617</v>
      </c>
      <c r="H393" s="30" t="s">
        <v>527</v>
      </c>
      <c r="I393" s="30" t="s">
        <v>291</v>
      </c>
      <c r="M393" s="30" t="s">
        <v>257</v>
      </c>
      <c r="O393" s="31" t="s">
        <v>792</v>
      </c>
      <c r="P393" s="30" t="s">
        <v>165</v>
      </c>
      <c r="Q393" s="30" t="s">
        <v>764</v>
      </c>
      <c r="R393" s="30" t="s">
        <v>766</v>
      </c>
      <c r="S393" s="30" t="s">
        <v>823</v>
      </c>
      <c r="T393" s="37" t="s">
        <v>822</v>
      </c>
      <c r="U393" s="30"/>
      <c r="V393" s="31"/>
      <c r="W393" s="31" t="s">
        <v>490</v>
      </c>
      <c r="X393" s="31"/>
      <c r="Y393" s="42" t="s">
        <v>761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1021</v>
      </c>
      <c r="BC393" s="37" t="s">
        <v>619</v>
      </c>
      <c r="BD393" s="30" t="s">
        <v>378</v>
      </c>
      <c r="BF393" s="37" t="s">
        <v>620</v>
      </c>
      <c r="BG393" s="30" t="s">
        <v>358</v>
      </c>
      <c r="BL393" s="30" t="s">
        <v>621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615</v>
      </c>
      <c r="F394" s="36" t="str">
        <f>IF(ISBLANK(Table2[[#This Row],[unique_id]]), "", PROPER(SUBSTITUTE(Table2[[#This Row],[unique_id]], "_", " ")))</f>
        <v>Kitchen Fan Outlet</v>
      </c>
      <c r="G394" s="30" t="s">
        <v>616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766</v>
      </c>
      <c r="S394" s="30" t="s">
        <v>823</v>
      </c>
      <c r="T394" s="37" t="s">
        <v>822</v>
      </c>
      <c r="U394" s="30"/>
      <c r="V394" s="31"/>
      <c r="W394" s="31" t="s">
        <v>490</v>
      </c>
      <c r="X394" s="31"/>
      <c r="Y394" s="42" t="s">
        <v>761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1022</v>
      </c>
      <c r="BC394" s="37" t="s">
        <v>619</v>
      </c>
      <c r="BD394" s="30" t="s">
        <v>378</v>
      </c>
      <c r="BF394" s="37" t="s">
        <v>620</v>
      </c>
      <c r="BG394" s="30" t="s">
        <v>206</v>
      </c>
      <c r="BL394" s="30" t="s">
        <v>622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613</v>
      </c>
      <c r="F395" s="36" t="str">
        <f>IF(ISBLANK(Table2[[#This Row],[unique_id]]), "", PROPER(SUBSTITUTE(Table2[[#This Row],[unique_id]], "_", " ")))</f>
        <v>Edwin Wardrobe Outlet</v>
      </c>
      <c r="G395" s="30" t="s">
        <v>707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1023</v>
      </c>
      <c r="BC395" s="37" t="s">
        <v>619</v>
      </c>
      <c r="BD395" s="30" t="s">
        <v>378</v>
      </c>
      <c r="BF395" s="37" t="s">
        <v>620</v>
      </c>
      <c r="BG395" s="30" t="s">
        <v>127</v>
      </c>
      <c r="BL395" s="30" t="s">
        <v>618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451</v>
      </c>
      <c r="D396" s="30" t="s">
        <v>27</v>
      </c>
      <c r="E396" s="30" t="s">
        <v>818</v>
      </c>
      <c r="F396" s="36" t="str">
        <f>IF(ISBLANK(Table2[[#This Row],[unique_id]]), "", PROPER(SUBSTITUTE(Table2[[#This Row],[unique_id]], "_", " ")))</f>
        <v>Garden Repeater Linkquality</v>
      </c>
      <c r="G396" s="30" t="s">
        <v>701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821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995</v>
      </c>
      <c r="BC396" s="39" t="s">
        <v>699</v>
      </c>
      <c r="BD396" s="30" t="s">
        <v>451</v>
      </c>
      <c r="BF396" s="30" t="s">
        <v>698</v>
      </c>
      <c r="BG396" s="30" t="s">
        <v>577</v>
      </c>
      <c r="BL396" s="30" t="s">
        <v>700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451</v>
      </c>
      <c r="D397" s="30" t="s">
        <v>27</v>
      </c>
      <c r="E397" s="30" t="s">
        <v>819</v>
      </c>
      <c r="F397" s="36" t="str">
        <f>IF(ISBLANK(Table2[[#This Row],[unique_id]]), "", PROPER(SUBSTITUTE(Table2[[#This Row],[unique_id]], "_", " ")))</f>
        <v>Landing Repeater Linkquality</v>
      </c>
      <c r="G397" s="30" t="s">
        <v>703</v>
      </c>
      <c r="H397" s="30" t="s">
        <v>527</v>
      </c>
      <c r="I397" s="30" t="s">
        <v>291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821</v>
      </c>
      <c r="U397" s="30"/>
      <c r="V397" s="31"/>
      <c r="W397" s="31" t="s">
        <v>490</v>
      </c>
      <c r="X397" s="31"/>
      <c r="Y397" s="42" t="s">
        <v>761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995</v>
      </c>
      <c r="BC397" s="39" t="s">
        <v>699</v>
      </c>
      <c r="BD397" s="30" t="s">
        <v>451</v>
      </c>
      <c r="BF397" s="30" t="s">
        <v>698</v>
      </c>
      <c r="BG397" s="30" t="s">
        <v>560</v>
      </c>
      <c r="BL397" s="30" t="s">
        <v>705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820</v>
      </c>
      <c r="F398" s="36" t="str">
        <f>IF(ISBLANK(Table2[[#This Row],[unique_id]]), "", PROPER(SUBSTITUTE(Table2[[#This Row],[unique_id]], "_", " ")))</f>
        <v>Driveway Repeater Linkquality</v>
      </c>
      <c r="G398" s="30" t="s">
        <v>702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995</v>
      </c>
      <c r="BC398" s="39" t="s">
        <v>699</v>
      </c>
      <c r="BD398" s="30" t="s">
        <v>451</v>
      </c>
      <c r="BF398" s="30" t="s">
        <v>698</v>
      </c>
      <c r="BG398" s="30" t="s">
        <v>704</v>
      </c>
      <c r="BL398" s="30" t="s">
        <v>706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891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794</v>
      </c>
      <c r="H399" s="30" t="s">
        <v>545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532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545</v>
      </c>
      <c r="I400" s="30" t="s">
        <v>291</v>
      </c>
      <c r="J400" s="30" t="s">
        <v>531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689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526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545</v>
      </c>
      <c r="I401" s="30" t="s">
        <v>291</v>
      </c>
      <c r="J401" s="30" t="s">
        <v>531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689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533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409</v>
      </c>
      <c r="H402" s="30" t="s">
        <v>545</v>
      </c>
      <c r="I402" s="30" t="s">
        <v>291</v>
      </c>
      <c r="J402" s="30" t="s">
        <v>544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534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545</v>
      </c>
      <c r="I403" s="30" t="s">
        <v>291</v>
      </c>
      <c r="J403" s="30" t="s">
        <v>552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405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875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860</v>
      </c>
      <c r="H404" s="30" t="s">
        <v>545</v>
      </c>
      <c r="I404" s="30" t="s">
        <v>291</v>
      </c>
      <c r="J404" s="30" t="s">
        <v>876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535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536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545</v>
      </c>
      <c r="I406" s="30" t="s">
        <v>291</v>
      </c>
      <c r="J406" s="30" t="s">
        <v>552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587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557</v>
      </c>
      <c r="H407" s="30" t="s">
        <v>545</v>
      </c>
      <c r="I407" s="30" t="s">
        <v>291</v>
      </c>
      <c r="J407" s="30" t="s">
        <v>531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537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877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869</v>
      </c>
      <c r="H409" s="30" t="s">
        <v>545</v>
      </c>
      <c r="I409" s="30" t="s">
        <v>291</v>
      </c>
      <c r="J409" s="30" t="s">
        <v>879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878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870</v>
      </c>
      <c r="H410" s="30" t="s">
        <v>545</v>
      </c>
      <c r="I410" s="30" t="s">
        <v>291</v>
      </c>
      <c r="J410" s="30" t="s">
        <v>880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881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746</v>
      </c>
      <c r="H411" s="30" t="s">
        <v>545</v>
      </c>
      <c r="I411" s="30" t="s">
        <v>291</v>
      </c>
      <c r="J411" s="30" t="s">
        <v>531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538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545</v>
      </c>
      <c r="I412" s="30" t="s">
        <v>291</v>
      </c>
      <c r="J412" s="30" t="s">
        <v>552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539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540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553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541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882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866</v>
      </c>
      <c r="H417" s="30" t="s">
        <v>545</v>
      </c>
      <c r="I417" s="30" t="s">
        <v>291</v>
      </c>
      <c r="J417" s="30" t="s">
        <v>876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542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395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883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849</v>
      </c>
      <c r="H419" s="30" t="s">
        <v>545</v>
      </c>
      <c r="I419" s="30" t="s">
        <v>291</v>
      </c>
      <c r="J419" s="30" t="s">
        <v>876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395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543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496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749</v>
      </c>
      <c r="I421" s="30" t="s">
        <v>144</v>
      </c>
      <c r="M421" s="30" t="s">
        <v>136</v>
      </c>
      <c r="N421" s="30" t="s">
        <v>270</v>
      </c>
      <c r="O421" s="31" t="s">
        <v>792</v>
      </c>
      <c r="P421" s="30" t="s">
        <v>165</v>
      </c>
      <c r="Q421" s="30" t="s">
        <v>764</v>
      </c>
      <c r="R421" s="41" t="s">
        <v>749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392</v>
      </c>
      <c r="BD421" s="30" t="s">
        <v>235</v>
      </c>
      <c r="BF421" s="30" t="s">
        <v>1050</v>
      </c>
      <c r="BG421" s="30" t="s">
        <v>130</v>
      </c>
      <c r="BK421" s="30" t="s">
        <v>1308</v>
      </c>
      <c r="BL421" s="41" t="s">
        <v>421</v>
      </c>
      <c r="BM421" s="39" t="s">
        <v>1310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749</v>
      </c>
      <c r="I422" s="30" t="s">
        <v>144</v>
      </c>
      <c r="M422" s="30" t="s">
        <v>136</v>
      </c>
      <c r="N422" s="30" t="s">
        <v>270</v>
      </c>
      <c r="O422" s="31" t="s">
        <v>792</v>
      </c>
      <c r="P422" s="30" t="s">
        <v>165</v>
      </c>
      <c r="Q422" s="30" t="s">
        <v>764</v>
      </c>
      <c r="R422" s="41" t="s">
        <v>749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392</v>
      </c>
      <c r="BD422" s="30" t="s">
        <v>235</v>
      </c>
      <c r="BF422" s="30" t="s">
        <v>1050</v>
      </c>
      <c r="BG422" s="30" t="s">
        <v>127</v>
      </c>
      <c r="BK422" s="30" t="s">
        <v>1308</v>
      </c>
      <c r="BL422" s="41" t="s">
        <v>420</v>
      </c>
      <c r="BM422" s="39" t="s">
        <v>1311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Parents Home Devices</v>
      </c>
      <c r="T423" s="37" t="s">
        <v>774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1044</v>
      </c>
      <c r="BD423" s="30" t="s">
        <v>235</v>
      </c>
      <c r="BF423" s="30" t="s">
        <v>1051</v>
      </c>
      <c r="BG423" s="30" t="s">
        <v>192</v>
      </c>
      <c r="BK423" s="30" t="s">
        <v>1308</v>
      </c>
      <c r="BL423" s="41" t="s">
        <v>639</v>
      </c>
      <c r="BM423" s="39" t="s">
        <v>1312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Kitchen Home Devices</v>
      </c>
      <c r="T424" s="37" t="s">
        <v>774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1044</v>
      </c>
      <c r="BD424" s="30" t="s">
        <v>235</v>
      </c>
      <c r="BF424" s="30" t="s">
        <v>1051</v>
      </c>
      <c r="BG424" s="30" t="s">
        <v>206</v>
      </c>
      <c r="BK424" s="30" t="s">
        <v>1308</v>
      </c>
      <c r="BL424" s="41" t="s">
        <v>734</v>
      </c>
      <c r="BM424" s="39" t="s">
        <v>1313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609</v>
      </c>
      <c r="F425" s="36" t="str">
        <f>IF(ISBLANK(Table2[[#This Row],[unique_id]]), "", PROPER(SUBSTITUTE(Table2[[#This Row],[unique_id]], "_", " ")))</f>
        <v>Office Home</v>
      </c>
      <c r="G425" s="30" t="s">
        <v>610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392</v>
      </c>
      <c r="BD425" s="30" t="s">
        <v>235</v>
      </c>
      <c r="BF425" s="30" t="s">
        <v>1050</v>
      </c>
      <c r="BG425" s="30" t="s">
        <v>212</v>
      </c>
      <c r="BK425" s="30" t="s">
        <v>1308</v>
      </c>
      <c r="BL425" s="41" t="s">
        <v>418</v>
      </c>
      <c r="BM425" s="39" t="s">
        <v>1314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642</v>
      </c>
      <c r="F426" s="36" t="str">
        <f>IF(ISBLANK(Table2[[#This Row],[unique_id]]), "", PROPER(SUBSTITUTE(Table2[[#This Row],[unique_id]], "_", " ")))</f>
        <v>Lounge Home</v>
      </c>
      <c r="G426" s="30" t="s">
        <v>643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392</v>
      </c>
      <c r="BD426" s="30" t="s">
        <v>235</v>
      </c>
      <c r="BF426" s="30" t="s">
        <v>1050</v>
      </c>
      <c r="BG426" s="30" t="s">
        <v>194</v>
      </c>
      <c r="BK426" s="30" t="s">
        <v>1308</v>
      </c>
      <c r="BL426" s="41" t="s">
        <v>419</v>
      </c>
      <c r="BM426" s="39" t="s">
        <v>1315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824</v>
      </c>
      <c r="F427" s="36" t="str">
        <f>IF(ISBLANK(Table2[[#This Row],[unique_id]]), "", PROPER(SUBSTITUTE(Table2[[#This Row],[unique_id]], "_", " ")))</f>
        <v>Ada Tablet</v>
      </c>
      <c r="G427" s="30" t="s">
        <v>825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825</v>
      </c>
      <c r="BC427" s="30" t="s">
        <v>1052</v>
      </c>
      <c r="BD427" s="30" t="s">
        <v>235</v>
      </c>
      <c r="BF427" s="30" t="s">
        <v>827</v>
      </c>
      <c r="BG427" s="30" t="s">
        <v>194</v>
      </c>
      <c r="BK427" s="30" t="s">
        <v>1308</v>
      </c>
      <c r="BL427" s="41" t="s">
        <v>1287</v>
      </c>
      <c r="BM427" s="39" t="s">
        <v>1316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828</v>
      </c>
      <c r="F428" s="36" t="str">
        <f>IF(ISBLANK(Table2[[#This Row],[unique_id]]), "", PROPER(SUBSTITUTE(Table2[[#This Row],[unique_id]], "_", " ")))</f>
        <v>Edwin Tablet</v>
      </c>
      <c r="G428" s="30" t="s">
        <v>829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829</v>
      </c>
      <c r="BC428" s="30" t="s">
        <v>1052</v>
      </c>
      <c r="BD428" s="30" t="s">
        <v>235</v>
      </c>
      <c r="BF428" s="30" t="s">
        <v>827</v>
      </c>
      <c r="BG428" s="30" t="s">
        <v>206</v>
      </c>
      <c r="BK428" s="30" t="s">
        <v>1308</v>
      </c>
      <c r="BL428" s="41" t="s">
        <v>1288</v>
      </c>
      <c r="BM428" s="39" t="s">
        <v>1319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581</v>
      </c>
      <c r="D429" s="30" t="s">
        <v>145</v>
      </c>
      <c r="E429" s="30" t="s">
        <v>606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987</v>
      </c>
      <c r="BC429" s="30" t="s">
        <v>584</v>
      </c>
      <c r="BD429" s="30" t="s">
        <v>581</v>
      </c>
      <c r="BF429" s="30" t="s">
        <v>583</v>
      </c>
      <c r="BG429" s="30" t="s">
        <v>194</v>
      </c>
      <c r="BK429" s="30" t="s">
        <v>1308</v>
      </c>
      <c r="BL429" s="41" t="s">
        <v>582</v>
      </c>
      <c r="BM429" s="39" t="s">
        <v>1317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580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987</v>
      </c>
      <c r="BC430" s="30" t="s">
        <v>1045</v>
      </c>
      <c r="BD430" s="30" t="s">
        <v>264</v>
      </c>
      <c r="BF430" s="30" t="s">
        <v>398</v>
      </c>
      <c r="BG430" s="30" t="s">
        <v>192</v>
      </c>
      <c r="BK430" s="30" t="s">
        <v>1308</v>
      </c>
      <c r="BL430" s="41" t="s">
        <v>400</v>
      </c>
      <c r="BM430" s="39" t="s">
        <v>1318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580</v>
      </c>
      <c r="C431" s="30" t="s">
        <v>235</v>
      </c>
      <c r="D431" s="30" t="s">
        <v>145</v>
      </c>
      <c r="E431" s="30" t="s">
        <v>687</v>
      </c>
      <c r="F431" s="36" t="str">
        <f>IF(ISBLANK(Table2[[#This Row],[unique_id]]), "", PROPER(SUBSTITUTE(Table2[[#This Row],[unique_id]], "_", " ")))</f>
        <v>Office Tv</v>
      </c>
      <c r="G431" s="30" t="s">
        <v>688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987</v>
      </c>
      <c r="BC431" s="30" t="s">
        <v>393</v>
      </c>
      <c r="BD431" s="30" t="s">
        <v>235</v>
      </c>
      <c r="BF431" s="30" t="s">
        <v>394</v>
      </c>
      <c r="BG431" s="30" t="s">
        <v>212</v>
      </c>
      <c r="BK431" s="30" t="s">
        <v>1308</v>
      </c>
      <c r="BL431" s="41" t="s">
        <v>422</v>
      </c>
      <c r="BM431" s="39" t="s">
        <v>1320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441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749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738</v>
      </c>
      <c r="F433" s="36" t="str">
        <f>IF(ISBLANK(Table2[[#This Row],[unique_id]]), "", PROPER(SUBSTITUTE(Table2[[#This Row],[unique_id]], "_", " ")))</f>
        <v>Lounge Arc</v>
      </c>
      <c r="G433" s="30" t="s">
        <v>741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 t="s">
        <v>792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585</v>
      </c>
      <c r="BC433" s="30" t="s">
        <v>1048</v>
      </c>
      <c r="BD433" s="30" t="s">
        <v>182</v>
      </c>
      <c r="BF433" s="30">
        <v>15.4</v>
      </c>
      <c r="BG433" s="30" t="s">
        <v>194</v>
      </c>
      <c r="BK433" s="30" t="s">
        <v>1308</v>
      </c>
      <c r="BL433" s="30" t="s">
        <v>586</v>
      </c>
      <c r="BM433" s="39" t="s">
        <v>1321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580</v>
      </c>
      <c r="C434" s="30" t="s">
        <v>812</v>
      </c>
      <c r="D434" s="30" t="s">
        <v>148</v>
      </c>
      <c r="E434" s="30" t="s">
        <v>814</v>
      </c>
      <c r="F434" s="36" t="str">
        <f>IF(ISBLANK(Table2[[#This Row],[unique_id]]), "", PROPER(SUBSTITUTE(Table2[[#This Row],[unique_id]], "_", " ")))</f>
        <v>Template Kitchen Move Proxy</v>
      </c>
      <c r="G434" s="30" t="s">
        <v>742</v>
      </c>
      <c r="H434" s="30" t="s">
        <v>749</v>
      </c>
      <c r="I434" s="30" t="s">
        <v>144</v>
      </c>
      <c r="O434" s="31" t="s">
        <v>792</v>
      </c>
      <c r="P434" s="30" t="s">
        <v>165</v>
      </c>
      <c r="Q434" s="30" t="s">
        <v>764</v>
      </c>
      <c r="R434" s="41" t="s">
        <v>749</v>
      </c>
      <c r="S434" s="30" t="str">
        <f>_xlfn.CONCAT( Table2[[#This Row],[friendly_name]], " Devices")</f>
        <v>Kitchen Move Devices</v>
      </c>
      <c r="T434" s="37" t="s">
        <v>817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1046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737</v>
      </c>
      <c r="F435" s="36" t="str">
        <f>IF(ISBLANK(Table2[[#This Row],[unique_id]]), "", PROPER(SUBSTITUTE(Table2[[#This Row],[unique_id]], "_", " ")))</f>
        <v>Kitchen Move</v>
      </c>
      <c r="G435" s="30" t="s">
        <v>742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 t="s">
        <v>165</v>
      </c>
      <c r="Q435" s="30" t="s">
        <v>764</v>
      </c>
      <c r="R435" s="41" t="s">
        <v>749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1046</v>
      </c>
      <c r="BD435" s="30" t="s">
        <v>182</v>
      </c>
      <c r="BF435" s="30">
        <v>15.4</v>
      </c>
      <c r="BG435" s="30" t="s">
        <v>206</v>
      </c>
      <c r="BK435" s="30" t="s">
        <v>1308</v>
      </c>
      <c r="BL435" s="30" t="s">
        <v>369</v>
      </c>
      <c r="BM435" s="39" t="s">
        <v>1322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736</v>
      </c>
      <c r="F436" s="36" t="str">
        <f>IF(ISBLANK(Table2[[#This Row],[unique_id]]), "", PROPER(SUBSTITUTE(Table2[[#This Row],[unique_id]], "_", " ")))</f>
        <v>Kitchen Five</v>
      </c>
      <c r="G436" s="30" t="s">
        <v>743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816</v>
      </c>
      <c r="BC436" s="30" t="s">
        <v>1047</v>
      </c>
      <c r="BD436" s="30" t="s">
        <v>182</v>
      </c>
      <c r="BF436" s="30">
        <v>15.4</v>
      </c>
      <c r="BG436" s="30" t="s">
        <v>206</v>
      </c>
      <c r="BK436" s="30" t="s">
        <v>1308</v>
      </c>
      <c r="BL436" s="37" t="s">
        <v>368</v>
      </c>
      <c r="BM436" s="39" t="s">
        <v>1323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580</v>
      </c>
      <c r="C437" s="30" t="s">
        <v>812</v>
      </c>
      <c r="D437" s="30" t="s">
        <v>148</v>
      </c>
      <c r="E437" s="30" t="s">
        <v>815</v>
      </c>
      <c r="F437" s="36" t="str">
        <f>IF(ISBLANK(Table2[[#This Row],[unique_id]]), "", PROPER(SUBSTITUTE(Table2[[#This Row],[unique_id]], "_", " ")))</f>
        <v>Template Parents Move Proxy</v>
      </c>
      <c r="G437" s="30" t="s">
        <v>744</v>
      </c>
      <c r="H437" s="30" t="s">
        <v>749</v>
      </c>
      <c r="I437" s="30" t="s">
        <v>144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Parents Move Devices</v>
      </c>
      <c r="T437" s="37" t="s">
        <v>817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1046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735</v>
      </c>
      <c r="F438" s="36" t="str">
        <f>IF(ISBLANK(Table2[[#This Row],[unique_id]]), "", PROPER(SUBSTITUTE(Table2[[#This Row],[unique_id]], "_", " ")))</f>
        <v>Parents Move</v>
      </c>
      <c r="G438" s="30" t="s">
        <v>744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1046</v>
      </c>
      <c r="BD438" s="30" t="s">
        <v>182</v>
      </c>
      <c r="BF438" s="30">
        <v>15.4</v>
      </c>
      <c r="BG438" s="30" t="s">
        <v>192</v>
      </c>
      <c r="BK438" s="30" t="s">
        <v>1308</v>
      </c>
      <c r="BL438" s="30" t="s">
        <v>367</v>
      </c>
      <c r="BM438" s="39" t="s">
        <v>1324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1368</v>
      </c>
      <c r="F439" s="36" t="str">
        <f>IF(ISBLANK(Table2[[#This Row],[unique_id]]), "", PROPER(SUBSTITUTE(Table2[[#This Row],[unique_id]], "_", " ")))</f>
        <v>Parents Homepod</v>
      </c>
      <c r="G439" s="30" t="s">
        <v>1369</v>
      </c>
      <c r="H439" s="30" t="s">
        <v>749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1370</v>
      </c>
      <c r="BC439" s="30" t="s">
        <v>1049</v>
      </c>
      <c r="BD439" s="30" t="s">
        <v>264</v>
      </c>
      <c r="BF439" s="30" t="s">
        <v>398</v>
      </c>
      <c r="BG439" s="30" t="s">
        <v>192</v>
      </c>
      <c r="BK439" s="30" t="s">
        <v>1308</v>
      </c>
      <c r="BL439" s="41" t="s">
        <v>401</v>
      </c>
      <c r="BM439" s="39" t="s">
        <v>1325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655</v>
      </c>
      <c r="F440" s="36" t="str">
        <f>IF(ISBLANK(Table2[[#This Row],[unique_id]]), "", PROPER(SUBSTITUTE(Table2[[#This Row],[unique_id]], "_", " ")))</f>
        <v>Back Door Lock Security</v>
      </c>
      <c r="G440" s="30" t="s">
        <v>651</v>
      </c>
      <c r="H440" s="30" t="s">
        <v>633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666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668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633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624</v>
      </c>
      <c r="D442" s="30" t="s">
        <v>627</v>
      </c>
      <c r="E442" s="30" t="s">
        <v>628</v>
      </c>
      <c r="F442" s="36" t="str">
        <f>IF(ISBLANK(Table2[[#This Row],[unique_id]]), "", PROPER(SUBSTITUTE(Table2[[#This Row],[unique_id]], "_", " ")))</f>
        <v>Back Door Lock</v>
      </c>
      <c r="G442" s="30" t="s">
        <v>670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490</v>
      </c>
      <c r="X442" s="31"/>
      <c r="Y442" s="42" t="s">
        <v>760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1039</v>
      </c>
      <c r="BC442" s="30" t="s">
        <v>625</v>
      </c>
      <c r="BD442" s="30" t="s">
        <v>624</v>
      </c>
      <c r="BF442" s="30" t="s">
        <v>626</v>
      </c>
      <c r="BG442" s="30" t="s">
        <v>633</v>
      </c>
      <c r="BL442" s="30" t="s">
        <v>623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661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669</v>
      </c>
      <c r="H443" s="30" t="s">
        <v>633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490</v>
      </c>
      <c r="X443" s="31"/>
      <c r="Y443" s="42" t="s">
        <v>760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1043</v>
      </c>
      <c r="BC443" s="37" t="s">
        <v>644</v>
      </c>
      <c r="BD443" s="30" t="s">
        <v>1118</v>
      </c>
      <c r="BF443" s="30" t="s">
        <v>626</v>
      </c>
      <c r="BG443" s="30" t="s">
        <v>633</v>
      </c>
      <c r="BL443" s="30" t="s">
        <v>646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580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633</v>
      </c>
      <c r="H444" s="30" t="s">
        <v>641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656</v>
      </c>
      <c r="F445" s="36" t="str">
        <f>IF(ISBLANK(Table2[[#This Row],[unique_id]]), "", PROPER(SUBSTITUTE(Table2[[#This Row],[unique_id]], "_", " ")))</f>
        <v>Front Door Lock Security</v>
      </c>
      <c r="G445" s="30" t="s">
        <v>651</v>
      </c>
      <c r="H445" s="30" t="s">
        <v>632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667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632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624</v>
      </c>
      <c r="D447" s="30" t="s">
        <v>627</v>
      </c>
      <c r="E447" s="30" t="s">
        <v>629</v>
      </c>
      <c r="F447" s="36" t="str">
        <f>IF(ISBLANK(Table2[[#This Row],[unique_id]]), "", PROPER(SUBSTITUTE(Table2[[#This Row],[unique_id]], "_", " ")))</f>
        <v>Front Door Lock</v>
      </c>
      <c r="G447" s="30" t="s">
        <v>670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1039</v>
      </c>
      <c r="BC447" s="30" t="s">
        <v>625</v>
      </c>
      <c r="BD447" s="30" t="s">
        <v>624</v>
      </c>
      <c r="BF447" s="30" t="s">
        <v>626</v>
      </c>
      <c r="BG447" s="30" t="s">
        <v>632</v>
      </c>
      <c r="BL447" s="30" t="s">
        <v>630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660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669</v>
      </c>
      <c r="H448" s="30" t="s">
        <v>632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1043</v>
      </c>
      <c r="BC448" s="37" t="s">
        <v>644</v>
      </c>
      <c r="BD448" s="30" t="s">
        <v>1118</v>
      </c>
      <c r="BF448" s="30" t="s">
        <v>626</v>
      </c>
      <c r="BG448" s="30" t="s">
        <v>632</v>
      </c>
      <c r="BL448" s="30" t="s">
        <v>645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632</v>
      </c>
      <c r="H449" s="30" t="s">
        <v>640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601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638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600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638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602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603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604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605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441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635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631</v>
      </c>
      <c r="H457" s="30" t="s">
        <v>635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1383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637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1484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386</v>
      </c>
      <c r="BD458" s="30" t="s">
        <v>234</v>
      </c>
      <c r="BF458" s="30" t="s">
        <v>387</v>
      </c>
      <c r="BG458" s="30" t="s">
        <v>130</v>
      </c>
      <c r="BK458" s="30" t="s">
        <v>1309</v>
      </c>
      <c r="BL458" s="30" t="s">
        <v>384</v>
      </c>
      <c r="BM458" s="30" t="s">
        <v>1365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631</v>
      </c>
      <c r="H459" s="30" t="s">
        <v>634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1384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636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1484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386</v>
      </c>
      <c r="BD460" s="30" t="s">
        <v>234</v>
      </c>
      <c r="BF460" s="30" t="s">
        <v>387</v>
      </c>
      <c r="BG460" s="30" t="s">
        <v>127</v>
      </c>
      <c r="BK460" s="30" t="s">
        <v>1309</v>
      </c>
      <c r="BL460" s="30" t="s">
        <v>385</v>
      </c>
      <c r="BM460" s="30" t="s">
        <v>1366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636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1485</v>
      </c>
      <c r="BA462" s="30" t="str">
        <f>IF(ISBLANK(Table2[[#This Row],[device_model]]), "", Table2[[#This Row],[device_suggested_area]])</f>
        <v>Rack</v>
      </c>
      <c r="BC462" s="30" t="s">
        <v>1035</v>
      </c>
      <c r="BD462" s="30" t="s">
        <v>234</v>
      </c>
      <c r="BF462" s="30" t="s">
        <v>403</v>
      </c>
      <c r="BG462" s="30" t="s">
        <v>28</v>
      </c>
      <c r="BK462" s="30" t="s">
        <v>1302</v>
      </c>
      <c r="BL462" s="30" t="s">
        <v>406</v>
      </c>
      <c r="BM462" s="30" t="s">
        <v>1303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1486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1032</v>
      </c>
      <c r="BD463" s="30" t="s">
        <v>234</v>
      </c>
      <c r="BF463" s="30" t="s">
        <v>611</v>
      </c>
      <c r="BG463" s="30" t="s">
        <v>28</v>
      </c>
      <c r="BK463" s="30" t="s">
        <v>1302</v>
      </c>
      <c r="BL463" s="30" t="s">
        <v>612</v>
      </c>
      <c r="BM463" s="30" t="s">
        <v>1304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1486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1033</v>
      </c>
      <c r="BD464" s="30" t="s">
        <v>234</v>
      </c>
      <c r="BF464" s="30" t="s">
        <v>1074</v>
      </c>
      <c r="BG464" s="30" t="s">
        <v>404</v>
      </c>
      <c r="BK464" s="30" t="s">
        <v>1302</v>
      </c>
      <c r="BL464" s="30" t="s">
        <v>407</v>
      </c>
      <c r="BM464" s="30" t="s">
        <v>1305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1487</v>
      </c>
      <c r="BA465" s="30" t="str">
        <f>IF(ISBLANK(Table2[[#This Row],[device_model]]), "", Table2[[#This Row],[device_suggested_area]])</f>
        <v>Hallway</v>
      </c>
      <c r="BB465" s="30" t="str">
        <f>Table2[[#This Row],[device_suggested_area]]</f>
        <v>Hallway</v>
      </c>
      <c r="BC465" s="30" t="s">
        <v>1428</v>
      </c>
      <c r="BD465" s="30" t="s">
        <v>234</v>
      </c>
      <c r="BF465" s="30" t="s">
        <v>1073</v>
      </c>
      <c r="BG465" s="30" t="s">
        <v>405</v>
      </c>
      <c r="BK465" s="30" t="s">
        <v>1302</v>
      </c>
      <c r="BL465" s="30" t="s">
        <v>1427</v>
      </c>
      <c r="BM465" s="30" t="s">
        <v>1306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1487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1034</v>
      </c>
      <c r="BD466" s="30" t="s">
        <v>234</v>
      </c>
      <c r="BF466" s="30" t="s">
        <v>1073</v>
      </c>
      <c r="BG466" s="30" t="s">
        <v>1480</v>
      </c>
      <c r="BK466" s="30" t="s">
        <v>1302</v>
      </c>
      <c r="BL466" s="30" t="s">
        <v>1482</v>
      </c>
      <c r="BM466" s="30" t="s">
        <v>1307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67" spans="1:66" ht="16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1487</v>
      </c>
      <c r="BA467" s="30" t="str">
        <f>IF(ISBLANK(Table2[[#This Row],[device_model]]), "", Table2[[#This Row],[device_suggested_area]])</f>
        <v>Deck South</v>
      </c>
      <c r="BB467" s="30" t="str">
        <f>Table2[[#This Row],[device_suggested_area]]</f>
        <v>Deck South</v>
      </c>
      <c r="BC467" s="30" t="s">
        <v>1034</v>
      </c>
      <c r="BD467" s="30" t="s">
        <v>234</v>
      </c>
      <c r="BF467" s="30" t="s">
        <v>1073</v>
      </c>
      <c r="BG467" s="30" t="s">
        <v>1479</v>
      </c>
      <c r="BK467" s="30" t="s">
        <v>1302</v>
      </c>
      <c r="BL467" s="30" t="s">
        <v>408</v>
      </c>
      <c r="BM467" s="30" t="s">
        <v>1481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68" spans="1:66" ht="16" customHeight="1" x14ac:dyDescent="0.2">
      <c r="A468" s="30">
        <v>5006</v>
      </c>
      <c r="B468" s="39" t="s">
        <v>580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1413</v>
      </c>
      <c r="BA468" s="30" t="str">
        <f>IF(ISBLANK(Table2[[#This Row],[device_model]]), "", Table2[[#This Row],[device_suggested_area]])</f>
        <v>Rack</v>
      </c>
      <c r="BB468" s="30" t="s">
        <v>1424</v>
      </c>
      <c r="BC468" s="30" t="s">
        <v>1415</v>
      </c>
      <c r="BD468" s="30" t="s">
        <v>1413</v>
      </c>
      <c r="BF468" s="30" t="s">
        <v>1421</v>
      </c>
      <c r="BG468" s="30" t="s">
        <v>28</v>
      </c>
      <c r="BL468" s="41"/>
      <c r="BM468" s="30" t="s">
        <v>1423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customHeight="1" x14ac:dyDescent="0.2">
      <c r="A469" s="30">
        <v>5007</v>
      </c>
      <c r="B469" s="39" t="s">
        <v>580</v>
      </c>
      <c r="C469" s="39" t="s">
        <v>1413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1414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1413</v>
      </c>
      <c r="BA469" s="30" t="str">
        <f>IF(ISBLANK(Table2[[#This Row],[device_model]]), "", Table2[[#This Row],[device_suggested_area]])</f>
        <v>Rack</v>
      </c>
      <c r="BB469" s="30" t="s">
        <v>1031</v>
      </c>
      <c r="BC469" s="30" t="s">
        <v>1415</v>
      </c>
      <c r="BD469" s="30" t="s">
        <v>1413</v>
      </c>
      <c r="BF469" s="30" t="s">
        <v>1421</v>
      </c>
      <c r="BG469" s="30" t="s">
        <v>28</v>
      </c>
      <c r="BL469" s="41"/>
      <c r="BM469" s="30" t="s">
        <v>1416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customHeight="1" x14ac:dyDescent="0.2">
      <c r="A470" s="30">
        <v>5008</v>
      </c>
      <c r="B470" s="39" t="s">
        <v>580</v>
      </c>
      <c r="C470" s="39" t="s">
        <v>1417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1418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1417</v>
      </c>
      <c r="BA470" s="30" t="str">
        <f>IF(ISBLANK(Table2[[#This Row],[device_model]]), "", Table2[[#This Row],[device_suggested_area]])</f>
        <v>Rack</v>
      </c>
      <c r="BB470" s="30" t="s">
        <v>1419</v>
      </c>
      <c r="BC470" s="30" t="s">
        <v>1420</v>
      </c>
      <c r="BD470" s="30" t="s">
        <v>1417</v>
      </c>
      <c r="BF470" s="30" t="s">
        <v>1421</v>
      </c>
      <c r="BG470" s="30" t="s">
        <v>28</v>
      </c>
      <c r="BL470" s="41"/>
      <c r="BM470" s="30" t="s">
        <v>1422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customHeight="1" x14ac:dyDescent="0.2">
      <c r="A471" s="30">
        <v>5009</v>
      </c>
      <c r="B471" s="39" t="s">
        <v>580</v>
      </c>
      <c r="C471" s="39" t="s">
        <v>388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1036</v>
      </c>
      <c r="BA471" s="30" t="str">
        <f>IF(ISBLANK(Table2[[#This Row],[device_model]]), "", Table2[[#This Row],[device_suggested_area]])</f>
        <v>Rack</v>
      </c>
      <c r="BB471" s="30" t="s">
        <v>388</v>
      </c>
      <c r="BC471" s="30" t="s">
        <v>389</v>
      </c>
      <c r="BD471" s="30" t="s">
        <v>391</v>
      </c>
      <c r="BF471" s="30" t="s">
        <v>390</v>
      </c>
      <c r="BG471" s="30" t="s">
        <v>28</v>
      </c>
      <c r="BK471" s="30" t="s">
        <v>1308</v>
      </c>
      <c r="BL471" s="41" t="s">
        <v>433</v>
      </c>
      <c r="BM471" s="30" t="s">
        <v>1326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ht="16" customHeight="1" x14ac:dyDescent="0.2">
      <c r="A472" s="30">
        <v>5010</v>
      </c>
      <c r="B472" s="39" t="s">
        <v>26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ref="AJ472:AJ477" si="0">IF(ISBLANK(AI472),  "", _xlfn.CONCAT("haas/entity/sensor/", LOWER(C472), "/", E472, "/config"))</f>
        <v/>
      </c>
      <c r="AK472" s="30" t="str">
        <f t="shared" ref="AK472:AK477" si="1"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1063</v>
      </c>
      <c r="BA472" s="30" t="str">
        <f>IF(ISBLANK(Table2[[#This Row],[device_model]]), "", Table2[[#This Row],[device_suggested_area]])</f>
        <v>Wardrobe</v>
      </c>
      <c r="BB472" s="30" t="s">
        <v>1510</v>
      </c>
      <c r="BC472" s="30" t="s">
        <v>1042</v>
      </c>
      <c r="BD472" s="30" t="s">
        <v>555</v>
      </c>
      <c r="BF472" s="63" t="s">
        <v>1514</v>
      </c>
      <c r="BG472" s="30" t="s">
        <v>496</v>
      </c>
      <c r="BK472" s="30" t="s">
        <v>402</v>
      </c>
      <c r="BL472" s="30" t="s">
        <v>554</v>
      </c>
      <c r="BM472" s="30" t="s">
        <v>1301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3" spans="1:66" ht="16" customHeight="1" x14ac:dyDescent="0.2">
      <c r="A473" s="30">
        <v>5011</v>
      </c>
      <c r="B473" s="39" t="s">
        <v>580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1063</v>
      </c>
      <c r="BA473" s="30" t="str">
        <f>IF(ISBLANK(Table2[[#This Row],[device_model]]), "", Table2[[#This Row],[device_suggested_area]])</f>
        <v>Guildford</v>
      </c>
      <c r="BB473" s="30" t="s">
        <v>1512</v>
      </c>
      <c r="BC473" s="30" t="s">
        <v>1513</v>
      </c>
      <c r="BD473" s="30" t="s">
        <v>555</v>
      </c>
      <c r="BF473" s="63" t="s">
        <v>1514</v>
      </c>
      <c r="BG473" s="30" t="s">
        <v>1511</v>
      </c>
      <c r="BL473" s="30" t="s">
        <v>1521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74" spans="1:66" ht="16" customHeight="1" x14ac:dyDescent="0.2">
      <c r="A474" s="30">
        <v>5012</v>
      </c>
      <c r="B474" s="39" t="s">
        <v>580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1062</v>
      </c>
      <c r="BA474" s="30" t="str">
        <f>IF(ISBLANK(Table2[[#This Row],[device_model]]), "", Table2[[#This Row],[device_suggested_area]])</f>
        <v>Rack</v>
      </c>
      <c r="BB474" s="30" t="s">
        <v>1515</v>
      </c>
      <c r="BC474" s="30" t="s">
        <v>1516</v>
      </c>
      <c r="BD474" s="30" t="s">
        <v>264</v>
      </c>
      <c r="BF474" s="63" t="s">
        <v>1517</v>
      </c>
      <c r="BG474" s="30" t="s">
        <v>28</v>
      </c>
      <c r="BK474" s="30" t="s">
        <v>402</v>
      </c>
      <c r="BL474" s="41"/>
      <c r="BM474" s="30" t="s">
        <v>1297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"10.0.2.15"]]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1062</v>
      </c>
      <c r="BA475" s="30" t="str">
        <f>IF(ISBLANK(Table2[[#This Row],[device_model]]), "", Table2[[#This Row],[device_suggested_area]])</f>
        <v>Rack</v>
      </c>
      <c r="BB475" s="30" t="s">
        <v>1518</v>
      </c>
      <c r="BC475" s="30" t="s">
        <v>1519</v>
      </c>
      <c r="BD475" s="30" t="s">
        <v>264</v>
      </c>
      <c r="BF475" s="63" t="s">
        <v>1514</v>
      </c>
      <c r="BG475" s="30" t="s">
        <v>28</v>
      </c>
      <c r="BK475" s="30" t="s">
        <v>402</v>
      </c>
      <c r="BL475" s="46" t="s">
        <v>1520</v>
      </c>
      <c r="BM475" s="30" t="s">
        <v>1298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"68:fe:f7:0d:d7:d1"], ["ip", "10.0.2.16"]]</v>
      </c>
    </row>
    <row r="476" spans="1:66" ht="16" customHeight="1" x14ac:dyDescent="0.2">
      <c r="A476" s="30">
        <v>5014</v>
      </c>
      <c r="B476" s="39" t="s">
        <v>26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1062</v>
      </c>
      <c r="BA476" s="30" t="str">
        <f>IF(ISBLANK(Table2[[#This Row],[device_model]]), "", Table2[[#This Row],[device_suggested_area]])</f>
        <v>Rack</v>
      </c>
      <c r="BB476" s="30" t="s">
        <v>1495</v>
      </c>
      <c r="BC476" s="30" t="s">
        <v>1040</v>
      </c>
      <c r="BD476" s="30" t="s">
        <v>264</v>
      </c>
      <c r="BF476" s="63" t="s">
        <v>1514</v>
      </c>
      <c r="BG476" s="30" t="s">
        <v>28</v>
      </c>
      <c r="BK476" s="30" t="s">
        <v>402</v>
      </c>
      <c r="BL476" s="46" t="s">
        <v>1377</v>
      </c>
      <c r="BM476" s="30" t="s">
        <v>1299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77" spans="1:66" ht="16" customHeight="1" x14ac:dyDescent="0.2">
      <c r="A477" s="30">
        <v>5015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1062</v>
      </c>
      <c r="BA477" s="30" t="str">
        <f>IF(ISBLANK(Table2[[#This Row],[device_model]]), "", Table2[[#This Row],[device_suggested_area]])</f>
        <v>Rack</v>
      </c>
      <c r="BB477" s="30" t="s">
        <v>1041</v>
      </c>
      <c r="BC477" s="30" t="s">
        <v>1040</v>
      </c>
      <c r="BD477" s="30" t="s">
        <v>264</v>
      </c>
      <c r="BF477" s="63" t="s">
        <v>1514</v>
      </c>
      <c r="BG477" s="30" t="s">
        <v>28</v>
      </c>
      <c r="BK477" s="30" t="s">
        <v>402</v>
      </c>
      <c r="BL477" s="30" t="s">
        <v>588</v>
      </c>
      <c r="BM477" s="30" t="s">
        <v>1300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78" spans="1:66" ht="16" customHeight="1" x14ac:dyDescent="0.2">
      <c r="A478" s="30">
        <v>5016</v>
      </c>
      <c r="B478" s="30" t="s">
        <v>26</v>
      </c>
      <c r="C478" s="30" t="s">
        <v>383</v>
      </c>
      <c r="E478" s="39"/>
      <c r="F478" s="36" t="str">
        <f>IF(ISBLANK(Table2[[#This Row],[unique_id]]), "", PROPER(SUBSTITUTE(Table2[[#This Row],[unique_id]], "_", " ")))</f>
        <v/>
      </c>
      <c r="I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T478" s="40"/>
      <c r="AU478" s="3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381</v>
      </c>
      <c r="BA478" s="30" t="str">
        <f>IF(ISBLANK(Table2[[#This Row],[device_model]]), "", Table2[[#This Row],[device_suggested_area]])</f>
        <v>Rack</v>
      </c>
      <c r="BB478" s="30" t="s">
        <v>383</v>
      </c>
      <c r="BC478" s="30" t="s">
        <v>382</v>
      </c>
      <c r="BD478" s="30" t="s">
        <v>381</v>
      </c>
      <c r="BF478" s="30" t="s">
        <v>780</v>
      </c>
      <c r="BG478" s="30" t="s">
        <v>28</v>
      </c>
      <c r="BK478" s="30" t="s">
        <v>1309</v>
      </c>
      <c r="BL478" s="30" t="s">
        <v>380</v>
      </c>
      <c r="BM478" s="30" t="s">
        <v>1367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79" spans="1:66" ht="16" customHeight="1" x14ac:dyDescent="0.2">
      <c r="A479" s="30">
        <v>5017</v>
      </c>
      <c r="B479" s="30" t="s">
        <v>26</v>
      </c>
      <c r="C479" s="30" t="s">
        <v>458</v>
      </c>
      <c r="E479" s="39"/>
      <c r="F479" s="36" t="str">
        <f>IF(ISBLANK(Table2[[#This Row],[unique_id]]), "", PROPER(SUBSTITUTE(Table2[[#This Row],[unique_id]], "_", " ")))</f>
        <v/>
      </c>
      <c r="I479" s="39"/>
      <c r="O479" s="31"/>
      <c r="P479" s="30"/>
      <c r="T479" s="37"/>
      <c r="U479" s="30"/>
      <c r="V479" s="31"/>
      <c r="W479" s="31" t="s">
        <v>490</v>
      </c>
      <c r="X479" s="31"/>
      <c r="Y479" s="42" t="s">
        <v>760</v>
      </c>
      <c r="Z479" s="42"/>
      <c r="AA479" s="42"/>
      <c r="AB479" s="30"/>
      <c r="AC479" s="30"/>
      <c r="AG479" s="31"/>
      <c r="AH479" s="31"/>
      <c r="AT4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9" s="37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7" t="str">
        <f>Table2[[#This Row],[device_suggested_area]]</f>
        <v>Home</v>
      </c>
      <c r="BA479" s="30" t="str">
        <f>IF(ISBLANK(Table2[[#This Row],[device_model]]), "", Table2[[#This Row],[device_suggested_area]])</f>
        <v>Home</v>
      </c>
      <c r="BB479" s="37" t="s">
        <v>1038</v>
      </c>
      <c r="BC479" s="37" t="s">
        <v>482</v>
      </c>
      <c r="BD479" s="30" t="s">
        <v>458</v>
      </c>
      <c r="BF479" s="37" t="s">
        <v>483</v>
      </c>
      <c r="BG479" s="30" t="s">
        <v>165</v>
      </c>
      <c r="BL479" s="30" t="s">
        <v>481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2025-08-03T02:52:55Z</dcterms:modified>
</cp:coreProperties>
</file>