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8DB9EE6-93E5-5446-B6BA-240E3E9FF7F1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59" i="1" l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8" i="1"/>
  <c r="AA308" i="1"/>
  <c r="AB308" i="1"/>
  <c r="AF308" i="1"/>
  <c r="AO308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6" i="1"/>
  <c r="AJ306" i="1"/>
  <c r="AF306" i="1" s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1" i="1"/>
  <c r="AB331" i="1"/>
  <c r="AA331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3" i="1"/>
  <c r="AA333" i="1"/>
  <c r="AB333" i="1"/>
  <c r="AO333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7" i="1"/>
  <c r="AB305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0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7" i="1"/>
  <c r="AO305" i="1"/>
  <c r="AO295" i="1"/>
  <c r="AO296" i="1"/>
  <c r="AO298" i="1"/>
  <c r="AO94" i="1"/>
  <c r="AO302" i="1"/>
  <c r="AO325" i="1"/>
  <c r="AO332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7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5" i="1"/>
  <c r="AF305" i="1" s="1"/>
  <c r="AJ307" i="1"/>
  <c r="AF307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7" i="1"/>
  <c r="AA335" i="1"/>
  <c r="AA334" i="1"/>
  <c r="AA332" i="1"/>
  <c r="AA330" i="1"/>
  <c r="AA329" i="1"/>
  <c r="AA326" i="1"/>
  <c r="AA203" i="1"/>
  <c r="AA197" i="1"/>
  <c r="AA169" i="1"/>
  <c r="AA168" i="1"/>
  <c r="AA175" i="1"/>
  <c r="AA204" i="1"/>
  <c r="AA205" i="1"/>
  <c r="AA206" i="1"/>
  <c r="AA337" i="1"/>
  <c r="AA339" i="1"/>
  <c r="AA340" i="1"/>
  <c r="AA341" i="1"/>
  <c r="AA338" i="1"/>
  <c r="AA336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2" i="1"/>
  <c r="AA343" i="1"/>
  <c r="AA344" i="1"/>
  <c r="AA345" i="1"/>
  <c r="AA346" i="1"/>
  <c r="AA347" i="1"/>
  <c r="AA238" i="1"/>
  <c r="AA237" i="1"/>
  <c r="AA236" i="1"/>
  <c r="AA235" i="1"/>
  <c r="AA374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3" i="1"/>
  <c r="AA364" i="1"/>
  <c r="AA365" i="1"/>
  <c r="AA366" i="1"/>
  <c r="AA367" i="1"/>
  <c r="AA368" i="1"/>
  <c r="AA369" i="1"/>
  <c r="AA370" i="1"/>
  <c r="AA371" i="1"/>
  <c r="AA372" i="1"/>
  <c r="AA373" i="1"/>
  <c r="AA362" i="1"/>
  <c r="AA244" i="1"/>
  <c r="AA245" i="1"/>
  <c r="AA246" i="1"/>
  <c r="AA247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20" i="1"/>
  <c r="AA319" i="1"/>
  <c r="AA318" i="1"/>
  <c r="AA317" i="1"/>
  <c r="AA316" i="1"/>
  <c r="AA315" i="1"/>
  <c r="AA312" i="1"/>
  <c r="AA309" i="1"/>
  <c r="AA305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<sst xmlns="http://schemas.openxmlformats.org/spreadsheetml/2006/main" count="4561" uniqueCount="1005">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</sst>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0" totalsRowShown="0" headerRowDxfId="43" dataDxfId="41" headerRowBorderDxfId="42">
  <autoFilter ref="A3:AO660" xr:uid="{00000000-0009-0000-0100-000002000000}"/>
  <sortState xmlns:xlrd2="http://schemas.microsoft.com/office/spreadsheetml/2017/richdata2" ref="A4:AO660">
    <sortCondition ref="A3:A660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0"/>
  <sheetViews>
    <sheetView tabSelected="1" topLeftCell="A276" zoomScale="122" zoomScaleNormal="122" workbookViewId="0">
      <selection activeCell="B308" sqref="B3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337</v>
      </c>
      <c r="B1" s="23" t="s">
        <v>337</v>
      </c>
      <c r="C1" s="23" t="s">
        <v>337</v>
      </c>
      <c r="D1" s="23" t="s">
        <v>337</v>
      </c>
      <c r="E1" s="23" t="s">
        <v>337</v>
      </c>
      <c r="F1" s="23" t="s">
        <v>511</v>
      </c>
      <c r="G1" s="23" t="s">
        <v>337</v>
      </c>
      <c r="H1" s="23" t="s">
        <v>337</v>
      </c>
      <c r="I1" s="23" t="s">
        <v>337</v>
      </c>
      <c r="J1" s="23" t="s">
        <v>803</v>
      </c>
      <c r="K1" s="23" t="s">
        <v>338</v>
      </c>
      <c r="L1" s="23" t="s">
        <v>338</v>
      </c>
      <c r="M1" s="23" t="s">
        <v>339</v>
      </c>
      <c r="N1" s="26" t="s">
        <v>338</v>
      </c>
      <c r="O1" s="27" t="s">
        <v>338</v>
      </c>
      <c r="P1" s="28" t="s">
        <v>837</v>
      </c>
      <c r="Q1" s="28" t="s">
        <v>837</v>
      </c>
      <c r="R1" s="28" t="s">
        <v>837</v>
      </c>
      <c r="S1" s="37" t="s">
        <v>926</v>
      </c>
      <c r="T1" s="28" t="s">
        <v>200</v>
      </c>
      <c r="U1" s="28" t="s">
        <v>201</v>
      </c>
      <c r="V1" s="43" t="s">
        <v>202</v>
      </c>
      <c r="W1" s="43"/>
      <c r="X1" s="28" t="s">
        <v>200</v>
      </c>
      <c r="Y1" s="28" t="s">
        <v>200</v>
      </c>
      <c r="Z1" s="28" t="s">
        <v>200</v>
      </c>
      <c r="AA1" s="28" t="s">
        <v>200</v>
      </c>
      <c r="AB1" s="28" t="s">
        <v>200</v>
      </c>
      <c r="AC1" s="28" t="s">
        <v>200</v>
      </c>
      <c r="AD1" s="28" t="s">
        <v>200</v>
      </c>
      <c r="AE1" s="28" t="s">
        <v>200</v>
      </c>
      <c r="AF1" s="28" t="s">
        <v>776</v>
      </c>
      <c r="AG1" s="28" t="s">
        <v>776</v>
      </c>
      <c r="AH1" s="28" t="s">
        <v>776</v>
      </c>
      <c r="AI1" s="28" t="s">
        <v>776</v>
      </c>
      <c r="AJ1" s="28" t="s">
        <v>776</v>
      </c>
      <c r="AK1" s="28" t="s">
        <v>776</v>
      </c>
      <c r="AL1" s="28" t="s">
        <v>776</v>
      </c>
      <c r="AM1" s="28" t="s">
        <v>776</v>
      </c>
      <c r="AN1" s="28" t="s">
        <v>776</v>
      </c>
      <c r="AO1" s="29" t="s">
        <v>777</v>
      </c>
    </row>
    <row r="2" spans="1:41" s="1" customFormat="1" ht="36" customHeight="1" x14ac:dyDescent="0.2">
      <c r="A2" s="24" t="s">
        <v>174</v>
      </c>
      <c r="B2" s="24" t="s">
        <v>232</v>
      </c>
      <c r="C2" s="24" t="s">
        <v>172</v>
      </c>
      <c r="D2" s="24" t="s">
        <v>153</v>
      </c>
      <c r="E2" s="24" t="s">
        <v>154</v>
      </c>
      <c r="F2" s="24" t="s">
        <v>196</v>
      </c>
      <c r="G2" s="24" t="s">
        <v>194</v>
      </c>
      <c r="H2" s="24" t="s">
        <v>155</v>
      </c>
      <c r="I2" s="24" t="s">
        <v>156</v>
      </c>
      <c r="J2" s="25" t="s">
        <v>808</v>
      </c>
      <c r="K2" s="24" t="s">
        <v>398</v>
      </c>
      <c r="L2" s="24" t="s">
        <v>801</v>
      </c>
      <c r="M2" s="24" t="s">
        <v>802</v>
      </c>
      <c r="N2" s="25" t="s">
        <v>804</v>
      </c>
      <c r="O2" s="30" t="s">
        <v>427</v>
      </c>
      <c r="P2" s="30" t="s">
        <v>848</v>
      </c>
      <c r="Q2" s="30" t="s">
        <v>849</v>
      </c>
      <c r="R2" s="35" t="s">
        <v>838</v>
      </c>
      <c r="S2" s="30" t="s">
        <v>927</v>
      </c>
      <c r="T2" s="31" t="s">
        <v>157</v>
      </c>
      <c r="U2" s="31" t="s">
        <v>158</v>
      </c>
      <c r="V2" s="31" t="s">
        <v>185</v>
      </c>
      <c r="W2" s="32" t="s">
        <v>159</v>
      </c>
      <c r="X2" s="32" t="s">
        <v>160</v>
      </c>
      <c r="Y2" s="32" t="s">
        <v>161</v>
      </c>
      <c r="Z2" s="32" t="s">
        <v>162</v>
      </c>
      <c r="AA2" s="33" t="s">
        <v>163</v>
      </c>
      <c r="AB2" s="32" t="s">
        <v>164</v>
      </c>
      <c r="AC2" s="31" t="s">
        <v>165</v>
      </c>
      <c r="AD2" s="32" t="s">
        <v>893</v>
      </c>
      <c r="AE2" s="34" t="s">
        <v>171</v>
      </c>
      <c r="AF2" s="32" t="s">
        <v>517</v>
      </c>
      <c r="AG2" s="34" t="s">
        <v>166</v>
      </c>
      <c r="AH2" s="32" t="s">
        <v>167</v>
      </c>
      <c r="AI2" s="32" t="s">
        <v>168</v>
      </c>
      <c r="AJ2" s="32" t="s">
        <v>169</v>
      </c>
      <c r="AK2" s="32" t="s">
        <v>170</v>
      </c>
      <c r="AL2" s="32" t="s">
        <v>630</v>
      </c>
      <c r="AM2" s="32" t="s">
        <v>515</v>
      </c>
      <c r="AN2" s="32" t="s">
        <v>516</v>
      </c>
      <c r="AO2" s="34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805</v>
      </c>
      <c r="K3" s="2" t="s">
        <v>397</v>
      </c>
      <c r="L3" s="2" t="s">
        <v>798</v>
      </c>
      <c r="M3" s="2" t="s">
        <v>799</v>
      </c>
      <c r="N3" s="3" t="s">
        <v>800</v>
      </c>
      <c r="O3" s="4" t="s">
        <v>425</v>
      </c>
      <c r="P3" s="4" t="s">
        <v>922</v>
      </c>
      <c r="Q3" s="4" t="s">
        <v>923</v>
      </c>
      <c r="R3" s="4" t="s">
        <v>924</v>
      </c>
      <c r="S3" s="4" t="s">
        <v>925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629</v>
      </c>
      <c r="AM3" s="5" t="s">
        <v>512</v>
      </c>
      <c r="AN3" s="5" t="s">
        <v>513</v>
      </c>
      <c r="AO3" s="6" t="s">
        <v>558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817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754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818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829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727</v>
      </c>
      <c r="AH6" s="8" t="s">
        <v>729</v>
      </c>
      <c r="AI6" s="8" t="s">
        <v>725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754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727</v>
      </c>
      <c r="AH7" s="8" t="s">
        <v>729</v>
      </c>
      <c r="AI7" s="8" t="s">
        <v>725</v>
      </c>
      <c r="AJ7" s="8" t="s">
        <v>128</v>
      </c>
      <c r="AK7" s="8" t="s">
        <v>130</v>
      </c>
      <c r="AL7" s="8" t="s">
        <v>639</v>
      </c>
      <c r="AM7" s="13" t="s">
        <v>735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819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829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727</v>
      </c>
      <c r="AH8" s="8" t="s">
        <v>729</v>
      </c>
      <c r="AI8" s="8" t="s">
        <v>725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754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727</v>
      </c>
      <c r="AH9" s="8" t="s">
        <v>729</v>
      </c>
      <c r="AI9" s="8" t="s">
        <v>725</v>
      </c>
      <c r="AJ9" s="8" t="s">
        <v>128</v>
      </c>
      <c r="AK9" s="8" t="s">
        <v>127</v>
      </c>
      <c r="AL9" s="8" t="s">
        <v>639</v>
      </c>
      <c r="AM9" s="8" t="s">
        <v>734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816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828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812</v>
      </c>
      <c r="AG10" s="10" t="s">
        <v>728</v>
      </c>
      <c r="AH10" s="8" t="s">
        <v>729</v>
      </c>
      <c r="AI10" s="8" t="s">
        <v>726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754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812</v>
      </c>
      <c r="AG11" s="10" t="s">
        <v>728</v>
      </c>
      <c r="AH11" s="8" t="s">
        <v>729</v>
      </c>
      <c r="AI11" s="8" t="s">
        <v>726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820</v>
      </c>
      <c r="F12" s="12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828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727</v>
      </c>
      <c r="AH12" s="8" t="s">
        <v>729</v>
      </c>
      <c r="AI12" s="8" t="s">
        <v>725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754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727</v>
      </c>
      <c r="AH13" s="8" t="s">
        <v>729</v>
      </c>
      <c r="AI13" s="8" t="s">
        <v>725</v>
      </c>
      <c r="AJ13" s="8" t="s">
        <v>128</v>
      </c>
      <c r="AK13" s="8" t="str">
        <f>G13</f>
        <v>Parents</v>
      </c>
      <c r="AL13" s="8" t="s">
        <v>639</v>
      </c>
      <c r="AM13" s="8" t="s">
        <v>730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821</v>
      </c>
      <c r="F14" s="12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828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728</v>
      </c>
      <c r="AH14" s="8" t="s">
        <v>729</v>
      </c>
      <c r="AI14" s="8" t="s">
        <v>726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754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728</v>
      </c>
      <c r="AH15" s="8" t="s">
        <v>729</v>
      </c>
      <c r="AI15" s="8" t="s">
        <v>726</v>
      </c>
      <c r="AJ15" s="8" t="s">
        <v>128</v>
      </c>
      <c r="AK15" s="8" t="str">
        <f>G15</f>
        <v>Office</v>
      </c>
      <c r="AL15" s="8" t="s">
        <v>639</v>
      </c>
      <c r="AM15" s="8" t="s">
        <v>731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822</v>
      </c>
      <c r="F16" s="12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828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728</v>
      </c>
      <c r="AH16" s="8" t="s">
        <v>729</v>
      </c>
      <c r="AI16" s="8" t="s">
        <v>726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754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728</v>
      </c>
      <c r="AH17" s="8" t="s">
        <v>729</v>
      </c>
      <c r="AI17" s="8" t="s">
        <v>726</v>
      </c>
      <c r="AJ17" s="8" t="s">
        <v>128</v>
      </c>
      <c r="AK17" s="8" t="str">
        <f>G17</f>
        <v>Kitchen</v>
      </c>
      <c r="AL17" s="8" t="s">
        <v>639</v>
      </c>
      <c r="AM17" s="8" t="s">
        <v>733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823</v>
      </c>
      <c r="F18" s="12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828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813</v>
      </c>
      <c r="AG18" s="10" t="s">
        <v>728</v>
      </c>
      <c r="AH18" s="8" t="s">
        <v>729</v>
      </c>
      <c r="AI18" s="8" t="s">
        <v>726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754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813</v>
      </c>
      <c r="AG19" s="10" t="s">
        <v>728</v>
      </c>
      <c r="AH19" s="8" t="s">
        <v>729</v>
      </c>
      <c r="AI19" s="8" t="s">
        <v>726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824</v>
      </c>
      <c r="F20" s="12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828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814</v>
      </c>
      <c r="AG20" s="10" t="s">
        <v>728</v>
      </c>
      <c r="AH20" s="8" t="s">
        <v>729</v>
      </c>
      <c r="AI20" s="8" t="s">
        <v>726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754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814</v>
      </c>
      <c r="AG21" s="10" t="s">
        <v>728</v>
      </c>
      <c r="AH21" s="8" t="s">
        <v>729</v>
      </c>
      <c r="AI21" s="8" t="s">
        <v>726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825</v>
      </c>
      <c r="F22" s="12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828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727</v>
      </c>
      <c r="AH22" s="8" t="s">
        <v>729</v>
      </c>
      <c r="AI22" s="8" t="s">
        <v>725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754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727</v>
      </c>
      <c r="AH23" s="8" t="s">
        <v>729</v>
      </c>
      <c r="AI23" s="8" t="s">
        <v>725</v>
      </c>
      <c r="AJ23" s="8" t="s">
        <v>128</v>
      </c>
      <c r="AK23" s="8" t="str">
        <f>G23</f>
        <v>Laundry</v>
      </c>
      <c r="AL23" s="8" t="s">
        <v>639</v>
      </c>
      <c r="AM23" s="13" t="s">
        <v>732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826</v>
      </c>
      <c r="F24" s="12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828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815</v>
      </c>
      <c r="AG24" s="10" t="s">
        <v>728</v>
      </c>
      <c r="AH24" s="8" t="s">
        <v>729</v>
      </c>
      <c r="AI24" s="8" t="s">
        <v>726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754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815</v>
      </c>
      <c r="AG25" s="10" t="s">
        <v>728</v>
      </c>
      <c r="AH25" s="8" t="s">
        <v>729</v>
      </c>
      <c r="AI25" s="8" t="s">
        <v>726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827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758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778</v>
      </c>
      <c r="D35" s="8" t="s">
        <v>27</v>
      </c>
      <c r="E35" s="8" t="s">
        <v>782</v>
      </c>
      <c r="F35" s="12" t="str">
        <f>IF(ISBLANK(E35), "", Table2[[#This Row],[unique_id]])</f>
        <v>lounge_air_purifier_pm25</v>
      </c>
      <c r="G35" s="8" t="s">
        <v>208</v>
      </c>
      <c r="H35" s="8" t="s">
        <v>781</v>
      </c>
      <c r="I35" s="8" t="s">
        <v>30</v>
      </c>
      <c r="L35" s="8" t="s">
        <v>90</v>
      </c>
      <c r="N35" s="8" t="s">
        <v>754</v>
      </c>
      <c r="O35" s="10"/>
      <c r="P35" s="10"/>
      <c r="Q35" s="10"/>
      <c r="R35" s="10"/>
      <c r="S35" s="10"/>
      <c r="T35" s="8"/>
      <c r="W35" s="8" t="s">
        <v>784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778</v>
      </c>
      <c r="D36" s="8" t="s">
        <v>27</v>
      </c>
      <c r="E36" s="8" t="s">
        <v>903</v>
      </c>
      <c r="F36" s="12" t="str">
        <f>IF(ISBLANK(E36), "", Table2[[#This Row],[unique_id]])</f>
        <v>dining_air_purifier_pm25</v>
      </c>
      <c r="G36" s="8" t="s">
        <v>207</v>
      </c>
      <c r="H36" s="8" t="s">
        <v>781</v>
      </c>
      <c r="I36" s="8" t="s">
        <v>30</v>
      </c>
      <c r="L36" s="8" t="s">
        <v>90</v>
      </c>
      <c r="N36" s="8" t="s">
        <v>754</v>
      </c>
      <c r="O36" s="10"/>
      <c r="P36" s="10"/>
      <c r="Q36" s="10"/>
      <c r="R36" s="10"/>
      <c r="S36" s="10"/>
      <c r="T36" s="8"/>
      <c r="W36" s="8" t="s">
        <v>784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758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781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784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754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754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727</v>
      </c>
      <c r="AH39" s="8" t="s">
        <v>729</v>
      </c>
      <c r="AI39" s="8" t="s">
        <v>725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754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727</v>
      </c>
      <c r="AH40" s="8" t="s">
        <v>729</v>
      </c>
      <c r="AI40" s="8" t="s">
        <v>725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754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812</v>
      </c>
      <c r="AG41" s="10" t="s">
        <v>728</v>
      </c>
      <c r="AH41" s="8" t="s">
        <v>729</v>
      </c>
      <c r="AI41" s="8" t="s">
        <v>726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754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727</v>
      </c>
      <c r="AH42" s="8" t="s">
        <v>729</v>
      </c>
      <c r="AI42" s="8" t="s">
        <v>725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754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728</v>
      </c>
      <c r="AH43" s="8" t="s">
        <v>729</v>
      </c>
      <c r="AI43" s="8" t="s">
        <v>726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754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728</v>
      </c>
      <c r="AH44" s="8" t="s">
        <v>729</v>
      </c>
      <c r="AI44" s="8" t="s">
        <v>726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754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813</v>
      </c>
      <c r="AG45" s="10" t="s">
        <v>728</v>
      </c>
      <c r="AH45" s="8" t="s">
        <v>729</v>
      </c>
      <c r="AI45" s="8" t="s">
        <v>726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754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814</v>
      </c>
      <c r="AG46" s="10" t="s">
        <v>728</v>
      </c>
      <c r="AH46" s="8" t="s">
        <v>729</v>
      </c>
      <c r="AI46" s="8" t="s">
        <v>726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754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727</v>
      </c>
      <c r="AH47" s="8" t="s">
        <v>729</v>
      </c>
      <c r="AI47" s="8" t="s">
        <v>725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754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815</v>
      </c>
      <c r="AG48" s="10" t="s">
        <v>728</v>
      </c>
      <c r="AH48" s="8" t="s">
        <v>729</v>
      </c>
      <c r="AI48" s="8" t="s">
        <v>726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758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727</v>
      </c>
      <c r="AH51" s="8" t="s">
        <v>729</v>
      </c>
      <c r="AI51" s="8" t="s">
        <v>725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754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727</v>
      </c>
      <c r="AH52" s="8" t="s">
        <v>729</v>
      </c>
      <c r="AI52" s="8" t="s">
        <v>725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754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727</v>
      </c>
      <c r="AH53" s="8" t="s">
        <v>729</v>
      </c>
      <c r="AI53" s="8" t="s">
        <v>725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754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728</v>
      </c>
      <c r="AH54" s="8" t="s">
        <v>729</v>
      </c>
      <c r="AI54" s="8" t="s">
        <v>726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754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812</v>
      </c>
      <c r="AG55" s="10" t="s">
        <v>728</v>
      </c>
      <c r="AH55" s="8" t="s">
        <v>729</v>
      </c>
      <c r="AI55" s="8" t="s">
        <v>726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754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728</v>
      </c>
      <c r="AH56" s="8" t="s">
        <v>729</v>
      </c>
      <c r="AI56" s="8" t="s">
        <v>726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754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813</v>
      </c>
      <c r="AG57" s="10" t="s">
        <v>728</v>
      </c>
      <c r="AH57" s="8" t="s">
        <v>729</v>
      </c>
      <c r="AI57" s="8" t="s">
        <v>726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754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814</v>
      </c>
      <c r="AG58" s="10" t="s">
        <v>728</v>
      </c>
      <c r="AH58" s="8" t="s">
        <v>729</v>
      </c>
      <c r="AI58" s="8" t="s">
        <v>726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727</v>
      </c>
      <c r="AH59" s="8" t="s">
        <v>729</v>
      </c>
      <c r="AI59" s="8" t="s">
        <v>725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758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754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727</v>
      </c>
      <c r="AH61" s="8" t="s">
        <v>729</v>
      </c>
      <c r="AI61" s="8" t="s">
        <v>725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754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727</v>
      </c>
      <c r="AH62" s="8" t="s">
        <v>729</v>
      </c>
      <c r="AI62" s="8" t="s">
        <v>725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754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727</v>
      </c>
      <c r="AH63" s="8" t="s">
        <v>729</v>
      </c>
      <c r="AI63" s="8" t="s">
        <v>725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754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728</v>
      </c>
      <c r="AH64" s="8" t="s">
        <v>729</v>
      </c>
      <c r="AI64" s="8" t="s">
        <v>726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754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728</v>
      </c>
      <c r="AH65" s="8" t="s">
        <v>729</v>
      </c>
      <c r="AI65" s="8" t="s">
        <v>726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754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727</v>
      </c>
      <c r="AH66" s="8" t="s">
        <v>729</v>
      </c>
      <c r="AI66" s="8" t="s">
        <v>725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750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754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750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758</v>
      </c>
      <c r="D80" s="8" t="s">
        <v>500</v>
      </c>
      <c r="E80" s="8" t="s">
        <v>756</v>
      </c>
      <c r="F80" s="8" t="str">
        <f>IF(ISBLANK(E80), "", Table2[[#This Row],[unique_id]])</f>
        <v>graph_break</v>
      </c>
      <c r="G80" s="8" t="s">
        <v>757</v>
      </c>
      <c r="H80" s="8" t="s">
        <v>59</v>
      </c>
      <c r="I80" s="8" t="s">
        <v>192</v>
      </c>
      <c r="N80" s="8" t="s">
        <v>754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754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750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750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758</v>
      </c>
      <c r="D85" s="8" t="s">
        <v>500</v>
      </c>
      <c r="E85" s="8" t="s">
        <v>756</v>
      </c>
      <c r="F85" s="8" t="str">
        <f>IF(ISBLANK(E85), "", Table2[[#This Row],[unique_id]])</f>
        <v>graph_break</v>
      </c>
      <c r="G85" s="8" t="s">
        <v>757</v>
      </c>
      <c r="H85" s="8" t="s">
        <v>59</v>
      </c>
      <c r="I85" s="8" t="s">
        <v>192</v>
      </c>
      <c r="N85" s="8" t="s">
        <v>754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759</v>
      </c>
      <c r="F89" s="12" t="str">
        <f>IF(ISBLANK(E89), "", Table2[[#This Row],[unique_id]])</f>
        <v>home_movie</v>
      </c>
      <c r="G89" s="8" t="s">
        <v>773</v>
      </c>
      <c r="H89" s="8" t="s">
        <v>422</v>
      </c>
      <c r="I89" s="8" t="s">
        <v>132</v>
      </c>
      <c r="J89" s="8" t="s">
        <v>809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748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811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747</v>
      </c>
      <c r="F91" s="8" t="str">
        <f>IF(ISBLANK(E91), "", Table2[[#This Row],[unique_id]])</f>
        <v>home_reset</v>
      </c>
      <c r="G91" s="8" t="s">
        <v>774</v>
      </c>
      <c r="H91" s="8" t="s">
        <v>422</v>
      </c>
      <c r="I91" s="8" t="s">
        <v>132</v>
      </c>
      <c r="J91" s="8" t="s">
        <v>810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749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775</v>
      </c>
      <c r="H92" s="8" t="s">
        <v>422</v>
      </c>
      <c r="I92" s="8" t="s">
        <v>132</v>
      </c>
      <c r="J92" s="8" t="s">
        <v>775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683</v>
      </c>
      <c r="AM92" s="8" t="s">
        <v>533</v>
      </c>
      <c r="AN92" s="8" t="s">
        <v>676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772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765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762</v>
      </c>
      <c r="AH93" s="8" t="s">
        <v>761</v>
      </c>
      <c r="AI93" s="8" t="s">
        <v>763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683</v>
      </c>
      <c r="AM93" s="8" t="s">
        <v>760</v>
      </c>
      <c r="AN93" s="38" t="s">
        <v>764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766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762</v>
      </c>
      <c r="AH94" s="8" t="s">
        <v>761</v>
      </c>
      <c r="AI94" s="8" t="s">
        <v>763</v>
      </c>
      <c r="AJ94" s="8" t="str">
        <f>IF(OR(ISBLANK(AM94), ISBLANK(AN94)), "", Table2[[#This Row],[device_via_device]])</f>
        <v/>
      </c>
      <c r="AK94" s="8" t="s">
        <v>767</v>
      </c>
      <c r="AL94" s="8" t="s">
        <v>683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758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700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856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895</v>
      </c>
      <c r="K97" s="8" t="s">
        <v>415</v>
      </c>
      <c r="L97" s="8" t="s">
        <v>136</v>
      </c>
      <c r="N97" s="8"/>
      <c r="O97" s="10"/>
      <c r="P97" s="10" t="s">
        <v>847</v>
      </c>
      <c r="Q97" s="22" t="s">
        <v>867</v>
      </c>
      <c r="R97" s="20" t="s">
        <v>968</v>
      </c>
      <c r="S97" s="20" t="s">
        <v>930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952</v>
      </c>
      <c r="AH97" s="8" t="s">
        <v>858</v>
      </c>
      <c r="AI97" s="8" t="s">
        <v>955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846</v>
      </c>
      <c r="Q98" s="22" t="s">
        <v>867</v>
      </c>
      <c r="R98" s="20" t="s">
        <v>894</v>
      </c>
      <c r="S98" s="20" t="s">
        <v>930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952</v>
      </c>
      <c r="AH98" s="8" t="s">
        <v>859</v>
      </c>
      <c r="AI98" s="8" t="s">
        <v>955</v>
      </c>
      <c r="AJ98" s="8" t="s">
        <v>585</v>
      </c>
      <c r="AK98" s="8" t="s">
        <v>130</v>
      </c>
      <c r="AM98" s="8" t="s">
        <v>865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895</v>
      </c>
      <c r="K99" s="8" t="s">
        <v>414</v>
      </c>
      <c r="L99" s="8" t="s">
        <v>136</v>
      </c>
      <c r="N99" s="8"/>
      <c r="O99" s="10"/>
      <c r="P99" s="10" t="s">
        <v>847</v>
      </c>
      <c r="Q99" s="22" t="s">
        <v>868</v>
      </c>
      <c r="R99" s="20" t="s">
        <v>968</v>
      </c>
      <c r="S99" s="20" t="s">
        <v>931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952</v>
      </c>
      <c r="AH99" s="8" t="s">
        <v>858</v>
      </c>
      <c r="AI99" s="8" t="s">
        <v>955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846</v>
      </c>
      <c r="Q100" s="22" t="s">
        <v>868</v>
      </c>
      <c r="R100" s="20" t="s">
        <v>894</v>
      </c>
      <c r="S100" s="20" t="s">
        <v>931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952</v>
      </c>
      <c r="AH100" s="8" t="s">
        <v>859</v>
      </c>
      <c r="AI100" s="8" t="s">
        <v>955</v>
      </c>
      <c r="AJ100" s="8" t="s">
        <v>585</v>
      </c>
      <c r="AK100" s="8" t="s">
        <v>127</v>
      </c>
      <c r="AM100" s="8" t="s">
        <v>892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701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856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685</v>
      </c>
      <c r="F102" s="8" t="str">
        <f>IF(ISBLANK(E102), "", Table2[[#This Row],[unique_id]])</f>
        <v>edwin_night_light</v>
      </c>
      <c r="G102" s="8" t="s">
        <v>684</v>
      </c>
      <c r="H102" s="8" t="s">
        <v>139</v>
      </c>
      <c r="I102" s="8" t="s">
        <v>132</v>
      </c>
      <c r="J102" s="8" t="s">
        <v>896</v>
      </c>
      <c r="K102" s="8" t="s">
        <v>415</v>
      </c>
      <c r="L102" s="8" t="s">
        <v>136</v>
      </c>
      <c r="N102" s="8"/>
      <c r="O102" s="10"/>
      <c r="P102" s="10" t="s">
        <v>847</v>
      </c>
      <c r="Q102" s="22">
        <v>300</v>
      </c>
      <c r="R102" s="20" t="s">
        <v>968</v>
      </c>
      <c r="S102" s="20" t="s">
        <v>930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843</v>
      </c>
      <c r="AH102" s="8" t="s">
        <v>863</v>
      </c>
      <c r="AI102" s="8" t="s">
        <v>842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846</v>
      </c>
      <c r="Q103" s="22">
        <v>300</v>
      </c>
      <c r="R103" s="20" t="s">
        <v>894</v>
      </c>
      <c r="S103" s="20" t="s">
        <v>930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843</v>
      </c>
      <c r="AH103" s="8" t="s">
        <v>864</v>
      </c>
      <c r="AI103" s="8" t="s">
        <v>842</v>
      </c>
      <c r="AJ103" s="8" t="s">
        <v>585</v>
      </c>
      <c r="AK103" s="8" t="s">
        <v>127</v>
      </c>
      <c r="AM103" s="8" t="s">
        <v>866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855</v>
      </c>
      <c r="K104" s="8" t="s">
        <v>413</v>
      </c>
      <c r="L104" s="8" t="s">
        <v>136</v>
      </c>
      <c r="N104" s="8"/>
      <c r="O104" s="10"/>
      <c r="P104" s="10" t="s">
        <v>847</v>
      </c>
      <c r="Q104" s="22">
        <v>400</v>
      </c>
      <c r="R104" s="20" t="s">
        <v>968</v>
      </c>
      <c r="S104" s="20" t="s">
        <v>929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843</v>
      </c>
      <c r="AH104" s="8" t="s">
        <v>844</v>
      </c>
      <c r="AI104" s="8" t="s">
        <v>842</v>
      </c>
      <c r="AJ104" s="8" t="s">
        <v>585</v>
      </c>
      <c r="AK104" s="8" t="s">
        <v>647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846</v>
      </c>
      <c r="Q105" s="22">
        <v>400</v>
      </c>
      <c r="R105" s="20" t="s">
        <v>894</v>
      </c>
      <c r="S105" s="20" t="s">
        <v>929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843</v>
      </c>
      <c r="AH105" s="8" t="s">
        <v>845</v>
      </c>
      <c r="AI105" s="8" t="s">
        <v>842</v>
      </c>
      <c r="AJ105" s="8" t="s">
        <v>585</v>
      </c>
      <c r="AK105" s="8" t="s">
        <v>647</v>
      </c>
      <c r="AM105" s="8" t="s">
        <v>869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846</v>
      </c>
      <c r="Q106" s="22">
        <v>400</v>
      </c>
      <c r="R106" s="20" t="s">
        <v>894</v>
      </c>
      <c r="S106" s="20" t="s">
        <v>929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843</v>
      </c>
      <c r="AH106" s="8" t="s">
        <v>852</v>
      </c>
      <c r="AI106" s="8" t="s">
        <v>842</v>
      </c>
      <c r="AJ106" s="8" t="s">
        <v>585</v>
      </c>
      <c r="AK106" s="8" t="s">
        <v>647</v>
      </c>
      <c r="AM106" s="8" t="s">
        <v>870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846</v>
      </c>
      <c r="Q107" s="22">
        <v>400</v>
      </c>
      <c r="R107" s="20" t="s">
        <v>894</v>
      </c>
      <c r="S107" s="20" t="s">
        <v>929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843</v>
      </c>
      <c r="AH107" s="8" t="s">
        <v>853</v>
      </c>
      <c r="AI107" s="8" t="s">
        <v>842</v>
      </c>
      <c r="AJ107" s="8" t="s">
        <v>585</v>
      </c>
      <c r="AK107" s="8" t="s">
        <v>647</v>
      </c>
      <c r="AM107" s="8" t="s">
        <v>871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846</v>
      </c>
      <c r="Q108" s="22">
        <v>400</v>
      </c>
      <c r="R108" s="20" t="s">
        <v>894</v>
      </c>
      <c r="S108" s="20" t="s">
        <v>929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843</v>
      </c>
      <c r="AH108" s="8" t="s">
        <v>860</v>
      </c>
      <c r="AI108" s="8" t="s">
        <v>842</v>
      </c>
      <c r="AJ108" s="8" t="s">
        <v>585</v>
      </c>
      <c r="AK108" s="8" t="s">
        <v>647</v>
      </c>
      <c r="AM108" s="8" t="s">
        <v>872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855</v>
      </c>
      <c r="K109" s="8" t="s">
        <v>414</v>
      </c>
      <c r="L109" s="8" t="s">
        <v>136</v>
      </c>
      <c r="N109" s="8"/>
      <c r="O109" s="10"/>
      <c r="P109" s="10" t="s">
        <v>847</v>
      </c>
      <c r="Q109" s="22">
        <v>500</v>
      </c>
      <c r="R109" s="20" t="s">
        <v>968</v>
      </c>
      <c r="S109" s="20" t="s">
        <v>931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843</v>
      </c>
      <c r="AH109" s="8" t="s">
        <v>844</v>
      </c>
      <c r="AI109" s="8" t="s">
        <v>842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846</v>
      </c>
      <c r="Q110" s="22">
        <v>500</v>
      </c>
      <c r="R110" s="20" t="s">
        <v>894</v>
      </c>
      <c r="S110" s="20" t="s">
        <v>931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843</v>
      </c>
      <c r="AH110" s="8" t="s">
        <v>845</v>
      </c>
      <c r="AI110" s="8" t="s">
        <v>842</v>
      </c>
      <c r="AJ110" s="8" t="s">
        <v>585</v>
      </c>
      <c r="AK110" s="8" t="s">
        <v>207</v>
      </c>
      <c r="AM110" s="8" t="s">
        <v>873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846</v>
      </c>
      <c r="Q111" s="22">
        <v>500</v>
      </c>
      <c r="R111" s="20" t="s">
        <v>894</v>
      </c>
      <c r="S111" s="20" t="s">
        <v>931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843</v>
      </c>
      <c r="AH111" s="8" t="s">
        <v>852</v>
      </c>
      <c r="AI111" s="8" t="s">
        <v>842</v>
      </c>
      <c r="AJ111" s="8" t="s">
        <v>585</v>
      </c>
      <c r="AK111" s="8" t="s">
        <v>207</v>
      </c>
      <c r="AM111" s="8" t="s">
        <v>874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846</v>
      </c>
      <c r="Q112" s="22">
        <v>500</v>
      </c>
      <c r="R112" s="20" t="s">
        <v>894</v>
      </c>
      <c r="S112" s="20" t="s">
        <v>931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843</v>
      </c>
      <c r="AH112" s="8" t="s">
        <v>853</v>
      </c>
      <c r="AI112" s="8" t="s">
        <v>842</v>
      </c>
      <c r="AJ112" s="8" t="s">
        <v>585</v>
      </c>
      <c r="AK112" s="8" t="s">
        <v>207</v>
      </c>
      <c r="AM112" s="8" t="s">
        <v>875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846</v>
      </c>
      <c r="Q113" s="22">
        <v>500</v>
      </c>
      <c r="R113" s="20" t="s">
        <v>894</v>
      </c>
      <c r="S113" s="20" t="s">
        <v>931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843</v>
      </c>
      <c r="AH113" s="8" t="s">
        <v>860</v>
      </c>
      <c r="AI113" s="8" t="s">
        <v>842</v>
      </c>
      <c r="AJ113" s="8" t="s">
        <v>585</v>
      </c>
      <c r="AK113" s="8" t="s">
        <v>207</v>
      </c>
      <c r="AM113" s="8" t="s">
        <v>876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846</v>
      </c>
      <c r="Q114" s="22">
        <v>500</v>
      </c>
      <c r="R114" s="20" t="s">
        <v>894</v>
      </c>
      <c r="S114" s="20" t="s">
        <v>931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843</v>
      </c>
      <c r="AH114" s="8" t="s">
        <v>861</v>
      </c>
      <c r="AI114" s="8" t="s">
        <v>842</v>
      </c>
      <c r="AJ114" s="8" t="s">
        <v>585</v>
      </c>
      <c r="AK114" s="8" t="s">
        <v>207</v>
      </c>
      <c r="AM114" s="8" t="s">
        <v>877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846</v>
      </c>
      <c r="Q115" s="22">
        <v>500</v>
      </c>
      <c r="R115" s="20" t="s">
        <v>894</v>
      </c>
      <c r="S115" s="20" t="s">
        <v>931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843</v>
      </c>
      <c r="AH115" s="8" t="s">
        <v>862</v>
      </c>
      <c r="AI115" s="8" t="s">
        <v>842</v>
      </c>
      <c r="AJ115" s="8" t="s">
        <v>585</v>
      </c>
      <c r="AK115" s="8" t="s">
        <v>207</v>
      </c>
      <c r="AM115" s="8" t="s">
        <v>878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855</v>
      </c>
      <c r="K116" s="8" t="s">
        <v>414</v>
      </c>
      <c r="L116" s="8" t="s">
        <v>136</v>
      </c>
      <c r="N116" s="8"/>
      <c r="O116" s="10"/>
      <c r="P116" s="10" t="s">
        <v>847</v>
      </c>
      <c r="Q116" s="22">
        <v>600</v>
      </c>
      <c r="R116" s="20" t="s">
        <v>968</v>
      </c>
      <c r="S116" s="20" t="s">
        <v>931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843</v>
      </c>
      <c r="AH116" s="8" t="s">
        <v>844</v>
      </c>
      <c r="AI116" s="8" t="s">
        <v>842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846</v>
      </c>
      <c r="Q117" s="22">
        <v>600</v>
      </c>
      <c r="R117" s="20" t="s">
        <v>894</v>
      </c>
      <c r="S117" s="20" t="s">
        <v>931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843</v>
      </c>
      <c r="AH117" s="8" t="s">
        <v>845</v>
      </c>
      <c r="AI117" s="8" t="s">
        <v>842</v>
      </c>
      <c r="AJ117" s="8" t="s">
        <v>585</v>
      </c>
      <c r="AK117" s="8" t="s">
        <v>208</v>
      </c>
      <c r="AM117" s="8" t="s">
        <v>879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846</v>
      </c>
      <c r="Q118" s="22">
        <v>600</v>
      </c>
      <c r="R118" s="20" t="s">
        <v>894</v>
      </c>
      <c r="S118" s="20" t="s">
        <v>931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843</v>
      </c>
      <c r="AH118" s="8" t="s">
        <v>852</v>
      </c>
      <c r="AI118" s="8" t="s">
        <v>842</v>
      </c>
      <c r="AJ118" s="8" t="s">
        <v>585</v>
      </c>
      <c r="AK118" s="8" t="s">
        <v>208</v>
      </c>
      <c r="AM118" s="8" t="s">
        <v>880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846</v>
      </c>
      <c r="Q119" s="22">
        <v>600</v>
      </c>
      <c r="R119" s="20" t="s">
        <v>894</v>
      </c>
      <c r="S119" s="20" t="s">
        <v>931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843</v>
      </c>
      <c r="AH119" s="8" t="s">
        <v>853</v>
      </c>
      <c r="AI119" s="8" t="s">
        <v>842</v>
      </c>
      <c r="AJ119" s="8" t="s">
        <v>585</v>
      </c>
      <c r="AK119" s="8" t="s">
        <v>208</v>
      </c>
      <c r="AM119" s="8" t="s">
        <v>881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703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854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941</v>
      </c>
      <c r="F121" s="8" t="str">
        <f>IF(ISBLANK(E121), "", Table2[[#This Row],[unique_id]])</f>
        <v>lounge_lamp</v>
      </c>
      <c r="G121" s="8" t="s">
        <v>942</v>
      </c>
      <c r="H121" s="8" t="s">
        <v>139</v>
      </c>
      <c r="I121" s="8" t="s">
        <v>132</v>
      </c>
      <c r="J121" s="8" t="s">
        <v>895</v>
      </c>
      <c r="K121" s="8" t="s">
        <v>414</v>
      </c>
      <c r="L121" s="8" t="s">
        <v>136</v>
      </c>
      <c r="N121" s="8"/>
      <c r="O121" s="10"/>
      <c r="P121" s="10" t="s">
        <v>847</v>
      </c>
      <c r="Q121" s="22" t="s">
        <v>944</v>
      </c>
      <c r="R121" s="20" t="s">
        <v>968</v>
      </c>
      <c r="S121" s="20" t="s">
        <v>931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843</v>
      </c>
      <c r="AH121" s="8" t="s">
        <v>858</v>
      </c>
      <c r="AI121" s="8" t="s">
        <v>842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846</v>
      </c>
      <c r="Q122" s="22" t="s">
        <v>944</v>
      </c>
      <c r="R122" s="20" t="s">
        <v>894</v>
      </c>
      <c r="S122" s="20" t="s">
        <v>930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843</v>
      </c>
      <c r="AH122" s="8" t="s">
        <v>859</v>
      </c>
      <c r="AI122" s="8" t="s">
        <v>842</v>
      </c>
      <c r="AJ122" s="8" t="s">
        <v>585</v>
      </c>
      <c r="AK122" s="8" t="s">
        <v>208</v>
      </c>
      <c r="AM122" s="8" t="s">
        <v>943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855</v>
      </c>
      <c r="K123" s="8" t="s">
        <v>413</v>
      </c>
      <c r="L123" s="8" t="s">
        <v>136</v>
      </c>
      <c r="N123" s="8"/>
      <c r="O123" s="10"/>
      <c r="P123" s="10" t="s">
        <v>847</v>
      </c>
      <c r="Q123" s="10">
        <v>700</v>
      </c>
      <c r="R123" s="20" t="s">
        <v>968</v>
      </c>
      <c r="S123" s="20" t="s">
        <v>929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843</v>
      </c>
      <c r="AH123" s="8" t="s">
        <v>844</v>
      </c>
      <c r="AI123" s="8" t="s">
        <v>842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846</v>
      </c>
      <c r="Q124" s="10">
        <v>700</v>
      </c>
      <c r="R124" s="20" t="s">
        <v>894</v>
      </c>
      <c r="S124" s="20" t="s">
        <v>929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843</v>
      </c>
      <c r="AH124" s="8" t="s">
        <v>845</v>
      </c>
      <c r="AI124" s="8" t="s">
        <v>842</v>
      </c>
      <c r="AJ124" s="8" t="s">
        <v>585</v>
      </c>
      <c r="AK124" s="8" t="s">
        <v>206</v>
      </c>
      <c r="AM124" s="8" t="s">
        <v>841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846</v>
      </c>
      <c r="Q125" s="10">
        <v>700</v>
      </c>
      <c r="R125" s="20" t="s">
        <v>894</v>
      </c>
      <c r="S125" s="20" t="s">
        <v>929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843</v>
      </c>
      <c r="AH125" s="8" t="s">
        <v>852</v>
      </c>
      <c r="AI125" s="8" t="s">
        <v>842</v>
      </c>
      <c r="AJ125" s="8" t="s">
        <v>585</v>
      </c>
      <c r="AK125" s="8" t="s">
        <v>206</v>
      </c>
      <c r="AM125" s="8" t="s">
        <v>850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846</v>
      </c>
      <c r="Q126" s="10">
        <v>700</v>
      </c>
      <c r="R126" s="20" t="s">
        <v>894</v>
      </c>
      <c r="S126" s="20" t="s">
        <v>929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843</v>
      </c>
      <c r="AH126" s="8" t="s">
        <v>853</v>
      </c>
      <c r="AI126" s="8" t="s">
        <v>842</v>
      </c>
      <c r="AJ126" s="8" t="s">
        <v>585</v>
      </c>
      <c r="AK126" s="8" t="s">
        <v>206</v>
      </c>
      <c r="AM126" s="8" t="s">
        <v>851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855</v>
      </c>
      <c r="K127" s="8" t="s">
        <v>414</v>
      </c>
      <c r="L127" s="8" t="s">
        <v>136</v>
      </c>
      <c r="N127" s="8"/>
      <c r="O127" s="10"/>
      <c r="P127" s="10" t="s">
        <v>847</v>
      </c>
      <c r="Q127" s="10">
        <v>800</v>
      </c>
      <c r="R127" s="20" t="s">
        <v>968</v>
      </c>
      <c r="S127" s="20" t="s">
        <v>931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952</v>
      </c>
      <c r="AH127" s="8" t="s">
        <v>844</v>
      </c>
      <c r="AI127" s="8" t="s">
        <v>955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846</v>
      </c>
      <c r="Q128" s="10">
        <v>800</v>
      </c>
      <c r="R128" s="20" t="s">
        <v>894</v>
      </c>
      <c r="S128" s="20" t="s">
        <v>931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952</v>
      </c>
      <c r="AH128" s="8" t="s">
        <v>845</v>
      </c>
      <c r="AI128" s="8" t="s">
        <v>955</v>
      </c>
      <c r="AJ128" s="8" t="s">
        <v>585</v>
      </c>
      <c r="AK128" s="8" t="s">
        <v>220</v>
      </c>
      <c r="AM128" s="8" t="s">
        <v>882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846</v>
      </c>
      <c r="Q129" s="10">
        <v>800</v>
      </c>
      <c r="R129" s="20" t="s">
        <v>894</v>
      </c>
      <c r="S129" s="20" t="s">
        <v>931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952</v>
      </c>
      <c r="AH129" s="8" t="s">
        <v>852</v>
      </c>
      <c r="AI129" s="8" t="s">
        <v>955</v>
      </c>
      <c r="AJ129" s="8" t="s">
        <v>585</v>
      </c>
      <c r="AK129" s="8" t="s">
        <v>220</v>
      </c>
      <c r="AM129" s="8" t="s">
        <v>883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846</v>
      </c>
      <c r="Q130" s="10">
        <v>800</v>
      </c>
      <c r="R130" s="20" t="s">
        <v>894</v>
      </c>
      <c r="S130" s="20" t="s">
        <v>931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952</v>
      </c>
      <c r="AH130" s="8" t="s">
        <v>853</v>
      </c>
      <c r="AI130" s="8" t="s">
        <v>955</v>
      </c>
      <c r="AJ130" s="8" t="s">
        <v>585</v>
      </c>
      <c r="AK130" s="8" t="s">
        <v>220</v>
      </c>
      <c r="AM130" s="8" t="s">
        <v>884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846</v>
      </c>
      <c r="Q131" s="10">
        <v>800</v>
      </c>
      <c r="R131" s="20" t="s">
        <v>894</v>
      </c>
      <c r="S131" s="20" t="s">
        <v>931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952</v>
      </c>
      <c r="AH131" s="8" t="s">
        <v>860</v>
      </c>
      <c r="AI131" s="8" t="s">
        <v>955</v>
      </c>
      <c r="AJ131" s="8" t="s">
        <v>585</v>
      </c>
      <c r="AK131" s="8" t="s">
        <v>220</v>
      </c>
      <c r="AM131" s="8" t="s">
        <v>885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983</v>
      </c>
      <c r="F132" s="8" t="str">
        <f>IF(ISBLANK(E132), "", Table2[[#This Row],[unique_id]])</f>
        <v>kitchen_downlights</v>
      </c>
      <c r="G132" s="8" t="s">
        <v>984</v>
      </c>
      <c r="H132" s="8" t="s">
        <v>139</v>
      </c>
      <c r="I132" s="8" t="s">
        <v>132</v>
      </c>
      <c r="J132" s="8" t="s">
        <v>985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986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683</v>
      </c>
      <c r="AM132" s="8" t="s">
        <v>531</v>
      </c>
      <c r="AN132" s="8" t="s">
        <v>674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855</v>
      </c>
      <c r="K133" s="8" t="s">
        <v>414</v>
      </c>
      <c r="L133" s="8" t="s">
        <v>136</v>
      </c>
      <c r="N133" s="8"/>
      <c r="O133" s="10"/>
      <c r="P133" s="10" t="s">
        <v>847</v>
      </c>
      <c r="Q133" s="10">
        <v>900</v>
      </c>
      <c r="R133" s="20" t="s">
        <v>968</v>
      </c>
      <c r="S133" s="20" t="s">
        <v>931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843</v>
      </c>
      <c r="AH133" s="8" t="s">
        <v>844</v>
      </c>
      <c r="AI133" s="8" t="s">
        <v>842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846</v>
      </c>
      <c r="Q134" s="10">
        <v>900</v>
      </c>
      <c r="R134" s="20" t="s">
        <v>894</v>
      </c>
      <c r="S134" s="20" t="s">
        <v>931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843</v>
      </c>
      <c r="AH134" s="8" t="s">
        <v>845</v>
      </c>
      <c r="AI134" s="8" t="s">
        <v>842</v>
      </c>
      <c r="AJ134" s="8" t="s">
        <v>585</v>
      </c>
      <c r="AK134" s="8" t="s">
        <v>228</v>
      </c>
      <c r="AM134" s="8" t="s">
        <v>886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855</v>
      </c>
      <c r="K135" s="8" t="s">
        <v>414</v>
      </c>
      <c r="L135" s="8" t="s">
        <v>136</v>
      </c>
      <c r="N135" s="8"/>
      <c r="O135" s="10"/>
      <c r="P135" s="10" t="s">
        <v>847</v>
      </c>
      <c r="Q135" s="10">
        <v>1000</v>
      </c>
      <c r="R135" s="20" t="s">
        <v>968</v>
      </c>
      <c r="S135" s="20" t="s">
        <v>931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843</v>
      </c>
      <c r="AH135" s="8" t="s">
        <v>844</v>
      </c>
      <c r="AI135" s="8" t="s">
        <v>842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846</v>
      </c>
      <c r="Q136" s="10">
        <v>1000</v>
      </c>
      <c r="R136" s="20" t="s">
        <v>894</v>
      </c>
      <c r="S136" s="20" t="s">
        <v>931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843</v>
      </c>
      <c r="AH136" s="8" t="s">
        <v>845</v>
      </c>
      <c r="AI136" s="8" t="s">
        <v>842</v>
      </c>
      <c r="AJ136" s="8" t="s">
        <v>585</v>
      </c>
      <c r="AK136" s="8" t="s">
        <v>226</v>
      </c>
      <c r="AM136" s="8" t="s">
        <v>887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855</v>
      </c>
      <c r="L137" s="8" t="s">
        <v>136</v>
      </c>
      <c r="N137" s="8"/>
      <c r="O137" s="10"/>
      <c r="P137" s="10" t="s">
        <v>847</v>
      </c>
      <c r="Q137" s="10">
        <v>1100</v>
      </c>
      <c r="R137" s="20" t="s">
        <v>968</v>
      </c>
      <c r="S137" s="20" t="s">
        <v>932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952</v>
      </c>
      <c r="AH137" s="8" t="s">
        <v>844</v>
      </c>
      <c r="AI137" s="8" t="s">
        <v>955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846</v>
      </c>
      <c r="Q138" s="10">
        <v>1100</v>
      </c>
      <c r="R138" s="20" t="s">
        <v>894</v>
      </c>
      <c r="S138" s="20" t="s">
        <v>932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952</v>
      </c>
      <c r="AH138" s="8" t="s">
        <v>845</v>
      </c>
      <c r="AI138" s="8" t="s">
        <v>955</v>
      </c>
      <c r="AJ138" s="8" t="s">
        <v>585</v>
      </c>
      <c r="AK138" s="8" t="s">
        <v>227</v>
      </c>
      <c r="AM138" s="8" t="s">
        <v>888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855</v>
      </c>
      <c r="K139" s="8" t="s">
        <v>413</v>
      </c>
      <c r="L139" s="8" t="s">
        <v>136</v>
      </c>
      <c r="N139" s="8"/>
      <c r="O139" s="10"/>
      <c r="P139" s="10" t="s">
        <v>847</v>
      </c>
      <c r="Q139" s="10">
        <v>1200</v>
      </c>
      <c r="R139" s="20" t="s">
        <v>968</v>
      </c>
      <c r="S139" s="20" t="s">
        <v>929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843</v>
      </c>
      <c r="AH139" s="8" t="s">
        <v>844</v>
      </c>
      <c r="AI139" s="8" t="s">
        <v>842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846</v>
      </c>
      <c r="Q140" s="10">
        <v>1200</v>
      </c>
      <c r="R140" s="20" t="s">
        <v>894</v>
      </c>
      <c r="S140" s="20" t="s">
        <v>929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843</v>
      </c>
      <c r="AH140" s="8" t="s">
        <v>845</v>
      </c>
      <c r="AI140" s="8" t="s">
        <v>842</v>
      </c>
      <c r="AJ140" s="8" t="s">
        <v>585</v>
      </c>
      <c r="AK140" s="8" t="s">
        <v>542</v>
      </c>
      <c r="AM140" s="8" t="s">
        <v>889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855</v>
      </c>
      <c r="K141" s="8" t="s">
        <v>413</v>
      </c>
      <c r="L141" s="8" t="s">
        <v>136</v>
      </c>
      <c r="N141" s="8"/>
      <c r="O141" s="10"/>
      <c r="P141" s="10" t="s">
        <v>847</v>
      </c>
      <c r="Q141" s="10">
        <v>1300</v>
      </c>
      <c r="R141" s="20" t="s">
        <v>968</v>
      </c>
      <c r="S141" s="20" t="s">
        <v>929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952</v>
      </c>
      <c r="AH141" s="8" t="s">
        <v>844</v>
      </c>
      <c r="AI141" s="8" t="s">
        <v>955</v>
      </c>
      <c r="AJ141" s="8" t="s">
        <v>585</v>
      </c>
      <c r="AK141" s="8" t="s">
        <v>622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846</v>
      </c>
      <c r="Q142" s="10">
        <v>1300</v>
      </c>
      <c r="R142" s="20" t="s">
        <v>894</v>
      </c>
      <c r="S142" s="20" t="s">
        <v>929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952</v>
      </c>
      <c r="AH142" s="8" t="s">
        <v>845</v>
      </c>
      <c r="AI142" s="8" t="s">
        <v>955</v>
      </c>
      <c r="AJ142" s="8" t="s">
        <v>585</v>
      </c>
      <c r="AK142" s="8" t="s">
        <v>622</v>
      </c>
      <c r="AM142" s="8" t="s">
        <v>890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855</v>
      </c>
      <c r="K143" s="8" t="s">
        <v>413</v>
      </c>
      <c r="L143" s="8" t="s">
        <v>136</v>
      </c>
      <c r="N143" s="8"/>
      <c r="O143" s="10"/>
      <c r="P143" s="10" t="s">
        <v>847</v>
      </c>
      <c r="Q143" s="10">
        <v>1400</v>
      </c>
      <c r="R143" s="20" t="s">
        <v>968</v>
      </c>
      <c r="S143" s="20" t="s">
        <v>929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952</v>
      </c>
      <c r="AH143" s="8" t="s">
        <v>844</v>
      </c>
      <c r="AI143" s="8" t="s">
        <v>955</v>
      </c>
      <c r="AJ143" s="8" t="s">
        <v>585</v>
      </c>
      <c r="AK143" s="8" t="s">
        <v>857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846</v>
      </c>
      <c r="Q144" s="10">
        <v>1400</v>
      </c>
      <c r="R144" s="20" t="s">
        <v>894</v>
      </c>
      <c r="S144" s="20" t="s">
        <v>929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952</v>
      </c>
      <c r="AH144" s="8" t="s">
        <v>845</v>
      </c>
      <c r="AI144" s="8" t="s">
        <v>955</v>
      </c>
      <c r="AJ144" s="8" t="s">
        <v>585</v>
      </c>
      <c r="AK144" s="8" t="s">
        <v>857</v>
      </c>
      <c r="AM144" s="8" t="s">
        <v>891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692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982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683</v>
      </c>
      <c r="AM145" s="8" t="s">
        <v>951</v>
      </c>
      <c r="AN145" s="8" t="s">
        <v>950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945</v>
      </c>
      <c r="F146" s="8" t="str">
        <f>IF(ISBLANK(E146), "", Table2[[#This Row],[unique_id]])</f>
        <v>landing_festoons</v>
      </c>
      <c r="G146" s="8" t="s">
        <v>946</v>
      </c>
      <c r="H146" s="8" t="s">
        <v>139</v>
      </c>
      <c r="I146" s="8" t="s">
        <v>132</v>
      </c>
      <c r="J146" s="8" t="s">
        <v>982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947</v>
      </c>
      <c r="AL146" s="8" t="s">
        <v>683</v>
      </c>
      <c r="AM146" s="8" t="s">
        <v>948</v>
      </c>
      <c r="AN146" s="8" t="s">
        <v>949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969</v>
      </c>
      <c r="F147" s="8" t="str">
        <f>IF(ISBLANK(E147), "", Table2[[#This Row],[unique_id]])</f>
        <v>garden_pedestals</v>
      </c>
      <c r="G147" s="8" t="s">
        <v>970</v>
      </c>
      <c r="H147" s="8" t="s">
        <v>139</v>
      </c>
      <c r="I147" s="8" t="s">
        <v>132</v>
      </c>
      <c r="J147" s="8" t="s">
        <v>981</v>
      </c>
      <c r="L147" s="8" t="s">
        <v>136</v>
      </c>
      <c r="N147" s="8"/>
      <c r="O147" s="10"/>
      <c r="P147" s="10" t="s">
        <v>847</v>
      </c>
      <c r="Q147" s="10" t="s">
        <v>958</v>
      </c>
      <c r="R147" s="20" t="s">
        <v>967</v>
      </c>
      <c r="S147" s="20" t="s">
        <v>957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954</v>
      </c>
      <c r="AH147" s="8" t="s">
        <v>972</v>
      </c>
      <c r="AI147" s="8" t="s">
        <v>956</v>
      </c>
      <c r="AJ147" s="8" t="s">
        <v>585</v>
      </c>
      <c r="AK147" s="8" t="s">
        <v>971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846</v>
      </c>
      <c r="Q148" s="10" t="s">
        <v>958</v>
      </c>
      <c r="R148" s="20" t="s">
        <v>894</v>
      </c>
      <c r="S148" s="20" t="s">
        <v>957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954</v>
      </c>
      <c r="AH148" s="8" t="s">
        <v>973</v>
      </c>
      <c r="AI148" s="8" t="s">
        <v>956</v>
      </c>
      <c r="AJ148" s="8" t="s">
        <v>585</v>
      </c>
      <c r="AK148" s="8" t="s">
        <v>971</v>
      </c>
      <c r="AM148" s="8" t="s">
        <v>953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846</v>
      </c>
      <c r="Q149" s="10" t="s">
        <v>958</v>
      </c>
      <c r="R149" s="20" t="s">
        <v>894</v>
      </c>
      <c r="S149" s="20" t="s">
        <v>957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954</v>
      </c>
      <c r="AH149" s="8" t="s">
        <v>974</v>
      </c>
      <c r="AI149" s="8" t="s">
        <v>956</v>
      </c>
      <c r="AJ149" s="8" t="s">
        <v>585</v>
      </c>
      <c r="AK149" s="8" t="s">
        <v>971</v>
      </c>
      <c r="AM149" s="8" t="s">
        <v>959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846</v>
      </c>
      <c r="Q150" s="10" t="s">
        <v>958</v>
      </c>
      <c r="R150" s="20" t="s">
        <v>894</v>
      </c>
      <c r="S150" s="20" t="s">
        <v>957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954</v>
      </c>
      <c r="AH150" s="8" t="s">
        <v>975</v>
      </c>
      <c r="AI150" s="8" t="s">
        <v>956</v>
      </c>
      <c r="AJ150" s="8" t="s">
        <v>585</v>
      </c>
      <c r="AK150" s="8" t="s">
        <v>971</v>
      </c>
      <c r="AM150" s="8" t="s">
        <v>960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846</v>
      </c>
      <c r="Q151" s="10" t="s">
        <v>958</v>
      </c>
      <c r="R151" s="20" t="s">
        <v>894</v>
      </c>
      <c r="S151" s="20" t="s">
        <v>957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954</v>
      </c>
      <c r="AH151" s="8" t="s">
        <v>976</v>
      </c>
      <c r="AI151" s="8" t="s">
        <v>956</v>
      </c>
      <c r="AJ151" s="8" t="s">
        <v>585</v>
      </c>
      <c r="AK151" s="8" t="s">
        <v>971</v>
      </c>
      <c r="AM151" s="8" t="s">
        <v>961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979</v>
      </c>
      <c r="F152" s="12" t="str">
        <f>IF(ISBLANK(E152), "", Table2[[#This Row],[unique_id]])</f>
        <v>tree_spotlights</v>
      </c>
      <c r="G152" s="8" t="s">
        <v>966</v>
      </c>
      <c r="H152" s="8" t="s">
        <v>139</v>
      </c>
      <c r="I152" s="8" t="s">
        <v>132</v>
      </c>
      <c r="J152" s="8" t="s">
        <v>980</v>
      </c>
      <c r="L152" s="8" t="s">
        <v>136</v>
      </c>
      <c r="N152" s="8"/>
      <c r="O152" s="10"/>
      <c r="P152" s="10" t="s">
        <v>847</v>
      </c>
      <c r="Q152" s="10" t="s">
        <v>965</v>
      </c>
      <c r="R152" s="20" t="s">
        <v>967</v>
      </c>
      <c r="S152" s="20" t="s">
        <v>957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954</v>
      </c>
      <c r="AH152" s="8" t="s">
        <v>977</v>
      </c>
      <c r="AI152" s="8" t="s">
        <v>964</v>
      </c>
      <c r="AJ152" s="8" t="s">
        <v>585</v>
      </c>
      <c r="AK152" s="8" t="s">
        <v>963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846</v>
      </c>
      <c r="Q153" s="10" t="s">
        <v>965</v>
      </c>
      <c r="R153" s="20" t="s">
        <v>894</v>
      </c>
      <c r="S153" s="20" t="s">
        <v>957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954</v>
      </c>
      <c r="AH153" s="8" t="s">
        <v>978</v>
      </c>
      <c r="AI153" s="8" t="s">
        <v>964</v>
      </c>
      <c r="AJ153" s="8" t="s">
        <v>585</v>
      </c>
      <c r="AK153" s="8" t="s">
        <v>963</v>
      </c>
      <c r="AM153" s="8" t="s">
        <v>962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846</v>
      </c>
      <c r="Q154" s="10" t="s">
        <v>965</v>
      </c>
      <c r="R154" s="20" t="s">
        <v>894</v>
      </c>
      <c r="S154" s="20" t="s">
        <v>957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954</v>
      </c>
      <c r="AH154" s="8" t="s">
        <v>987</v>
      </c>
      <c r="AI154" s="8" t="s">
        <v>964</v>
      </c>
      <c r="AJ154" s="8" t="s">
        <v>585</v>
      </c>
      <c r="AK154" s="8" t="s">
        <v>963</v>
      </c>
      <c r="AM154" s="8" t="s">
        <v>988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758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700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830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683</v>
      </c>
      <c r="AM156" s="8" t="s">
        <v>569</v>
      </c>
      <c r="AN156" s="8" t="s">
        <v>686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701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830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683</v>
      </c>
      <c r="AM157" s="8" t="s">
        <v>570</v>
      </c>
      <c r="AN157" s="8" t="s">
        <v>687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702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807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683</v>
      </c>
      <c r="AM158" s="8" t="s">
        <v>573</v>
      </c>
      <c r="AN158" s="8" t="s">
        <v>688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807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683</v>
      </c>
      <c r="AM159" s="17" t="s">
        <v>547</v>
      </c>
      <c r="AN159" s="38" t="s">
        <v>682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703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807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683</v>
      </c>
      <c r="AM160" s="8" t="s">
        <v>574</v>
      </c>
      <c r="AN160" s="8" t="s">
        <v>689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704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705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683</v>
      </c>
      <c r="AM162" s="8" t="s">
        <v>571</v>
      </c>
      <c r="AN162" s="8" t="s">
        <v>690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706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683</v>
      </c>
      <c r="AM163" s="8" t="s">
        <v>572</v>
      </c>
      <c r="AN163" s="16" t="s">
        <v>691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758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779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778</v>
      </c>
      <c r="D165" s="8" t="s">
        <v>129</v>
      </c>
      <c r="E165" s="40" t="s">
        <v>783</v>
      </c>
      <c r="F165" s="12" t="str">
        <f>IF(ISBLANK(E165), "", Table2[[#This Row],[unique_id]])</f>
        <v>lounge_air_purifier</v>
      </c>
      <c r="G165" s="8" t="s">
        <v>208</v>
      </c>
      <c r="H165" s="8" t="s">
        <v>779</v>
      </c>
      <c r="I165" s="8" t="s">
        <v>132</v>
      </c>
      <c r="J165" s="8" t="s">
        <v>806</v>
      </c>
      <c r="L165" s="8" t="s">
        <v>136</v>
      </c>
      <c r="N165" s="8"/>
      <c r="O165" s="10"/>
      <c r="P165" s="10" t="s">
        <v>846</v>
      </c>
      <c r="Q165" s="10"/>
      <c r="R165" s="20" t="s">
        <v>894</v>
      </c>
      <c r="S165" s="20"/>
      <c r="T165" s="8"/>
      <c r="W165" s="8" t="s">
        <v>780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795</v>
      </c>
      <c r="AG165" s="10" t="s">
        <v>796</v>
      </c>
      <c r="AH165" s="8" t="s">
        <v>794</v>
      </c>
      <c r="AI165" s="8" t="s">
        <v>797</v>
      </c>
      <c r="AJ165" s="8" t="s">
        <v>778</v>
      </c>
      <c r="AK165" s="8" t="s">
        <v>208</v>
      </c>
      <c r="AM165" s="8" t="s">
        <v>831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778</v>
      </c>
      <c r="D166" s="8" t="s">
        <v>129</v>
      </c>
      <c r="E166" s="40" t="s">
        <v>900</v>
      </c>
      <c r="F166" s="12" t="str">
        <f>IF(ISBLANK(E166), "", Table2[[#This Row],[unique_id]])</f>
        <v>dining_air_purifier</v>
      </c>
      <c r="G166" s="8" t="s">
        <v>207</v>
      </c>
      <c r="H166" s="8" t="s">
        <v>779</v>
      </c>
      <c r="I166" s="8" t="s">
        <v>132</v>
      </c>
      <c r="J166" s="8" t="s">
        <v>806</v>
      </c>
      <c r="L166" s="8" t="s">
        <v>136</v>
      </c>
      <c r="N166" s="8"/>
      <c r="O166" s="10"/>
      <c r="P166" s="10" t="s">
        <v>846</v>
      </c>
      <c r="Q166" s="10"/>
      <c r="R166" s="20" t="s">
        <v>894</v>
      </c>
      <c r="S166" s="20"/>
      <c r="T166" s="8"/>
      <c r="W166" s="8" t="s">
        <v>780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902</v>
      </c>
      <c r="AG166" s="10" t="s">
        <v>796</v>
      </c>
      <c r="AH166" s="8" t="s">
        <v>794</v>
      </c>
      <c r="AI166" s="8" t="s">
        <v>797</v>
      </c>
      <c r="AJ166" s="8" t="s">
        <v>778</v>
      </c>
      <c r="AK166" s="8" t="s">
        <v>207</v>
      </c>
      <c r="AM166" s="8" t="s">
        <v>901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755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755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755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758</v>
      </c>
      <c r="D170" s="8" t="s">
        <v>500</v>
      </c>
      <c r="E170" s="8" t="s">
        <v>756</v>
      </c>
      <c r="F170" s="8" t="str">
        <f>IF(ISBLANK(E170), "", Table2[[#This Row],[unique_id]])</f>
        <v>graph_break</v>
      </c>
      <c r="G170" s="8" t="s">
        <v>757</v>
      </c>
      <c r="H170" s="8" t="s">
        <v>289</v>
      </c>
      <c r="I170" s="8" t="s">
        <v>141</v>
      </c>
      <c r="N170" s="8" t="s">
        <v>755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755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755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755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4" t="s">
        <v>26</v>
      </c>
      <c r="C174" s="14" t="s">
        <v>152</v>
      </c>
      <c r="D174" s="14" t="s">
        <v>27</v>
      </c>
      <c r="E174" s="14" t="s">
        <v>484</v>
      </c>
      <c r="F174" s="8" t="str">
        <f>IF(ISBLANK(E174), "", Table2[[#This Row],[unique_id]])</f>
        <v>home_lights_power</v>
      </c>
      <c r="G174" s="14" t="s">
        <v>486</v>
      </c>
      <c r="H174" s="14" t="s">
        <v>289</v>
      </c>
      <c r="I174" s="14" t="s">
        <v>141</v>
      </c>
      <c r="K174" s="14"/>
      <c r="L174" s="14" t="s">
        <v>136</v>
      </c>
      <c r="N174" s="8" t="s">
        <v>755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4" t="s">
        <v>26</v>
      </c>
      <c r="C175" s="14" t="s">
        <v>152</v>
      </c>
      <c r="D175" s="14" t="s">
        <v>27</v>
      </c>
      <c r="E175" s="14" t="s">
        <v>485</v>
      </c>
      <c r="F175" s="8" t="str">
        <f>IF(ISBLANK(E175), "", Table2[[#This Row],[unique_id]])</f>
        <v>home_fans_power</v>
      </c>
      <c r="G175" s="14" t="s">
        <v>487</v>
      </c>
      <c r="H175" s="14" t="s">
        <v>289</v>
      </c>
      <c r="I175" s="14" t="s">
        <v>141</v>
      </c>
      <c r="K175" s="14"/>
      <c r="L175" s="14" t="s">
        <v>136</v>
      </c>
      <c r="N175" s="8" t="s">
        <v>755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4" t="s">
        <v>233</v>
      </c>
      <c r="C176" s="14" t="s">
        <v>509</v>
      </c>
      <c r="D176" s="14" t="s">
        <v>27</v>
      </c>
      <c r="E176" s="14" t="s">
        <v>768</v>
      </c>
      <c r="F176" s="8" t="str">
        <f>IF(ISBLANK(E176), "", Table2[[#This Row],[unique_id]])</f>
        <v>outdoor_pool_filter_power</v>
      </c>
      <c r="G176" s="14" t="s">
        <v>476</v>
      </c>
      <c r="H176" s="14" t="s">
        <v>289</v>
      </c>
      <c r="I176" s="14" t="s">
        <v>141</v>
      </c>
      <c r="K176" s="14"/>
      <c r="L176" s="14" t="s">
        <v>136</v>
      </c>
      <c r="N176" s="8" t="s">
        <v>755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4" t="s">
        <v>26</v>
      </c>
      <c r="C177" s="14" t="s">
        <v>509</v>
      </c>
      <c r="D177" s="14" t="s">
        <v>27</v>
      </c>
      <c r="E177" s="14" t="s">
        <v>770</v>
      </c>
      <c r="F177" s="8" t="str">
        <f>IF(ISBLANK(E177), "", Table2[[#This Row],[unique_id]])</f>
        <v>roof_water_heater_booster_energy_power</v>
      </c>
      <c r="G177" s="14" t="s">
        <v>772</v>
      </c>
      <c r="H177" s="14" t="s">
        <v>289</v>
      </c>
      <c r="I177" s="14" t="s">
        <v>141</v>
      </c>
      <c r="K177" s="14"/>
      <c r="L177" s="14" t="s">
        <v>136</v>
      </c>
      <c r="N177" s="8" t="s">
        <v>755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755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755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755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755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755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755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755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1001</v>
      </c>
      <c r="F185" s="8" t="str">
        <f>IF(ISBLANK(E185), "", Table2[[#This Row],[unique_id]])</f>
        <v>landing_festoons_current_consumption</v>
      </c>
      <c r="G185" s="8" t="s">
        <v>946</v>
      </c>
      <c r="H185" s="8" t="s">
        <v>289</v>
      </c>
      <c r="I185" s="8" t="s">
        <v>141</v>
      </c>
      <c r="L185" s="8" t="s">
        <v>136</v>
      </c>
      <c r="N185" s="8" t="s">
        <v>755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4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999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755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775</v>
      </c>
      <c r="H187" s="8" t="s">
        <v>289</v>
      </c>
      <c r="I187" s="8" t="s">
        <v>141</v>
      </c>
      <c r="L187" s="8" t="s">
        <v>136</v>
      </c>
      <c r="N187" s="8" t="s">
        <v>755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755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755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744</v>
      </c>
      <c r="H190" s="8" t="s">
        <v>289</v>
      </c>
      <c r="I190" s="8" t="s">
        <v>141</v>
      </c>
      <c r="L190" s="8" t="s">
        <v>136</v>
      </c>
      <c r="N190" s="8" t="s">
        <v>755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758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12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755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12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755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12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755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698</v>
      </c>
      <c r="F195" s="12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755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754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754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754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758</v>
      </c>
      <c r="D199" s="8" t="s">
        <v>500</v>
      </c>
      <c r="E199" s="8" t="s">
        <v>756</v>
      </c>
      <c r="F199" s="8" t="str">
        <f>IF(ISBLANK(E199), "", Table2[[#This Row],[unique_id]])</f>
        <v>graph_break</v>
      </c>
      <c r="G199" s="8" t="s">
        <v>757</v>
      </c>
      <c r="H199" s="8" t="s">
        <v>234</v>
      </c>
      <c r="I199" s="8" t="s">
        <v>141</v>
      </c>
      <c r="N199" s="8" t="s">
        <v>754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12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754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4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754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754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754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754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769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754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26</v>
      </c>
      <c r="C206" s="8" t="s">
        <v>509</v>
      </c>
      <c r="D206" s="8" t="s">
        <v>27</v>
      </c>
      <c r="E206" s="8" t="s">
        <v>771</v>
      </c>
      <c r="F206" s="8" t="str">
        <f>IF(ISBLANK(E206), "", Table2[[#This Row],[unique_id]])</f>
        <v>roof_water_heater_booster_energy_today</v>
      </c>
      <c r="G206" s="8" t="s">
        <v>772</v>
      </c>
      <c r="H206" s="8" t="s">
        <v>234</v>
      </c>
      <c r="I206" s="8" t="s">
        <v>141</v>
      </c>
      <c r="L206" s="8" t="s">
        <v>136</v>
      </c>
      <c r="N206" s="8" t="s">
        <v>754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754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754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754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26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754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754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754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754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1002</v>
      </c>
      <c r="F214" s="8" t="str">
        <f>IF(ISBLANK(E214), "", Table2[[#This Row],[unique_id]])</f>
        <v>landing_festoons_today_s_consumption</v>
      </c>
      <c r="G214" s="8" t="s">
        <v>946</v>
      </c>
      <c r="H214" s="8" t="s">
        <v>234</v>
      </c>
      <c r="I214" s="8" t="s">
        <v>141</v>
      </c>
      <c r="L214" s="8" t="s">
        <v>136</v>
      </c>
      <c r="N214" s="8" t="s">
        <v>754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12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1000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754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775</v>
      </c>
      <c r="H216" s="8" t="s">
        <v>234</v>
      </c>
      <c r="I216" s="8" t="s">
        <v>141</v>
      </c>
      <c r="L216" s="8" t="s">
        <v>136</v>
      </c>
      <c r="N216" s="8" t="s">
        <v>754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754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754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699</v>
      </c>
      <c r="F219" s="12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754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695</v>
      </c>
      <c r="F220" s="12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754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744</v>
      </c>
      <c r="H221" s="8" t="s">
        <v>234</v>
      </c>
      <c r="I221" s="8" t="s">
        <v>141</v>
      </c>
      <c r="L221" s="8" t="s">
        <v>136</v>
      </c>
      <c r="N221" s="8" t="s">
        <v>754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696</v>
      </c>
      <c r="F222" s="12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754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697</v>
      </c>
      <c r="F223" s="12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754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758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754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754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754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754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754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754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754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754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754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621</v>
      </c>
      <c r="AG234" s="10" t="s">
        <v>624</v>
      </c>
      <c r="AH234" s="8" t="s">
        <v>623</v>
      </c>
      <c r="AI234" s="8" t="s">
        <v>625</v>
      </c>
      <c r="AJ234" s="8" t="s">
        <v>190</v>
      </c>
      <c r="AK234" s="8" t="s">
        <v>622</v>
      </c>
      <c r="AL234" s="8" t="s">
        <v>639</v>
      </c>
      <c r="AM234" s="18" t="s">
        <v>736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6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6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6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233</v>
      </c>
      <c r="C239" s="8" t="s">
        <v>758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6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6" t="s">
        <v>26</v>
      </c>
      <c r="C248" s="16" t="s">
        <v>369</v>
      </c>
      <c r="D248" s="16" t="s">
        <v>134</v>
      </c>
      <c r="E248" s="16" t="s">
        <v>416</v>
      </c>
      <c r="F248" s="8" t="str">
        <f>IF(ISBLANK(E248), "", Table2[[#This Row],[unique_id]])</f>
        <v>adaptive_lighting_night_light</v>
      </c>
      <c r="G248" s="16" t="s">
        <v>375</v>
      </c>
      <c r="H248" s="16" t="s">
        <v>399</v>
      </c>
      <c r="I248" s="8" t="s">
        <v>381</v>
      </c>
      <c r="K248" s="16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6" t="s">
        <v>26</v>
      </c>
      <c r="C249" s="16" t="s">
        <v>369</v>
      </c>
      <c r="D249" s="16" t="s">
        <v>134</v>
      </c>
      <c r="E249" s="16" t="s">
        <v>417</v>
      </c>
      <c r="F249" s="8" t="str">
        <f>IF(ISBLANK(E249), "", Table2[[#This Row],[unique_id]])</f>
        <v>adaptive_lighting_sleep_mode_night_light</v>
      </c>
      <c r="G249" s="16" t="s">
        <v>372</v>
      </c>
      <c r="H249" s="16" t="s">
        <v>399</v>
      </c>
      <c r="I249" s="8" t="s">
        <v>381</v>
      </c>
      <c r="K249" s="16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6" t="s">
        <v>26</v>
      </c>
      <c r="C250" s="16" t="s">
        <v>369</v>
      </c>
      <c r="D250" s="16" t="s">
        <v>134</v>
      </c>
      <c r="E250" s="16" t="s">
        <v>418</v>
      </c>
      <c r="F250" s="8" t="str">
        <f>IF(ISBLANK(E250), "", Table2[[#This Row],[unique_id]])</f>
        <v>adaptive_lighting_adapt_color_night_light</v>
      </c>
      <c r="G250" s="16" t="s">
        <v>373</v>
      </c>
      <c r="H250" s="16" t="s">
        <v>399</v>
      </c>
      <c r="I250" s="8" t="s">
        <v>381</v>
      </c>
      <c r="K250" s="16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6" t="s">
        <v>26</v>
      </c>
      <c r="C251" s="16" t="s">
        <v>369</v>
      </c>
      <c r="D251" s="16" t="s">
        <v>134</v>
      </c>
      <c r="E251" s="16" t="s">
        <v>419</v>
      </c>
      <c r="F251" s="8" t="str">
        <f>IF(ISBLANK(E251), "", Table2[[#This Row],[unique_id]])</f>
        <v>adaptive_lighting_adapt_brightness_night_light</v>
      </c>
      <c r="G251" s="16" t="s">
        <v>374</v>
      </c>
      <c r="H251" s="16" t="s">
        <v>399</v>
      </c>
      <c r="I251" s="8" t="s">
        <v>381</v>
      </c>
      <c r="K251" s="16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758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6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4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s="41" t="s">
        <v>905</v>
      </c>
      <c r="F253" s="12" t="str">
        <f>IF(ISBLANK(E253), "", Table2[[#This Row],[unique_id]])</f>
        <v>lighting_reset_adaptive_lighting_ada_lamp</v>
      </c>
      <c r="G253" s="41" t="s">
        <v>209</v>
      </c>
      <c r="H253" s="8" t="s">
        <v>919</v>
      </c>
      <c r="I253" s="8" t="s">
        <v>381</v>
      </c>
      <c r="J253" s="8" t="s">
        <v>904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4"/>
      <c r="AK253" s="8" t="s">
        <v>130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s="41" t="s">
        <v>897</v>
      </c>
      <c r="F254" s="12" t="str">
        <f>IF(ISBLANK(E254), "", Table2[[#This Row],[unique_id]])</f>
        <v>lighting_reset_adaptive_lighting_edwin_lamp</v>
      </c>
      <c r="G254" s="41" t="s">
        <v>219</v>
      </c>
      <c r="H254" s="8" t="s">
        <v>919</v>
      </c>
      <c r="I254" s="8" t="s">
        <v>381</v>
      </c>
      <c r="J254" s="8" t="s">
        <v>904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4"/>
      <c r="AK254" s="8" t="s">
        <v>127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s="41" t="s">
        <v>906</v>
      </c>
      <c r="F255" s="12" t="str">
        <f>IF(ISBLANK(E255), "", Table2[[#This Row],[unique_id]])</f>
        <v>lighting_reset_adaptive_lighting_edwin_night_light</v>
      </c>
      <c r="G255" s="41" t="s">
        <v>684</v>
      </c>
      <c r="H255" s="8" t="s">
        <v>919</v>
      </c>
      <c r="I255" s="8" t="s">
        <v>381</v>
      </c>
      <c r="J255" s="8" t="s">
        <v>917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s="41" t="s">
        <v>907</v>
      </c>
      <c r="F256" s="12" t="str">
        <f>IF(ISBLANK(E256), "", Table2[[#This Row],[unique_id]])</f>
        <v>lighting_reset_adaptive_lighting_hallway_main</v>
      </c>
      <c r="G256" s="41" t="s">
        <v>214</v>
      </c>
      <c r="H256" s="8" t="s">
        <v>919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647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s="41" t="s">
        <v>908</v>
      </c>
      <c r="F257" s="12" t="str">
        <f>IF(ISBLANK(E257), "", Table2[[#This Row],[unique_id]])</f>
        <v>lighting_reset_adaptive_lighting_dining_main</v>
      </c>
      <c r="G257" s="41" t="s">
        <v>138</v>
      </c>
      <c r="H257" s="8" t="s">
        <v>919</v>
      </c>
      <c r="I257" s="8" t="s">
        <v>381</v>
      </c>
      <c r="J257" s="8" t="s">
        <v>928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s="41" t="s">
        <v>909</v>
      </c>
      <c r="F258" s="12" t="str">
        <f>IF(ISBLANK(E258), "", Table2[[#This Row],[unique_id]])</f>
        <v>lighting_reset_adaptive_lighting_lounge_main</v>
      </c>
      <c r="G258" s="41" t="s">
        <v>221</v>
      </c>
      <c r="H258" s="8" t="s">
        <v>919</v>
      </c>
      <c r="I258" s="8" t="s">
        <v>381</v>
      </c>
      <c r="J258" s="8" t="s">
        <v>928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s="41" t="s">
        <v>1003</v>
      </c>
      <c r="F259" s="12" t="str">
        <f>IF(ISBLANK(E259), "", Table2[[#This Row],[unique_id]])</f>
        <v>lighting_reset_adaptive_lighting_lounge_lamp</v>
      </c>
      <c r="G259" s="41" t="s">
        <v>942</v>
      </c>
      <c r="H259" s="8" t="s">
        <v>919</v>
      </c>
      <c r="I259" s="8" t="s">
        <v>381</v>
      </c>
      <c r="J259" s="8" t="s">
        <v>904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s="41" t="s">
        <v>910</v>
      </c>
      <c r="F260" s="12" t="str">
        <f>IF(ISBLANK(E260), "", Table2[[#This Row],[unique_id]])</f>
        <v>lighting_reset_adaptive_lighting_parents_main</v>
      </c>
      <c r="G260" s="41" t="s">
        <v>210</v>
      </c>
      <c r="H260" s="8" t="s">
        <v>919</v>
      </c>
      <c r="I260" s="8" t="s">
        <v>381</v>
      </c>
      <c r="J260" s="8" t="s">
        <v>928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s="41" t="s">
        <v>911</v>
      </c>
      <c r="F261" s="12" t="str">
        <f>IF(ISBLANK(E261), "", Table2[[#This Row],[unique_id]])</f>
        <v>lighting_reset_adaptive_lighting_kitchen_main</v>
      </c>
      <c r="G261" s="41" t="s">
        <v>216</v>
      </c>
      <c r="H261" s="8" t="s">
        <v>919</v>
      </c>
      <c r="I261" s="8" t="s">
        <v>381</v>
      </c>
      <c r="J261" s="8" t="s">
        <v>928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4"/>
      <c r="AK261" s="8" t="s">
        <v>220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s="41" t="s">
        <v>912</v>
      </c>
      <c r="F262" s="12" t="str">
        <f>IF(ISBLANK(E262), "", Table2[[#This Row],[unique_id]])</f>
        <v>lighting_reset_adaptive_lighting_laundry_main</v>
      </c>
      <c r="G262" s="41" t="s">
        <v>218</v>
      </c>
      <c r="H262" s="8" t="s">
        <v>919</v>
      </c>
      <c r="I262" s="8" t="s">
        <v>381</v>
      </c>
      <c r="J262" s="8" t="s">
        <v>928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s="41" t="s">
        <v>913</v>
      </c>
      <c r="F263" s="12" t="str">
        <f>IF(ISBLANK(E263), "", Table2[[#This Row],[unique_id]])</f>
        <v>lighting_reset_adaptive_lighting_pantry_main</v>
      </c>
      <c r="G263" s="41" t="s">
        <v>217</v>
      </c>
      <c r="H263" s="8" t="s">
        <v>919</v>
      </c>
      <c r="I263" s="8" t="s">
        <v>381</v>
      </c>
      <c r="J263" s="8" t="s">
        <v>928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s="41" t="s">
        <v>933</v>
      </c>
      <c r="F264" s="12" t="str">
        <f>IF(ISBLANK(E264), "", Table2[[#This Row],[unique_id]])</f>
        <v>lighting_reset_adaptive_lighting_office_main</v>
      </c>
      <c r="G264" s="41" t="s">
        <v>213</v>
      </c>
      <c r="H264" s="8" t="s">
        <v>919</v>
      </c>
      <c r="I264" s="8" t="s">
        <v>381</v>
      </c>
      <c r="J264" s="8" t="s">
        <v>928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s="41" t="s">
        <v>914</v>
      </c>
      <c r="F265" s="12" t="str">
        <f>IF(ISBLANK(E265), "", Table2[[#This Row],[unique_id]])</f>
        <v>lighting_reset_adaptive_lighting_bathroom_main</v>
      </c>
      <c r="G265" s="41" t="s">
        <v>212</v>
      </c>
      <c r="H265" s="8" t="s">
        <v>919</v>
      </c>
      <c r="I265" s="8" t="s">
        <v>381</v>
      </c>
      <c r="J265" s="8" t="s">
        <v>928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12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s="41" t="s">
        <v>915</v>
      </c>
      <c r="F266" s="12" t="str">
        <f>IF(ISBLANK(E266), "", Table2[[#This Row],[unique_id]])</f>
        <v>lighting_reset_adaptive_lighting_ensuite_main</v>
      </c>
      <c r="G266" s="41" t="s">
        <v>211</v>
      </c>
      <c r="H266" s="8" t="s">
        <v>919</v>
      </c>
      <c r="I266" s="8" t="s">
        <v>381</v>
      </c>
      <c r="J266" s="8" t="s">
        <v>928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4"/>
      <c r="AK266" s="8" t="s">
        <v>622</v>
      </c>
      <c r="AO266" s="12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s="41" t="s">
        <v>916</v>
      </c>
      <c r="F267" s="12" t="str">
        <f>IF(ISBLANK(E267), "", Table2[[#This Row],[unique_id]])</f>
        <v>lighting_reset_adaptive_lighting_wardrobe_main</v>
      </c>
      <c r="G267" s="41" t="s">
        <v>215</v>
      </c>
      <c r="H267" s="8" t="s">
        <v>919</v>
      </c>
      <c r="I267" s="8" t="s">
        <v>381</v>
      </c>
      <c r="J267" s="8" t="s">
        <v>928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857</v>
      </c>
      <c r="AO267" s="12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758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919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998</v>
      </c>
      <c r="F269" s="8" t="str">
        <f>IF(ISBLANK(E269), "", Table2[[#This Row],[unique_id]])</f>
        <v>lounge_tv_outlet</v>
      </c>
      <c r="G269" s="8" t="s">
        <v>189</v>
      </c>
      <c r="H269" s="8" t="s">
        <v>899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683</v>
      </c>
      <c r="AM269" s="8" t="s">
        <v>532</v>
      </c>
      <c r="AN269" s="8" t="s">
        <v>675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899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6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683</v>
      </c>
      <c r="AM270" s="8" t="s">
        <v>522</v>
      </c>
      <c r="AN270" s="8" t="s">
        <v>665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899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6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683</v>
      </c>
      <c r="AM271" s="8" t="s">
        <v>534</v>
      </c>
      <c r="AN271" s="8" t="s">
        <v>677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899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6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683</v>
      </c>
      <c r="AM272" s="8" t="s">
        <v>535</v>
      </c>
      <c r="AN272" s="8" t="s">
        <v>678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899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6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683</v>
      </c>
      <c r="AM273" s="8" t="s">
        <v>525</v>
      </c>
      <c r="AN273" s="8" t="s">
        <v>668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899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6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683</v>
      </c>
      <c r="AM274" s="8" t="s">
        <v>526</v>
      </c>
      <c r="AN274" s="8" t="s">
        <v>669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899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6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683</v>
      </c>
      <c r="AM275" s="8" t="s">
        <v>527</v>
      </c>
      <c r="AN275" s="8" t="s">
        <v>670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899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683</v>
      </c>
      <c r="AM276" s="8" t="s">
        <v>528</v>
      </c>
      <c r="AN276" s="8" t="s">
        <v>671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899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683</v>
      </c>
      <c r="AM277" s="8" t="s">
        <v>529</v>
      </c>
      <c r="AN277" s="8" t="s">
        <v>672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899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683</v>
      </c>
      <c r="AM278" s="8" t="s">
        <v>530</v>
      </c>
      <c r="AN278" s="8" t="s">
        <v>673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899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6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683</v>
      </c>
      <c r="AM279" s="8" t="s">
        <v>523</v>
      </c>
      <c r="AN279" s="8" t="s">
        <v>666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899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6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683</v>
      </c>
      <c r="AM280" s="8" t="s">
        <v>524</v>
      </c>
      <c r="AN280" s="8" t="s">
        <v>667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257</v>
      </c>
      <c r="D281" s="8" t="s">
        <v>134</v>
      </c>
      <c r="E281" s="8" t="s">
        <v>304</v>
      </c>
      <c r="F281" s="8" t="str">
        <f>IF(ISBLANK(E281), "", Table2[[#This Row],[unique_id]])</f>
        <v>rack_outlet</v>
      </c>
      <c r="G281" s="8" t="s">
        <v>241</v>
      </c>
      <c r="H281" s="8" t="s">
        <v>899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318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546</v>
      </c>
      <c r="AH281" s="8" t="s">
        <v>555</v>
      </c>
      <c r="AI281" s="8" t="s">
        <v>543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683</v>
      </c>
      <c r="AM281" s="8" t="s">
        <v>538</v>
      </c>
      <c r="AN281" s="8" t="s">
        <v>681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305</v>
      </c>
      <c r="F282" s="8" t="str">
        <f>IF(ISBLANK(E282), "", Table2[[#This Row],[unique_id]])</f>
        <v>roof_network_switch</v>
      </c>
      <c r="G282" s="8" t="s">
        <v>238</v>
      </c>
      <c r="H282" s="8" t="s">
        <v>899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319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546</v>
      </c>
      <c r="AH282" s="8" t="s">
        <v>694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683</v>
      </c>
      <c r="AM282" s="8" t="s">
        <v>536</v>
      </c>
      <c r="AN282" s="8" t="s">
        <v>679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693</v>
      </c>
      <c r="F283" s="8" t="str">
        <f>IF(ISBLANK(E283), "", Table2[[#This Row],[unique_id]])</f>
        <v>rack_modem</v>
      </c>
      <c r="G283" s="8" t="s">
        <v>240</v>
      </c>
      <c r="H283" s="8" t="s">
        <v>899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320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545</v>
      </c>
      <c r="AH283" s="8" t="s">
        <v>556</v>
      </c>
      <c r="AI283" s="16" t="s">
        <v>544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683</v>
      </c>
      <c r="AM283" s="8" t="s">
        <v>537</v>
      </c>
      <c r="AN283" s="8" t="s">
        <v>680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758</v>
      </c>
      <c r="D284" s="8" t="s">
        <v>500</v>
      </c>
      <c r="E284" s="8" t="s">
        <v>499</v>
      </c>
      <c r="F284" s="8" t="str">
        <f>IF(ISBLANK(E284), "", Table2[[#This Row],[unique_id]])</f>
        <v>column_break</v>
      </c>
      <c r="G284" s="8" t="s">
        <v>496</v>
      </c>
      <c r="H284" s="8" t="s">
        <v>899</v>
      </c>
      <c r="I284" s="8" t="s">
        <v>381</v>
      </c>
      <c r="L284" s="8" t="s">
        <v>497</v>
      </c>
      <c r="M284" s="8" t="s">
        <v>498</v>
      </c>
      <c r="N284" s="8"/>
      <c r="O284" s="10"/>
      <c r="P284" s="10"/>
      <c r="Q284" s="10"/>
      <c r="R284" s="10"/>
      <c r="S284" s="10"/>
      <c r="T284" s="8"/>
      <c r="Y284" s="10"/>
      <c r="AB284" s="8" t="str">
        <f>IF(ISBLANK(Z284),  "", _xlfn.CONCAT(LOWER(C284), "/", E284))</f>
        <v/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6" t="s">
        <v>344</v>
      </c>
      <c r="F285" s="8" t="str">
        <f>IF(ISBLANK(E285), "", Table2[[#This Row],[unique_id]])</f>
        <v>netatmo_bertram_2_office_pantry_battery_percent</v>
      </c>
      <c r="G285" s="8" t="s">
        <v>786</v>
      </c>
      <c r="H285" s="8" t="s">
        <v>898</v>
      </c>
      <c r="I285" s="8" t="s">
        <v>381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349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C285" s="14"/>
      <c r="AF285" s="8" t="s">
        <v>813</v>
      </c>
      <c r="AG285" s="10" t="s">
        <v>728</v>
      </c>
      <c r="AH285" s="8" t="s">
        <v>729</v>
      </c>
      <c r="AI285" s="8" t="s">
        <v>726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6" t="s">
        <v>345</v>
      </c>
      <c r="F286" s="8" t="str">
        <f>IF(ISBLANK(E286), "", Table2[[#This Row],[unique_id]])</f>
        <v>netatmo_bertram_2_office_lounge_battery_percent</v>
      </c>
      <c r="G286" s="8" t="s">
        <v>787</v>
      </c>
      <c r="H286" s="8" t="s">
        <v>898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4"/>
      <c r="AF286" s="8" t="s">
        <v>812</v>
      </c>
      <c r="AG286" s="10" t="s">
        <v>728</v>
      </c>
      <c r="AH286" s="8" t="s">
        <v>729</v>
      </c>
      <c r="AI286" s="8" t="s">
        <v>726</v>
      </c>
      <c r="AJ286" s="8" t="s">
        <v>128</v>
      </c>
      <c r="AK286" s="8" t="s">
        <v>208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42">
        <v>2572</v>
      </c>
      <c r="B287" s="8" t="s">
        <v>26</v>
      </c>
      <c r="C287" s="8" t="s">
        <v>128</v>
      </c>
      <c r="D287" s="8" t="s">
        <v>27</v>
      </c>
      <c r="E287" s="16" t="s">
        <v>346</v>
      </c>
      <c r="F287" s="8" t="str">
        <f>IF(ISBLANK(E287), "", Table2[[#This Row],[unique_id]])</f>
        <v>netatmo_bertram_2_office_dining_battery_percent</v>
      </c>
      <c r="G287" s="8" t="s">
        <v>788</v>
      </c>
      <c r="H287" s="8" t="s">
        <v>898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4"/>
      <c r="AF287" s="8" t="s">
        <v>814</v>
      </c>
      <c r="AG287" s="10" t="s">
        <v>728</v>
      </c>
      <c r="AH287" s="8" t="s">
        <v>729</v>
      </c>
      <c r="AI287" s="8" t="s">
        <v>726</v>
      </c>
      <c r="AJ287" s="8" t="s">
        <v>128</v>
      </c>
      <c r="AK287" s="8" t="s">
        <v>207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6" t="s">
        <v>347</v>
      </c>
      <c r="F288" s="8" t="str">
        <f>IF(ISBLANK(E288), "", Table2[[#This Row],[unique_id]])</f>
        <v>netatmo_bertram_2_office_basement_battery_percent</v>
      </c>
      <c r="G288" s="8" t="s">
        <v>789</v>
      </c>
      <c r="H288" s="8" t="s">
        <v>898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F288" s="8" t="s">
        <v>815</v>
      </c>
      <c r="AG288" s="10" t="s">
        <v>728</v>
      </c>
      <c r="AH288" s="8" t="s">
        <v>729</v>
      </c>
      <c r="AI288" s="8" t="s">
        <v>726</v>
      </c>
      <c r="AJ288" s="8" t="s">
        <v>128</v>
      </c>
      <c r="AK288" s="8" t="s">
        <v>225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2574</v>
      </c>
      <c r="B289" s="8" t="s">
        <v>26</v>
      </c>
      <c r="C289" s="8" t="s">
        <v>785</v>
      </c>
      <c r="D289" s="8" t="s">
        <v>27</v>
      </c>
      <c r="E289" s="8" t="s">
        <v>840</v>
      </c>
      <c r="F289" s="8" t="str">
        <f>IF(ISBLANK(E289), "", Table2[[#This Row],[unique_id]])</f>
        <v>home_cube_remote_battery</v>
      </c>
      <c r="G289" s="8" t="s">
        <v>793</v>
      </c>
      <c r="H289" s="8" t="s">
        <v>898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O289" s="12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42">
        <v>2575</v>
      </c>
      <c r="B290" s="8" t="s">
        <v>26</v>
      </c>
      <c r="C290" s="8" t="s">
        <v>191</v>
      </c>
      <c r="D290" s="8" t="s">
        <v>27</v>
      </c>
      <c r="E290" s="8" t="s">
        <v>1004</v>
      </c>
      <c r="F290" s="8" t="str">
        <f>IF(ISBLANK(E290), "", Table2[[#This Row],[unique_id]])</f>
        <v>parents_home_battery</v>
      </c>
      <c r="G290" s="8" t="s">
        <v>790</v>
      </c>
      <c r="H290" s="8" t="s">
        <v>898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2576</v>
      </c>
      <c r="B291" s="8" t="s">
        <v>26</v>
      </c>
      <c r="C291" s="8" t="s">
        <v>191</v>
      </c>
      <c r="D291" s="8" t="s">
        <v>27</v>
      </c>
      <c r="E291" s="8" t="s">
        <v>348</v>
      </c>
      <c r="F291" s="8" t="str">
        <f>IF(ISBLANK(E291), "", Table2[[#This Row],[unique_id]])</f>
        <v>kitchen_home_battery</v>
      </c>
      <c r="G291" s="8" t="s">
        <v>791</v>
      </c>
      <c r="H291" s="8" t="s">
        <v>898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2577</v>
      </c>
      <c r="B292" s="8" t="s">
        <v>26</v>
      </c>
      <c r="C292" s="8" t="s">
        <v>39</v>
      </c>
      <c r="D292" s="8" t="s">
        <v>27</v>
      </c>
      <c r="E292" s="8" t="s">
        <v>178</v>
      </c>
      <c r="F292" s="8" t="str">
        <f>IF(ISBLANK(E292), "", Table2[[#This Row],[unique_id]])</f>
        <v>weatherstation_console_battery_voltage</v>
      </c>
      <c r="G292" s="8" t="s">
        <v>792</v>
      </c>
      <c r="H292" s="8" t="s">
        <v>898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349</v>
      </c>
      <c r="X292" s="8">
        <v>300</v>
      </c>
      <c r="Y292" s="10" t="s">
        <v>34</v>
      </c>
      <c r="Z292" s="8" t="s">
        <v>85</v>
      </c>
      <c r="AA292" s="8" t="str">
        <f>IF(ISBLANK(Z292),  "", _xlfn.CONCAT("haas/entity/sensor/", LOWER(C292), "/", E292, "/config"))</f>
        <v>haas/entity/sensor/weewx/weatherstation_console_battery_voltage/config</v>
      </c>
      <c r="AB292" s="8" t="str">
        <f>IF(ISBLANK(Z292),  "", _xlfn.CONCAT(LOWER(C292), "/", E292))</f>
        <v>weewx/weatherstation_console_battery_voltage</v>
      </c>
      <c r="AC292" s="16" t="s">
        <v>392</v>
      </c>
      <c r="AD292" s="8">
        <v>1</v>
      </c>
      <c r="AE292" s="11" t="s">
        <v>193</v>
      </c>
      <c r="AF292" s="8" t="s">
        <v>575</v>
      </c>
      <c r="AG292" s="10">
        <v>3.15</v>
      </c>
      <c r="AH292" s="8" t="s">
        <v>548</v>
      </c>
      <c r="AI292" s="8" t="s">
        <v>36</v>
      </c>
      <c r="AJ292" s="8" t="s">
        <v>37</v>
      </c>
      <c r="AK292" s="8" t="s">
        <v>28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42">
        <v>2578</v>
      </c>
      <c r="B293" s="8" t="s">
        <v>26</v>
      </c>
      <c r="C293" s="8" t="s">
        <v>758</v>
      </c>
      <c r="D293" s="8" t="s">
        <v>500</v>
      </c>
      <c r="E293" s="8" t="s">
        <v>499</v>
      </c>
      <c r="F293" s="8" t="str">
        <f>IF(ISBLANK(E293), "", Table2[[#This Row],[unique_id]])</f>
        <v>column_break</v>
      </c>
      <c r="G293" s="8" t="s">
        <v>496</v>
      </c>
      <c r="H293" s="8" t="s">
        <v>898</v>
      </c>
      <c r="I293" s="8" t="s">
        <v>381</v>
      </c>
      <c r="L293" s="8" t="s">
        <v>497</v>
      </c>
      <c r="M293" s="8" t="s">
        <v>498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C293" s="16"/>
      <c r="AE293" s="11"/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179</v>
      </c>
      <c r="F294" s="8" t="str">
        <f>IF(ISBLANK(E294), "", Table2[[#This Row],[unique_id]])</f>
        <v>weatherstation_coms_signal_quality</v>
      </c>
      <c r="G294" s="8" t="s">
        <v>921</v>
      </c>
      <c r="H294" s="8" t="s">
        <v>920</v>
      </c>
      <c r="I294" s="8" t="s">
        <v>381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197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>IF(ISBLANK(Z294),  "", _xlfn.CONCAT(LOWER(C294), "/", E294))</f>
        <v>weewx/weatherstation_coms_signal_quality</v>
      </c>
      <c r="AC294" s="16" t="s">
        <v>393</v>
      </c>
      <c r="AD294" s="8">
        <v>1</v>
      </c>
      <c r="AE294" s="11" t="s">
        <v>193</v>
      </c>
      <c r="AF294" s="8" t="s">
        <v>575</v>
      </c>
      <c r="AG294" s="10">
        <v>3.15</v>
      </c>
      <c r="AH294" s="8" t="s">
        <v>548</v>
      </c>
      <c r="AI294" s="8" t="s">
        <v>36</v>
      </c>
      <c r="AJ294" s="8" t="s">
        <v>37</v>
      </c>
      <c r="AK294" s="8" t="s">
        <v>28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2600</v>
      </c>
      <c r="B295" s="8" t="s">
        <v>26</v>
      </c>
      <c r="C295" s="8" t="s">
        <v>259</v>
      </c>
      <c r="D295" s="8" t="s">
        <v>145</v>
      </c>
      <c r="E295" s="8" t="s">
        <v>146</v>
      </c>
      <c r="F295" s="8" t="str">
        <f>IF(ISBLANK(E295), "", Table2[[#This Row],[unique_id]])</f>
        <v>ada_home</v>
      </c>
      <c r="G295" s="8" t="s">
        <v>198</v>
      </c>
      <c r="H295" s="8" t="s">
        <v>341</v>
      </c>
      <c r="I295" s="8" t="s">
        <v>144</v>
      </c>
      <c r="L295" s="8" t="s">
        <v>136</v>
      </c>
      <c r="M295" s="8" t="s">
        <v>340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620</v>
      </c>
      <c r="AH295" s="8" t="s">
        <v>561</v>
      </c>
      <c r="AI295" s="8" t="s">
        <v>618</v>
      </c>
      <c r="AJ295" s="8" t="s">
        <v>259</v>
      </c>
      <c r="AK295" s="8" t="s">
        <v>130</v>
      </c>
      <c r="AL295" s="8" t="s">
        <v>663</v>
      </c>
      <c r="AM295" s="18" t="s">
        <v>721</v>
      </c>
      <c r="AN295" s="16" t="s">
        <v>713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259</v>
      </c>
      <c r="D296" s="8" t="s">
        <v>145</v>
      </c>
      <c r="E296" s="8" t="s">
        <v>324</v>
      </c>
      <c r="F296" s="8" t="str">
        <f>IF(ISBLANK(E296), "", Table2[[#This Row],[unique_id]])</f>
        <v>edwin_home</v>
      </c>
      <c r="G296" s="8" t="s">
        <v>325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620</v>
      </c>
      <c r="AH296" s="8" t="s">
        <v>561</v>
      </c>
      <c r="AI296" s="8" t="s">
        <v>618</v>
      </c>
      <c r="AJ296" s="8" t="s">
        <v>259</v>
      </c>
      <c r="AK296" s="8" t="s">
        <v>127</v>
      </c>
      <c r="AL296" s="8" t="s">
        <v>663</v>
      </c>
      <c r="AM296" s="18" t="s">
        <v>720</v>
      </c>
      <c r="AN296" s="16" t="s">
        <v>714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"d4:f5:47:25:92:d5"], ["ip", "10.0.4.51"]]</v>
      </c>
    </row>
    <row r="297" spans="1:41" ht="16" customHeight="1" x14ac:dyDescent="0.2">
      <c r="A297" s="8">
        <v>2602</v>
      </c>
      <c r="B297" s="8" t="s">
        <v>989</v>
      </c>
      <c r="C297" s="8" t="s">
        <v>259</v>
      </c>
      <c r="D297" s="8" t="s">
        <v>145</v>
      </c>
      <c r="F297" s="8" t="str">
        <f>IF(ISBLANK(E297), "", Table2[[#This Row],[unique_id]])</f>
        <v/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google--home</v>
      </c>
      <c r="AG297" s="10" t="s">
        <v>620</v>
      </c>
      <c r="AH297" s="8" t="s">
        <v>561</v>
      </c>
      <c r="AI297" s="8" t="s">
        <v>618</v>
      </c>
      <c r="AJ297" s="8" t="s">
        <v>259</v>
      </c>
      <c r="AL297" s="8" t="s">
        <v>663</v>
      </c>
      <c r="AM297" s="18" t="s">
        <v>718</v>
      </c>
      <c r="AN297" s="16" t="s">
        <v>717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"d4:f5:47:32:df:7b"], ["ip", "10.0.4.54"]]</v>
      </c>
    </row>
    <row r="298" spans="1:41" ht="16" customHeight="1" x14ac:dyDescent="0.2">
      <c r="A298" s="8">
        <v>2603</v>
      </c>
      <c r="B298" s="8" t="s">
        <v>989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9" t="s">
        <v>620</v>
      </c>
      <c r="AH298" s="8" t="s">
        <v>561</v>
      </c>
      <c r="AI298" s="8" t="s">
        <v>618</v>
      </c>
      <c r="AJ298" s="8" t="s">
        <v>259</v>
      </c>
      <c r="AL298" s="8" t="s">
        <v>663</v>
      </c>
      <c r="AM298" s="18" t="s">
        <v>719</v>
      </c>
      <c r="AN298" s="16" t="s">
        <v>715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758</v>
      </c>
      <c r="D299" s="8" t="s">
        <v>500</v>
      </c>
      <c r="E299" s="8" t="s">
        <v>499</v>
      </c>
      <c r="F299" s="8" t="str">
        <f>IF(ISBLANK(E299), "", Table2[[#This Row],[unique_id]])</f>
        <v>column_break</v>
      </c>
      <c r="G299" s="8" t="s">
        <v>496</v>
      </c>
      <c r="H299" s="8" t="s">
        <v>341</v>
      </c>
      <c r="I299" s="8" t="s">
        <v>144</v>
      </c>
      <c r="L299" s="8" t="s">
        <v>497</v>
      </c>
      <c r="M299" s="8" t="s">
        <v>498</v>
      </c>
      <c r="N299" s="8"/>
      <c r="O299" s="10"/>
      <c r="P299" s="10"/>
      <c r="Q299" s="10"/>
      <c r="R299" s="10"/>
      <c r="S299" s="10"/>
      <c r="T299" s="8"/>
      <c r="Y299" s="10"/>
      <c r="AB299" s="8" t="str">
        <f>IF(ISBLANK(Z299),  "", _xlfn.CONCAT(LOWER(C299), "/", E299))</f>
        <v/>
      </c>
      <c r="AN299" s="14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2605</v>
      </c>
      <c r="B300" s="8" t="s">
        <v>26</v>
      </c>
      <c r="C300" s="8" t="s">
        <v>990</v>
      </c>
      <c r="D300" s="8" t="s">
        <v>145</v>
      </c>
      <c r="E300" s="8" t="s">
        <v>188</v>
      </c>
      <c r="F300" s="8" t="str">
        <f>IF(ISBLANK(E300), "", Table2[[#This Row],[unique_id]])</f>
        <v>lounge_tv</v>
      </c>
      <c r="G300" s="8" t="s">
        <v>189</v>
      </c>
      <c r="H300" s="8" t="s">
        <v>341</v>
      </c>
      <c r="I300" s="8" t="s">
        <v>144</v>
      </c>
      <c r="L300" s="8" t="s">
        <v>136</v>
      </c>
      <c r="M300" s="8" t="s">
        <v>340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993</v>
      </c>
      <c r="AH300" s="8" t="s">
        <v>553</v>
      </c>
      <c r="AI300" s="8" t="s">
        <v>994</v>
      </c>
      <c r="AJ300" s="8" t="s">
        <v>990</v>
      </c>
      <c r="AK300" s="8" t="s">
        <v>208</v>
      </c>
      <c r="AL300" s="8" t="s">
        <v>663</v>
      </c>
      <c r="AM300" s="18" t="s">
        <v>991</v>
      </c>
      <c r="AN300" s="16" t="s">
        <v>992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"4c:ba:d7:bf:94:d0"], ["ip", "10.0.4.49"]]</v>
      </c>
    </row>
    <row r="301" spans="1:41" ht="16" customHeight="1" x14ac:dyDescent="0.2">
      <c r="A301" s="8">
        <v>2606</v>
      </c>
      <c r="B301" s="8" t="s">
        <v>26</v>
      </c>
      <c r="C301" s="8" t="s">
        <v>332</v>
      </c>
      <c r="D301" s="8" t="s">
        <v>145</v>
      </c>
      <c r="E301" s="8" t="s">
        <v>334</v>
      </c>
      <c r="F301" s="8" t="str">
        <f>IF(ISBLANK(E301), "", Table2[[#This Row],[unique_id]])</f>
        <v>parents_tv</v>
      </c>
      <c r="G301" s="8" t="s">
        <v>331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627</v>
      </c>
      <c r="AH301" s="8" t="s">
        <v>553</v>
      </c>
      <c r="AI301" s="8" t="s">
        <v>628</v>
      </c>
      <c r="AJ301" s="8" t="s">
        <v>332</v>
      </c>
      <c r="AK301" s="8" t="s">
        <v>208</v>
      </c>
      <c r="AL301" s="8" t="s">
        <v>663</v>
      </c>
      <c r="AM301" s="18" t="s">
        <v>631</v>
      </c>
      <c r="AN301" s="15" t="s">
        <v>723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"90:dd:5d:ce:1e:96"], ["ip", "10.0.4.47"]]</v>
      </c>
    </row>
    <row r="302" spans="1:41" ht="16" customHeight="1" x14ac:dyDescent="0.2">
      <c r="A302" s="8">
        <v>2607</v>
      </c>
      <c r="B302" s="8" t="s">
        <v>989</v>
      </c>
      <c r="C302" s="8" t="s">
        <v>259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620</v>
      </c>
      <c r="AH302" s="8" t="s">
        <v>553</v>
      </c>
      <c r="AI302" s="8" t="s">
        <v>619</v>
      </c>
      <c r="AJ302" s="8" t="s">
        <v>259</v>
      </c>
      <c r="AK302" s="8" t="s">
        <v>206</v>
      </c>
      <c r="AL302" s="8" t="s">
        <v>663</v>
      </c>
      <c r="AM302" s="18" t="s">
        <v>722</v>
      </c>
      <c r="AN302" s="16" t="s">
        <v>716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758</v>
      </c>
      <c r="D303" s="8" t="s">
        <v>500</v>
      </c>
      <c r="E303" s="8" t="s">
        <v>499</v>
      </c>
      <c r="F303" s="8" t="str">
        <f>IF(ISBLANK(E303), "", Table2[[#This Row],[unique_id]])</f>
        <v>column_break</v>
      </c>
      <c r="G303" s="8" t="s">
        <v>496</v>
      </c>
      <c r="H303" s="8" t="s">
        <v>341</v>
      </c>
      <c r="I303" s="8" t="s">
        <v>144</v>
      </c>
      <c r="L303" s="8" t="s">
        <v>497</v>
      </c>
      <c r="M303" s="8" t="s">
        <v>498</v>
      </c>
      <c r="N303" s="8"/>
      <c r="O303" s="10"/>
      <c r="P303" s="10"/>
      <c r="Q303" s="10"/>
      <c r="R303" s="10"/>
      <c r="S303" s="10"/>
      <c r="T303" s="8"/>
      <c r="Y303" s="10"/>
      <c r="AB303" s="8" t="str">
        <f>IF(ISBLANK(Z303),  "", _xlfn.CONCAT(LOWER(C303), "/", E303))</f>
        <v/>
      </c>
      <c r="AN303" s="14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2609</v>
      </c>
      <c r="B304" s="8" t="s">
        <v>26</v>
      </c>
      <c r="C304" s="8" t="s">
        <v>191</v>
      </c>
      <c r="D304" s="8" t="s">
        <v>145</v>
      </c>
      <c r="E304" s="8" t="s">
        <v>333</v>
      </c>
      <c r="F304" s="8" t="str">
        <f>IF(ISBLANK(E304), "", Table2[[#This Row],[unique_id]])</f>
        <v>lounge_speaker</v>
      </c>
      <c r="G304" s="8" t="s">
        <v>330</v>
      </c>
      <c r="H304" s="8" t="s">
        <v>341</v>
      </c>
      <c r="I304" s="8" t="s">
        <v>144</v>
      </c>
      <c r="L304" s="8" t="s">
        <v>136</v>
      </c>
      <c r="M304" s="8" t="s">
        <v>340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559</v>
      </c>
      <c r="AH304" s="8" t="s">
        <v>560</v>
      </c>
      <c r="AI304" s="8" t="s">
        <v>995</v>
      </c>
      <c r="AJ304" s="8" t="str">
        <f>IF(OR(ISBLANK(AM304), ISBLANK(AN304)), "", Table2[[#This Row],[device_via_device]])</f>
        <v>Sonos</v>
      </c>
      <c r="AK304" s="8" t="s">
        <v>208</v>
      </c>
      <c r="AL304" s="8" t="s">
        <v>663</v>
      </c>
      <c r="AM304" s="8" t="s">
        <v>996</v>
      </c>
      <c r="AN304" s="15" t="s">
        <v>997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"38:42:0b:47:73:dc"], ["ip", "10.0.4.43"]]</v>
      </c>
    </row>
    <row r="305" spans="1:41" ht="16" customHeight="1" x14ac:dyDescent="0.2">
      <c r="A305" s="8">
        <v>2610</v>
      </c>
      <c r="B305" s="8" t="s">
        <v>26</v>
      </c>
      <c r="C305" s="8" t="s">
        <v>191</v>
      </c>
      <c r="D305" s="8" t="s">
        <v>145</v>
      </c>
      <c r="E305" s="8" t="s">
        <v>329</v>
      </c>
      <c r="F305" s="8" t="str">
        <f>IF(ISBLANK(E305), "", Table2[[#This Row],[unique_id]])</f>
        <v>kitchen_home</v>
      </c>
      <c r="G305" s="8" t="s">
        <v>328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sonos-kitchen-home</v>
      </c>
      <c r="AG305" s="10" t="s">
        <v>559</v>
      </c>
      <c r="AH305" s="8" t="s">
        <v>561</v>
      </c>
      <c r="AI305" s="8" t="s">
        <v>562</v>
      </c>
      <c r="AJ305" s="8" t="str">
        <f>IF(OR(ISBLANK(AM305), ISBLANK(AN305)), "", Table2[[#This Row],[device_via_device]])</f>
        <v>Sonos</v>
      </c>
      <c r="AK305" s="8" t="s">
        <v>220</v>
      </c>
      <c r="AL305" s="8" t="s">
        <v>663</v>
      </c>
      <c r="AM305" s="8" t="s">
        <v>566</v>
      </c>
      <c r="AN305" s="15" t="s">
        <v>752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"48:a6:b8:e2:50:40"], ["ip", "10.0.4.41"]]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147</v>
      </c>
      <c r="F306" s="8" t="str">
        <f>IF(ISBLANK(E306), "", Table2[[#This Row],[unique_id]])</f>
        <v>kitchen_speaker</v>
      </c>
      <c r="G306" s="8" t="s">
        <v>199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sonos-kitchen-speaker</v>
      </c>
      <c r="AG306" s="10" t="s">
        <v>559</v>
      </c>
      <c r="AH306" s="8" t="s">
        <v>560</v>
      </c>
      <c r="AI306" s="8" t="s">
        <v>563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663</v>
      </c>
      <c r="AM306" s="8" t="s">
        <v>565</v>
      </c>
      <c r="AN306" s="15" t="s">
        <v>753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"5c:aa:fd:f1:a3:d4"], ["ip", "10.0.4.42"]]</v>
      </c>
    </row>
    <row r="307" spans="1:41" ht="16" customHeight="1" x14ac:dyDescent="0.2">
      <c r="A307" s="8">
        <v>2611</v>
      </c>
      <c r="B307" s="8" t="s">
        <v>26</v>
      </c>
      <c r="C307" s="8" t="s">
        <v>191</v>
      </c>
      <c r="D307" s="8" t="s">
        <v>145</v>
      </c>
      <c r="E307" s="8" t="s">
        <v>336</v>
      </c>
      <c r="F307" s="8" t="str">
        <f>IF(ISBLANK(E307), "", Table2[[#This Row],[unique_id]])</f>
        <v>parents_home</v>
      </c>
      <c r="G307" s="8" t="s">
        <v>326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sonos-parents-home</v>
      </c>
      <c r="AG307" s="10" t="s">
        <v>559</v>
      </c>
      <c r="AH307" s="8" t="s">
        <v>561</v>
      </c>
      <c r="AI307" s="8" t="s">
        <v>562</v>
      </c>
      <c r="AJ307" s="8" t="str">
        <f>IF(OR(ISBLANK(AM307), ISBLANK(AN307)), "", Table2[[#This Row],[device_via_device]])</f>
        <v>Sonos</v>
      </c>
      <c r="AK307" s="8" t="s">
        <v>206</v>
      </c>
      <c r="AL307" s="8" t="s">
        <v>663</v>
      </c>
      <c r="AM307" s="8" t="s">
        <v>564</v>
      </c>
      <c r="AN307" s="16" t="s">
        <v>751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"5c:aa:fd:d1:23:be"], ["ip", "10.0.4.40"]]</v>
      </c>
    </row>
    <row r="308" spans="1:41" ht="16" customHeight="1" x14ac:dyDescent="0.2">
      <c r="A308" s="8">
        <v>2612</v>
      </c>
      <c r="B308" s="8" t="s">
        <v>989</v>
      </c>
      <c r="C308" s="8" t="s">
        <v>332</v>
      </c>
      <c r="D308" s="8" t="s">
        <v>145</v>
      </c>
      <c r="E308" s="8" t="s">
        <v>335</v>
      </c>
      <c r="F308" s="8" t="str">
        <f>IF(ISBLANK(E308), "", Table2[[#This Row],[unique_id]])</f>
        <v>parents_speaker</v>
      </c>
      <c r="G308" s="8" t="s">
        <v>327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apple-parents-speaker</v>
      </c>
      <c r="AG308" s="10" t="s">
        <v>627</v>
      </c>
      <c r="AH308" s="8" t="s">
        <v>560</v>
      </c>
      <c r="AI308" s="8" t="s">
        <v>626</v>
      </c>
      <c r="AJ308" s="8" t="s">
        <v>332</v>
      </c>
      <c r="AK308" s="8" t="s">
        <v>206</v>
      </c>
      <c r="AL308" s="8" t="s">
        <v>663</v>
      </c>
      <c r="AM308" s="18" t="s">
        <v>632</v>
      </c>
      <c r="AN308" s="15" t="s">
        <v>724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"d4:a3:3d:5c:8c:28"], ["ip", "10.0.4.48"]]</v>
      </c>
    </row>
    <row r="309" spans="1:41" ht="16" customHeight="1" x14ac:dyDescent="0.2">
      <c r="A309" s="8">
        <v>2700</v>
      </c>
      <c r="B309" s="8" t="s">
        <v>26</v>
      </c>
      <c r="C309" s="8" t="s">
        <v>258</v>
      </c>
      <c r="D309" s="8" t="s">
        <v>148</v>
      </c>
      <c r="E309" s="8" t="s">
        <v>149</v>
      </c>
      <c r="F309" s="8" t="str">
        <f>IF(ISBLANK(E309), "", Table2[[#This Row],[unique_id]])</f>
        <v>uvc_ada_medium</v>
      </c>
      <c r="G309" s="8" t="s">
        <v>130</v>
      </c>
      <c r="H309" s="8" t="s">
        <v>501</v>
      </c>
      <c r="I309" s="8" t="s">
        <v>224</v>
      </c>
      <c r="L309" s="8" t="s">
        <v>136</v>
      </c>
      <c r="M309" s="8" t="s">
        <v>342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E309" s="8"/>
      <c r="AF309" s="8" t="s">
        <v>608</v>
      </c>
      <c r="AG309" s="10" t="s">
        <v>610</v>
      </c>
      <c r="AH309" s="8" t="s">
        <v>611</v>
      </c>
      <c r="AI309" s="8" t="s">
        <v>607</v>
      </c>
      <c r="AJ309" s="8" t="s">
        <v>258</v>
      </c>
      <c r="AK309" s="8" t="s">
        <v>130</v>
      </c>
      <c r="AL309" s="8" t="s">
        <v>683</v>
      </c>
      <c r="AM309" s="8" t="s">
        <v>605</v>
      </c>
      <c r="AN309" s="8" t="s">
        <v>635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258</v>
      </c>
      <c r="D310" s="8" t="s">
        <v>150</v>
      </c>
      <c r="E310" s="8" t="s">
        <v>151</v>
      </c>
      <c r="F310" s="8" t="str">
        <f>IF(ISBLANK(E310), "", Table2[[#This Row],[unique_id]])</f>
        <v>uvc_ada_motion</v>
      </c>
      <c r="G310" s="8" t="s">
        <v>130</v>
      </c>
      <c r="H310" s="8" t="s">
        <v>503</v>
      </c>
      <c r="I310" s="8" t="s">
        <v>224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C310" s="14"/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2702</v>
      </c>
      <c r="B311" s="8" t="s">
        <v>26</v>
      </c>
      <c r="C311" s="8" t="s">
        <v>758</v>
      </c>
      <c r="D311" s="8" t="s">
        <v>500</v>
      </c>
      <c r="E311" s="8" t="s">
        <v>499</v>
      </c>
      <c r="F311" s="8" t="str">
        <f>IF(ISBLANK(E311), "", Table2[[#This Row],[unique_id]])</f>
        <v>column_break</v>
      </c>
      <c r="G311" s="8" t="s">
        <v>496</v>
      </c>
      <c r="H311" s="8" t="s">
        <v>503</v>
      </c>
      <c r="I311" s="8" t="s">
        <v>224</v>
      </c>
      <c r="L311" s="8" t="s">
        <v>497</v>
      </c>
      <c r="M311" s="8" t="s">
        <v>498</v>
      </c>
      <c r="N311" s="8"/>
      <c r="O311" s="10"/>
      <c r="P311" s="10"/>
      <c r="Q311" s="10"/>
      <c r="R311" s="10"/>
      <c r="S311" s="10"/>
      <c r="T311" s="8"/>
      <c r="Y311" s="10"/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2703</v>
      </c>
      <c r="B312" s="8" t="s">
        <v>26</v>
      </c>
      <c r="C312" s="8" t="s">
        <v>258</v>
      </c>
      <c r="D312" s="8" t="s">
        <v>148</v>
      </c>
      <c r="E312" s="8" t="s">
        <v>222</v>
      </c>
      <c r="F312" s="8" t="str">
        <f>IF(ISBLANK(E312), "", Table2[[#This Row],[unique_id]])</f>
        <v>uvc_edwin_medium</v>
      </c>
      <c r="G312" s="8" t="s">
        <v>127</v>
      </c>
      <c r="H312" s="8" t="s">
        <v>502</v>
      </c>
      <c r="I312" s="8" t="s">
        <v>224</v>
      </c>
      <c r="L312" s="8" t="s">
        <v>136</v>
      </c>
      <c r="M312" s="8" t="s">
        <v>342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8"/>
      <c r="AF312" s="8" t="s">
        <v>609</v>
      </c>
      <c r="AG312" s="10" t="s">
        <v>610</v>
      </c>
      <c r="AH312" s="8" t="s">
        <v>611</v>
      </c>
      <c r="AI312" s="8" t="s">
        <v>607</v>
      </c>
      <c r="AJ312" s="8" t="s">
        <v>258</v>
      </c>
      <c r="AK312" s="8" t="s">
        <v>127</v>
      </c>
      <c r="AL312" s="8" t="s">
        <v>683</v>
      </c>
      <c r="AM312" s="8" t="s">
        <v>606</v>
      </c>
      <c r="AN312" s="8" t="s">
        <v>636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258</v>
      </c>
      <c r="D313" s="8" t="s">
        <v>150</v>
      </c>
      <c r="E313" s="8" t="s">
        <v>223</v>
      </c>
      <c r="F313" s="8" t="str">
        <f>IF(ISBLANK(E313), "", Table2[[#This Row],[unique_id]])</f>
        <v>uvc_edwin_motion</v>
      </c>
      <c r="G313" s="8" t="s">
        <v>127</v>
      </c>
      <c r="H313" s="8" t="s">
        <v>504</v>
      </c>
      <c r="I313" s="8" t="s">
        <v>224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4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2705</v>
      </c>
      <c r="B314" s="8" t="s">
        <v>26</v>
      </c>
      <c r="C314" s="8" t="s">
        <v>758</v>
      </c>
      <c r="D314" s="8" t="s">
        <v>500</v>
      </c>
      <c r="E314" s="8" t="s">
        <v>499</v>
      </c>
      <c r="F314" s="8" t="str">
        <f>IF(ISBLANK(E314), "", Table2[[#This Row],[unique_id]])</f>
        <v>column_break</v>
      </c>
      <c r="G314" s="8" t="s">
        <v>496</v>
      </c>
      <c r="H314" s="8" t="s">
        <v>504</v>
      </c>
      <c r="I314" s="8" t="s">
        <v>224</v>
      </c>
      <c r="L314" s="8" t="s">
        <v>497</v>
      </c>
      <c r="M314" s="8" t="s">
        <v>498</v>
      </c>
      <c r="N314" s="8"/>
      <c r="O314" s="10"/>
      <c r="P314" s="10"/>
      <c r="Q314" s="10"/>
      <c r="R314" s="10"/>
      <c r="S314" s="10"/>
      <c r="T314" s="8"/>
      <c r="Y314" s="10"/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150</v>
      </c>
      <c r="E315" s="8" t="s">
        <v>707</v>
      </c>
      <c r="F315" s="8" t="str">
        <f>IF(ISBLANK(E315), "", Table2[[#This Row],[unique_id]])</f>
        <v>ada_fan_occupancy</v>
      </c>
      <c r="G315" s="8" t="s">
        <v>130</v>
      </c>
      <c r="H315" s="8" t="s">
        <v>343</v>
      </c>
      <c r="I315" s="8" t="s">
        <v>224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150</v>
      </c>
      <c r="E316" s="8" t="s">
        <v>708</v>
      </c>
      <c r="F316" s="8" t="str">
        <f>IF(ISBLANK(E316), "", Table2[[#This Row],[unique_id]])</f>
        <v>edwin_fan_occupancy</v>
      </c>
      <c r="G316" s="8" t="s">
        <v>127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C316" s="14"/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150</v>
      </c>
      <c r="E317" s="8" t="s">
        <v>709</v>
      </c>
      <c r="F317" s="8" t="str">
        <f>IF(ISBLANK(E317), "", Table2[[#This Row],[unique_id]])</f>
        <v>parents_fan_occupancy</v>
      </c>
      <c r="G317" s="8" t="s">
        <v>206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4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150</v>
      </c>
      <c r="E318" s="8" t="s">
        <v>710</v>
      </c>
      <c r="F318" s="8" t="str">
        <f>IF(ISBLANK(E318), "", Table2[[#This Row],[unique_id]])</f>
        <v>lounge_fan_occupancy</v>
      </c>
      <c r="G318" s="8" t="s">
        <v>208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150</v>
      </c>
      <c r="E319" s="8" t="s">
        <v>711</v>
      </c>
      <c r="F319" s="8" t="str">
        <f>IF(ISBLANK(E319), "", Table2[[#This Row],[unique_id]])</f>
        <v>deck_east_fan_occupancy</v>
      </c>
      <c r="G319" s="8" t="s">
        <v>230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150</v>
      </c>
      <c r="E320" s="8" t="s">
        <v>712</v>
      </c>
      <c r="F320" s="8" t="str">
        <f>IF(ISBLANK(E320), "", Table2[[#This Row],[unique_id]])</f>
        <v>deck_west_fan_occupancy</v>
      </c>
      <c r="G320" s="8" t="s">
        <v>229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5000</v>
      </c>
      <c r="B321" s="16" t="s">
        <v>26</v>
      </c>
      <c r="C321" s="8" t="s">
        <v>258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940</v>
      </c>
      <c r="AG321" s="10" t="s">
        <v>643</v>
      </c>
      <c r="AH321" s="8" t="s">
        <v>652</v>
      </c>
      <c r="AI321" s="8" t="s">
        <v>648</v>
      </c>
      <c r="AJ321" s="8" t="s">
        <v>258</v>
      </c>
      <c r="AK321" s="8" t="s">
        <v>28</v>
      </c>
      <c r="AL321" s="8" t="s">
        <v>638</v>
      </c>
      <c r="AM321" s="8" t="s">
        <v>659</v>
      </c>
      <c r="AN321" s="8" t="s">
        <v>655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"74:ac:b9:1c:15:f1"], ["ip", "10.0.0.1"]]</v>
      </c>
    </row>
    <row r="322" spans="1:41" ht="16" customHeight="1" x14ac:dyDescent="0.2">
      <c r="A322" s="8">
        <v>5001</v>
      </c>
      <c r="B322" s="16" t="s">
        <v>26</v>
      </c>
      <c r="C322" s="8" t="s">
        <v>258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640</v>
      </c>
      <c r="AG322" s="10" t="s">
        <v>644</v>
      </c>
      <c r="AH322" s="8" t="s">
        <v>654</v>
      </c>
      <c r="AI322" s="8" t="s">
        <v>649</v>
      </c>
      <c r="AJ322" s="8" t="s">
        <v>258</v>
      </c>
      <c r="AK322" s="8" t="s">
        <v>646</v>
      </c>
      <c r="AL322" s="8" t="s">
        <v>638</v>
      </c>
      <c r="AM322" s="8" t="s">
        <v>660</v>
      </c>
      <c r="AN322" s="8" t="s">
        <v>656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"b4:fb:e4:e3:83:32"], ["ip", "10.0.0.2"]]</v>
      </c>
    </row>
    <row r="323" spans="1:41" ht="16" customHeight="1" x14ac:dyDescent="0.2">
      <c r="A323" s="8">
        <v>5002</v>
      </c>
      <c r="B323" s="16" t="s">
        <v>26</v>
      </c>
      <c r="C323" s="8" t="s">
        <v>258</v>
      </c>
      <c r="F323" s="12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641</v>
      </c>
      <c r="AG323" s="10" t="s">
        <v>645</v>
      </c>
      <c r="AH323" s="8" t="s">
        <v>653</v>
      </c>
      <c r="AI323" s="8" t="s">
        <v>650</v>
      </c>
      <c r="AJ323" s="8" t="s">
        <v>258</v>
      </c>
      <c r="AK323" s="8" t="s">
        <v>541</v>
      </c>
      <c r="AL323" s="8" t="s">
        <v>638</v>
      </c>
      <c r="AM323" s="8" t="s">
        <v>661</v>
      </c>
      <c r="AN323" s="8" t="s">
        <v>657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"78:8a:20:70:d3:79"], ["ip", "10.0.0.3"]]</v>
      </c>
    </row>
    <row r="324" spans="1:41" ht="16" customHeight="1" x14ac:dyDescent="0.2">
      <c r="A324" s="8">
        <v>5003</v>
      </c>
      <c r="B324" s="16" t="s">
        <v>26</v>
      </c>
      <c r="C324" s="8" t="s">
        <v>258</v>
      </c>
      <c r="F324" s="12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642</v>
      </c>
      <c r="AG324" s="10" t="s">
        <v>645</v>
      </c>
      <c r="AH324" s="8" t="s">
        <v>653</v>
      </c>
      <c r="AI324" s="8" t="s">
        <v>651</v>
      </c>
      <c r="AJ324" s="8" t="s">
        <v>258</v>
      </c>
      <c r="AK324" s="8" t="s">
        <v>647</v>
      </c>
      <c r="AL324" s="8" t="s">
        <v>638</v>
      </c>
      <c r="AM324" s="8" t="s">
        <v>662</v>
      </c>
      <c r="AN324" s="8" t="s">
        <v>658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"f0:9f:c2:fc:b0:f7"], ["ip", "10.0.0.4"]]</v>
      </c>
    </row>
    <row r="325" spans="1:41" ht="16" customHeight="1" x14ac:dyDescent="0.2">
      <c r="A325" s="8">
        <v>5004</v>
      </c>
      <c r="B325" s="16" t="s">
        <v>26</v>
      </c>
      <c r="C325" s="16" t="s">
        <v>612</v>
      </c>
      <c r="D325" s="16"/>
      <c r="E325" s="16"/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613</v>
      </c>
      <c r="AG325" s="10" t="s">
        <v>615</v>
      </c>
      <c r="AH325" s="8" t="s">
        <v>617</v>
      </c>
      <c r="AI325" s="8" t="s">
        <v>614</v>
      </c>
      <c r="AJ325" s="8" t="s">
        <v>616</v>
      </c>
      <c r="AK325" s="8" t="s">
        <v>28</v>
      </c>
      <c r="AL325" s="8" t="s">
        <v>663</v>
      </c>
      <c r="AM325" s="18" t="s">
        <v>742</v>
      </c>
      <c r="AN325" s="8" t="s">
        <v>664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"4a:9a:06:5d:53:66"], ["ip", "10.0.4.10"]]</v>
      </c>
    </row>
    <row r="326" spans="1:41" ht="16" customHeight="1" x14ac:dyDescent="0.2">
      <c r="A326" s="8">
        <v>5005</v>
      </c>
      <c r="B326" s="16" t="s">
        <v>26</v>
      </c>
      <c r="C326" s="16" t="s">
        <v>587</v>
      </c>
      <c r="D326" s="16"/>
      <c r="E326" s="16"/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586</v>
      </c>
      <c r="AG326" s="10" t="s">
        <v>590</v>
      </c>
      <c r="AH326" s="8" t="s">
        <v>591</v>
      </c>
      <c r="AI326" s="8" t="s">
        <v>594</v>
      </c>
      <c r="AJ326" s="8" t="s">
        <v>332</v>
      </c>
      <c r="AK326" s="8" t="s">
        <v>28</v>
      </c>
      <c r="AL326" s="8" t="s">
        <v>639</v>
      </c>
      <c r="AM326" s="8" t="s">
        <v>597</v>
      </c>
      <c r="AN326" s="8" t="s">
        <v>633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"00:e0:4c:68:06:a1"], ["ip", "10.0.2.11"]]</v>
      </c>
    </row>
    <row r="327" spans="1:41" ht="16" customHeight="1" x14ac:dyDescent="0.2">
      <c r="A327" s="8">
        <v>5006</v>
      </c>
      <c r="B327" s="16" t="s">
        <v>26</v>
      </c>
      <c r="C327" s="16" t="s">
        <v>587</v>
      </c>
      <c r="D327" s="16"/>
      <c r="E327" s="16"/>
      <c r="F327" s="12" t="str">
        <f>IF(ISBLANK(E327), "", Table2[[#This Row],[unique_id]])</f>
        <v/>
      </c>
      <c r="G327" s="16"/>
      <c r="H327" s="16"/>
      <c r="I327" s="16"/>
      <c r="K327" s="16"/>
      <c r="L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">
        <v>586</v>
      </c>
      <c r="AG327" s="10" t="s">
        <v>590</v>
      </c>
      <c r="AH327" s="8" t="s">
        <v>591</v>
      </c>
      <c r="AI327" s="8" t="s">
        <v>594</v>
      </c>
      <c r="AJ327" s="8" t="s">
        <v>332</v>
      </c>
      <c r="AK327" s="8" t="s">
        <v>28</v>
      </c>
      <c r="AL327" s="8" t="s">
        <v>663</v>
      </c>
      <c r="AM327" s="8" t="s">
        <v>740</v>
      </c>
      <c r="AN327" s="8" t="s">
        <v>737</v>
      </c>
      <c r="AO327" s="12" t="str">
        <f>IF(AND(ISBLANK(AM327), ISBLANK(AN327)), "", _xlfn.CONCAT("[", IF(ISBLANK(AM327), "", _xlfn.CONCAT("[""mac"", """, AM327, """]")), IF(ISBLANK(AN327), "", _xlfn.CONCAT(", [""ip"", """, AN327, """]")), "]"))</f>
        <v>[["mac", "4a:e0:4c:68:06:a1"], ["ip", "10.0.4.11"]]</v>
      </c>
    </row>
    <row r="328" spans="1:41" ht="16" customHeight="1" x14ac:dyDescent="0.2">
      <c r="A328" s="8">
        <v>5007</v>
      </c>
      <c r="B328" s="16" t="s">
        <v>26</v>
      </c>
      <c r="C328" s="16" t="s">
        <v>587</v>
      </c>
      <c r="D328" s="16"/>
      <c r="E328" s="16"/>
      <c r="F328" s="12" t="str">
        <f>IF(ISBLANK(E328), "", Table2[[#This Row],[unique_id]])</f>
        <v/>
      </c>
      <c r="G328" s="16"/>
      <c r="H328" s="16"/>
      <c r="I328" s="16"/>
      <c r="K328" s="16"/>
      <c r="L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586</v>
      </c>
      <c r="AG328" s="10" t="s">
        <v>590</v>
      </c>
      <c r="AH328" s="8" t="s">
        <v>591</v>
      </c>
      <c r="AI328" s="8" t="s">
        <v>594</v>
      </c>
      <c r="AJ328" s="8" t="s">
        <v>332</v>
      </c>
      <c r="AK328" s="8" t="s">
        <v>28</v>
      </c>
      <c r="AL328" s="8" t="s">
        <v>683</v>
      </c>
      <c r="AM328" s="8" t="s">
        <v>741</v>
      </c>
      <c r="AN328" s="8" t="s">
        <v>738</v>
      </c>
      <c r="AO328" s="12" t="str">
        <f>IF(AND(ISBLANK(AM328), ISBLANK(AN328)), "", _xlfn.CONCAT("[", IF(ISBLANK(AM328), "", _xlfn.CONCAT("[""mac"", """, AM328, """]")), IF(ISBLANK(AN328), "", _xlfn.CONCAT(", [""ip"", """, AN328, """]")), "]"))</f>
        <v>[["mac", "6a:e0:4c:68:06:a1"], ["ip", "10.0.6.11"]]</v>
      </c>
    </row>
    <row r="329" spans="1:41" ht="16" customHeight="1" x14ac:dyDescent="0.2">
      <c r="A329" s="8">
        <v>5008</v>
      </c>
      <c r="B329" s="16" t="s">
        <v>26</v>
      </c>
      <c r="C329" s="16" t="s">
        <v>587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588</v>
      </c>
      <c r="AG329" s="10" t="s">
        <v>590</v>
      </c>
      <c r="AH329" s="8" t="s">
        <v>592</v>
      </c>
      <c r="AI329" s="8" t="s">
        <v>595</v>
      </c>
      <c r="AJ329" s="8" t="s">
        <v>332</v>
      </c>
      <c r="AK329" s="8" t="s">
        <v>28</v>
      </c>
      <c r="AL329" s="8" t="s">
        <v>639</v>
      </c>
      <c r="AM329" s="8" t="s">
        <v>596</v>
      </c>
      <c r="AN329" s="8" t="s">
        <v>634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"00:e0:4c:68:04:21"], ["ip", "10.0.2.12"]]</v>
      </c>
    </row>
    <row r="330" spans="1:41" ht="16" customHeight="1" x14ac:dyDescent="0.2">
      <c r="A330" s="8">
        <v>5009</v>
      </c>
      <c r="B330" s="16" t="s">
        <v>26</v>
      </c>
      <c r="C330" s="16" t="s">
        <v>587</v>
      </c>
      <c r="D330" s="16"/>
      <c r="E330" s="16"/>
      <c r="G330" s="16"/>
      <c r="H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589</v>
      </c>
      <c r="AG330" s="10" t="s">
        <v>590</v>
      </c>
      <c r="AH330" s="8" t="s">
        <v>593</v>
      </c>
      <c r="AI330" s="8" t="s">
        <v>595</v>
      </c>
      <c r="AJ330" s="8" t="s">
        <v>332</v>
      </c>
      <c r="AK330" s="8" t="s">
        <v>28</v>
      </c>
      <c r="AL330" s="8" t="s">
        <v>639</v>
      </c>
      <c r="AM330" s="8" t="s">
        <v>739</v>
      </c>
      <c r="AN330" s="15" t="s">
        <v>637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"00:e0:4c:68:07:0d"], ["ip", "10.0.2.13"]]</v>
      </c>
    </row>
    <row r="331" spans="1:41" ht="16" customHeight="1" x14ac:dyDescent="0.2">
      <c r="A331" s="8">
        <v>5010</v>
      </c>
      <c r="B331" s="16" t="s">
        <v>26</v>
      </c>
      <c r="C331" s="16" t="s">
        <v>587</v>
      </c>
      <c r="D331" s="16"/>
      <c r="E331" s="16"/>
      <c r="G331" s="16"/>
      <c r="H331" s="16"/>
      <c r="I331" s="16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939</v>
      </c>
      <c r="AG331" s="10" t="s">
        <v>590</v>
      </c>
      <c r="AH331" s="8" t="s">
        <v>938</v>
      </c>
      <c r="AI331" s="8" t="s">
        <v>937</v>
      </c>
      <c r="AJ331" s="8" t="s">
        <v>936</v>
      </c>
      <c r="AK331" s="8" t="s">
        <v>28</v>
      </c>
      <c r="AL331" s="8" t="s">
        <v>639</v>
      </c>
      <c r="AM331" s="8" t="s">
        <v>934</v>
      </c>
      <c r="AN331" s="15" t="s">
        <v>935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"b8:27:eb:78:74:0e"], ["ip", "10.0.2.14"]]</v>
      </c>
    </row>
    <row r="332" spans="1:41" ht="16" customHeight="1" x14ac:dyDescent="0.2">
      <c r="A332" s="8">
        <v>5011</v>
      </c>
      <c r="B332" s="8" t="s">
        <v>26</v>
      </c>
      <c r="C332" s="8" t="s">
        <v>604</v>
      </c>
      <c r="E332" s="16"/>
      <c r="I332" s="16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603</v>
      </c>
      <c r="AG332" s="10" t="s">
        <v>602</v>
      </c>
      <c r="AH332" s="8" t="s">
        <v>600</v>
      </c>
      <c r="AI332" s="8" t="s">
        <v>601</v>
      </c>
      <c r="AJ332" s="8" t="s">
        <v>599</v>
      </c>
      <c r="AK332" s="8" t="s">
        <v>28</v>
      </c>
      <c r="AL332" s="8" t="s">
        <v>683</v>
      </c>
      <c r="AM332" s="8" t="s">
        <v>598</v>
      </c>
      <c r="AN332" s="8" t="s">
        <v>743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"30:05:5c:8a:ff:10"], ["ip", "10.0.6.22"]]</v>
      </c>
    </row>
    <row r="333" spans="1:41" ht="16" customHeight="1" x14ac:dyDescent="0.2">
      <c r="A333" s="8">
        <v>5012</v>
      </c>
      <c r="B333" s="8" t="s">
        <v>26</v>
      </c>
      <c r="C333" s="8" t="s">
        <v>785</v>
      </c>
      <c r="E333" s="16"/>
      <c r="F333" s="12" t="str">
        <f>IF(ISBLANK(E333), "", Table2[[#This Row],[unique_id]])</f>
        <v/>
      </c>
      <c r="I333" s="16"/>
      <c r="N333" s="8"/>
      <c r="O333" s="10"/>
      <c r="P333" s="10" t="s">
        <v>846</v>
      </c>
      <c r="Q333" s="10"/>
      <c r="R333" s="20" t="s">
        <v>894</v>
      </c>
      <c r="S333" s="2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21" t="s">
        <v>839</v>
      </c>
      <c r="AF333" s="8" t="s">
        <v>836</v>
      </c>
      <c r="AG333" s="20" t="s">
        <v>835</v>
      </c>
      <c r="AH333" s="13" t="s">
        <v>833</v>
      </c>
      <c r="AI333" s="13" t="s">
        <v>834</v>
      </c>
      <c r="AJ333" s="8" t="s">
        <v>785</v>
      </c>
      <c r="AK333" s="8" t="s">
        <v>173</v>
      </c>
      <c r="AM333" s="8" t="s">
        <v>832</v>
      </c>
      <c r="AO333" s="12" t="str">
        <f>IF(AND(ISBLANK(AM333), ISBLANK(AN333)), "", _xlfn.CONCAT("[", IF(ISBLANK(AM333), "", _xlfn.CONCAT("[""mac"", """, AM333, """]")), IF(ISBLANK(AN333), "", _xlfn.CONCAT(", [""ip"", """, AN333, """]")), "]"))</f>
        <v>[["mac", "0x00158d0005d9d088"]]</v>
      </c>
    </row>
    <row r="334" spans="1:41" ht="16" customHeight="1" x14ac:dyDescent="0.2">
      <c r="A334" s="8">
        <v>6000</v>
      </c>
      <c r="B334" s="8" t="s">
        <v>26</v>
      </c>
      <c r="C334" s="8" t="s">
        <v>918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745</v>
      </c>
      <c r="AL334" s="8" t="s">
        <v>663</v>
      </c>
      <c r="AM334" s="8" t="s">
        <v>746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"bc:09:63:42:09:c0"]]</v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B336" s="16"/>
      <c r="C336" s="16"/>
      <c r="D336" s="16"/>
      <c r="E336" s="16"/>
      <c r="F336" s="8" t="str">
        <f>IF(ISBLANK(E336), "", Table2[[#This Row],[unique_id]])</f>
        <v/>
      </c>
      <c r="G336" s="16"/>
      <c r="H336" s="16"/>
      <c r="I336" s="16"/>
      <c r="K336" s="16"/>
      <c r="L336" s="16"/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E341" s="14"/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E342" s="14"/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11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H460" s="14"/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H461" s="14"/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G470" s="14"/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3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2022-11-22T13:41:53Z</dcterms:modified>
</cp:coreProperties>
</file>