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88189832-D7C5-C54D-A47F-A27E51053497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53" i="1" l="1"/>
  <c r="AI276" i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<sst xmlns="http://schemas.openxmlformats.org/spreadsheetml/2006/main" count="3286" uniqueCount="824">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</sst>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zoomScale="122" zoomScaleNormal="122" workbookViewId="0">
      <selection activeCell="G165" sqref="G165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577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6" t="s">
        <v>207</v>
      </c>
      <c r="R1" s="36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711</v>
      </c>
      <c r="AH1" s="29" t="s">
        <v>711</v>
      </c>
      <c r="AI1" s="21" t="s">
        <v>712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583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700</v>
      </c>
      <c r="AG2" s="23" t="s">
        <v>581</v>
      </c>
      <c r="AH2" s="23" t="s">
        <v>582</v>
      </c>
      <c r="AI2" s="25" t="s">
        <v>580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699</v>
      </c>
      <c r="AG3" s="26" t="s">
        <v>578</v>
      </c>
      <c r="AH3" s="26" t="s">
        <v>579</v>
      </c>
      <c r="AI3" s="27" t="s">
        <v>624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641</v>
      </c>
      <c r="AA4" s="2">
        <v>3.15</v>
      </c>
      <c r="AB4" s="1" t="s">
        <v>615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806</v>
      </c>
      <c r="AB5" s="1" t="s">
        <v>808</v>
      </c>
      <c r="AC5" s="1" t="s">
        <v>804</v>
      </c>
      <c r="AD5" s="1" t="s">
        <v>130</v>
      </c>
      <c r="AE5" s="1" t="s">
        <v>132</v>
      </c>
      <c r="AF5" s="1" t="s">
        <v>715</v>
      </c>
      <c r="AG5" s="34" t="s">
        <v>814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806</v>
      </c>
      <c r="AB6" s="1" t="s">
        <v>808</v>
      </c>
      <c r="AC6" s="1" t="s">
        <v>804</v>
      </c>
      <c r="AD6" s="1" t="s">
        <v>130</v>
      </c>
      <c r="AE6" s="1" t="s">
        <v>129</v>
      </c>
      <c r="AF6" s="1" t="s">
        <v>715</v>
      </c>
      <c r="AG6" s="1" t="s">
        <v>813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tr">
        <f>LOWER(_xlfn.CONCAT(Table2[[#This Row],[device_manufacturer]], "-",Table2[[#This Row],[device_suggested_area]]))</f>
        <v>netatmo-parents</v>
      </c>
      <c r="AA7" s="2" t="s">
        <v>806</v>
      </c>
      <c r="AB7" s="1" t="s">
        <v>808</v>
      </c>
      <c r="AC7" s="1" t="s">
        <v>804</v>
      </c>
      <c r="AD7" s="1" t="s">
        <v>130</v>
      </c>
      <c r="AE7" s="1" t="s">
        <v>239</v>
      </c>
      <c r="AF7" s="1" t="s">
        <v>715</v>
      </c>
      <c r="AG7" s="1" t="s">
        <v>809</v>
      </c>
      <c r="AI7" s="1" t="str">
        <f>IF(AND(ISBLANK(AG7), ISBLANK(AH7)), "", _xlfn.CONCAT("[", IF(ISBLANK(AG7), "", _xlfn.CONCAT("[""mac"", """, AG7, """]")), IF(ISBLANK(AH7), "", _xlfn.CONCAT(", [""ip"", """, AH7, """]")), "]"))</f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netatmo-office</v>
      </c>
      <c r="AA8" s="2" t="s">
        <v>807</v>
      </c>
      <c r="AB8" s="1" t="s">
        <v>808</v>
      </c>
      <c r="AC8" s="1" t="s">
        <v>805</v>
      </c>
      <c r="AD8" s="1" t="s">
        <v>130</v>
      </c>
      <c r="AE8" s="1" t="s">
        <v>260</v>
      </c>
      <c r="AF8" s="1" t="s">
        <v>715</v>
      </c>
      <c r="AG8" s="1" t="s">
        <v>810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netatmo-kitchen</v>
      </c>
      <c r="AA9" s="2" t="s">
        <v>807</v>
      </c>
      <c r="AB9" s="1" t="s">
        <v>808</v>
      </c>
      <c r="AC9" s="1" t="s">
        <v>805</v>
      </c>
      <c r="AD9" s="1" t="s">
        <v>130</v>
      </c>
      <c r="AE9" s="1" t="s">
        <v>253</v>
      </c>
      <c r="AF9" s="1" t="s">
        <v>715</v>
      </c>
      <c r="AG9" s="1" t="s">
        <v>812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806</v>
      </c>
      <c r="AB13" s="1" t="s">
        <v>808</v>
      </c>
      <c r="AC13" s="1" t="s">
        <v>804</v>
      </c>
      <c r="AD13" s="1" t="s">
        <v>130</v>
      </c>
      <c r="AE13" s="1" t="s">
        <v>261</v>
      </c>
      <c r="AF13" s="1" t="s">
        <v>715</v>
      </c>
      <c r="AG13" s="34" t="s">
        <v>811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641</v>
      </c>
      <c r="AA15" s="2">
        <v>3.15</v>
      </c>
      <c r="AB15" s="1" t="s">
        <v>615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641</v>
      </c>
      <c r="AA16" s="2">
        <v>3.15</v>
      </c>
      <c r="AB16" s="1" t="s">
        <v>615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641</v>
      </c>
      <c r="AA17" s="2">
        <v>3.15</v>
      </c>
      <c r="AB17" s="1" t="s">
        <v>615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641</v>
      </c>
      <c r="AA18" s="2">
        <v>3.15</v>
      </c>
      <c r="AB18" s="1" t="s">
        <v>615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641</v>
      </c>
      <c r="AA19" s="2">
        <v>3.15</v>
      </c>
      <c r="AB19" s="1" t="s">
        <v>615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641</v>
      </c>
      <c r="AA20" s="2">
        <v>3.15</v>
      </c>
      <c r="AB20" s="1" t="s">
        <v>615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641</v>
      </c>
      <c r="AA21" s="2">
        <v>3.15</v>
      </c>
      <c r="AB21" s="1" t="s">
        <v>615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641</v>
      </c>
      <c r="AA23" s="2">
        <v>3.15</v>
      </c>
      <c r="AB23" s="1" t="s">
        <v>615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641</v>
      </c>
      <c r="AA34" s="2">
        <v>3.15</v>
      </c>
      <c r="AB34" s="1" t="s">
        <v>615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641</v>
      </c>
      <c r="AA52" s="2">
        <v>3.15</v>
      </c>
      <c r="AB52" s="1" t="s">
        <v>615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641</v>
      </c>
      <c r="AA53" s="2">
        <v>3.15</v>
      </c>
      <c r="AB53" s="1" t="s">
        <v>615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641</v>
      </c>
      <c r="AA54" s="2">
        <v>3.15</v>
      </c>
      <c r="AB54" s="1" t="s">
        <v>615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641</v>
      </c>
      <c r="AA55" s="2">
        <v>3.15</v>
      </c>
      <c r="AB55" s="1" t="s">
        <v>615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641</v>
      </c>
      <c r="AA56" s="2">
        <v>3.15</v>
      </c>
      <c r="AB56" s="1" t="s">
        <v>615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641</v>
      </c>
      <c r="AA57" s="2">
        <v>3.15</v>
      </c>
      <c r="AB57" s="1" t="s">
        <v>615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641</v>
      </c>
      <c r="AA58" s="2">
        <v>3.15</v>
      </c>
      <c r="AB58" s="1" t="s">
        <v>615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641</v>
      </c>
      <c r="AA59" s="2">
        <v>3.15</v>
      </c>
      <c r="AB59" s="1" t="s">
        <v>615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641</v>
      </c>
      <c r="AA60" s="2">
        <v>3.15</v>
      </c>
      <c r="AB60" s="1" t="s">
        <v>615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641</v>
      </c>
      <c r="AA61" s="2">
        <v>3.15</v>
      </c>
      <c r="AB61" s="1" t="s">
        <v>615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641</v>
      </c>
      <c r="AA62" s="2">
        <v>3.15</v>
      </c>
      <c r="AB62" s="1" t="s">
        <v>615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641</v>
      </c>
      <c r="AA63" s="2">
        <v>3.15</v>
      </c>
      <c r="AB63" s="1" t="s">
        <v>615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641</v>
      </c>
      <c r="AA64" s="2">
        <v>3.15</v>
      </c>
      <c r="AB64" s="1" t="s">
        <v>615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641</v>
      </c>
      <c r="AA65" s="2">
        <v>3.15</v>
      </c>
      <c r="AB65" s="1" t="s">
        <v>615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641</v>
      </c>
      <c r="AA66" s="2">
        <v>3.15</v>
      </c>
      <c r="AB66" s="1" t="s">
        <v>615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641</v>
      </c>
      <c r="AA68" s="2">
        <v>3.15</v>
      </c>
      <c r="AB68" s="1" t="s">
        <v>615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641</v>
      </c>
      <c r="AA69" s="2">
        <v>3.15</v>
      </c>
      <c r="AB69" s="1" t="s">
        <v>615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641</v>
      </c>
      <c r="AA70" s="2">
        <v>3.15</v>
      </c>
      <c r="AB70" s="1" t="s">
        <v>615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641</v>
      </c>
      <c r="AA71" s="2">
        <v>3.15</v>
      </c>
      <c r="AB71" s="1" t="s">
        <v>615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779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633</v>
      </c>
      <c r="AB75" s="1" t="s">
        <v>131</v>
      </c>
      <c r="AC75" s="1" t="s">
        <v>634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761</v>
      </c>
      <c r="AG75" s="1" t="s">
        <v>635</v>
      </c>
      <c r="AH75" s="1" t="s">
        <v>765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780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633</v>
      </c>
      <c r="AB76" s="1" t="s">
        <v>131</v>
      </c>
      <c r="AC76" s="1" t="s">
        <v>634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761</v>
      </c>
      <c r="AG76" s="1" t="s">
        <v>636</v>
      </c>
      <c r="AH76" s="1" t="s">
        <v>766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781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633</v>
      </c>
      <c r="AB77" s="1" t="s">
        <v>131</v>
      </c>
      <c r="AC77" s="1" t="s">
        <v>634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761</v>
      </c>
      <c r="AG77" s="1" t="s">
        <v>639</v>
      </c>
      <c r="AH77" s="1" t="s">
        <v>767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612</v>
      </c>
      <c r="AB78" s="1" t="s">
        <v>131</v>
      </c>
      <c r="AC78" s="1" t="s">
        <v>609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761</v>
      </c>
      <c r="AG78" s="30" t="s">
        <v>613</v>
      </c>
      <c r="AH78" s="30" t="s">
        <v>760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782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633</v>
      </c>
      <c r="AB79" s="1" t="s">
        <v>131</v>
      </c>
      <c r="AC79" s="1" t="s">
        <v>634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761</v>
      </c>
      <c r="AG79" s="1" t="s">
        <v>640</v>
      </c>
      <c r="AH79" s="1" t="s">
        <v>768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783</v>
      </c>
      <c r="F80" s="1" t="str">
        <f>IF(ISBLANK(E80), "", Table2[[#This Row],[unique_id]])</f>
        <v>deck_fan</v>
      </c>
      <c r="G80" s="1" t="s">
        <v>607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784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633</v>
      </c>
      <c r="AB81" s="1" t="s">
        <v>642</v>
      </c>
      <c r="AC81" s="1" t="s">
        <v>634</v>
      </c>
      <c r="AD81" s="1" t="str">
        <f>IF(OR(ISBLANK(AG81), ISBLANK(AH81)), "", Table2[[#This Row],[device_via_device]])</f>
        <v>SenseMe</v>
      </c>
      <c r="AE81" s="1" t="s">
        <v>607</v>
      </c>
      <c r="AF81" s="1" t="s">
        <v>761</v>
      </c>
      <c r="AG81" s="1" t="s">
        <v>637</v>
      </c>
      <c r="AH81" s="1" t="s">
        <v>769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785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633</v>
      </c>
      <c r="AB82" s="1" t="s">
        <v>643</v>
      </c>
      <c r="AC82" s="1" t="s">
        <v>634</v>
      </c>
      <c r="AD82" s="1" t="str">
        <f>IF(OR(ISBLANK(AG82), ISBLANK(AH82)), "", Table2[[#This Row],[device_via_device]])</f>
        <v>SenseMe</v>
      </c>
      <c r="AE82" s="1" t="s">
        <v>607</v>
      </c>
      <c r="AF82" s="1" t="s">
        <v>761</v>
      </c>
      <c r="AG82" s="1" t="s">
        <v>638</v>
      </c>
      <c r="AH82" s="12" t="s">
        <v>770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779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780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764</v>
      </c>
      <c r="F90" s="1" t="str">
        <f>IF(ISBLANK(E90), "", Table2[[#This Row],[unique_id]])</f>
        <v>edwin_night_light</v>
      </c>
      <c r="G90" s="1" t="s">
        <v>763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763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782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771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612</v>
      </c>
      <c r="AB130" s="1" t="s">
        <v>618</v>
      </c>
      <c r="AC130" s="1" t="s">
        <v>609</v>
      </c>
      <c r="AD130" s="1" t="str">
        <f>IF(OR(ISBLANK(AG130), ISBLANK(AH130)), "", Table2[[#This Row],[device_via_device]])</f>
        <v>TPLink</v>
      </c>
      <c r="AE130" s="1" t="s">
        <v>607</v>
      </c>
      <c r="AF130" s="1" t="s">
        <v>761</v>
      </c>
      <c r="AG130" s="1" t="s">
        <v>597</v>
      </c>
      <c r="AH130" s="1" t="s">
        <v>752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584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823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586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587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777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x14ac:dyDescent="0.2">
      <c r="A179" s="1">
        <v>2158</v>
      </c>
      <c r="B179" s="1" t="s">
        <v>266</v>
      </c>
      <c r="C179" s="1" t="s">
        <v>574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x14ac:dyDescent="0.2">
      <c r="A180" s="1">
        <v>2159</v>
      </c>
      <c r="B180" s="1" t="s">
        <v>266</v>
      </c>
      <c r="C180" s="1" t="s">
        <v>574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585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778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774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823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775</v>
      </c>
      <c r="F195" s="28" t="str">
        <f>IF(ISBLANK(E195), "", Table2[[#This Row],[unique_id]])</f>
        <v>rack_outlet_today_s_consumption</v>
      </c>
      <c r="G195" s="1" t="s">
        <v>587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776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Z207" s="1" t="s">
        <v>691</v>
      </c>
      <c r="AA207" s="2" t="s">
        <v>694</v>
      </c>
      <c r="AB207" s="1" t="s">
        <v>693</v>
      </c>
      <c r="AC207" s="1" t="s">
        <v>695</v>
      </c>
      <c r="AD207" s="1" t="s">
        <v>195</v>
      </c>
      <c r="AE207" s="1" t="s">
        <v>692</v>
      </c>
      <c r="AF207" s="1" t="s">
        <v>715</v>
      </c>
      <c r="AG207" s="32" t="s">
        <v>815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>IF(ISBLANK(U208),  "", _xlfn.CONCAT("haas/entity/sensor/", LOWER(C208), "/", E208, "/config"))</f>
        <v>haas/entity/sensor/internet/network_internet_uptime/config</v>
      </c>
      <c r="W208" s="1" t="str">
        <f>IF(ISBLANK(U208),  "", _xlfn.CONCAT("haas/entity/sensor/", LOWER(C208), "/", E208))</f>
        <v>haas/entity/sensor/internet/network_internet_uptime</v>
      </c>
      <c r="X208" s="1" t="s">
        <v>450</v>
      </c>
      <c r="Y208" s="1">
        <v>1</v>
      </c>
      <c r="Z208" s="1" t="s">
        <v>650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>IF(ISBLANK(U209),  "", _xlfn.CONCAT("haas/entity/sensor/", LOWER(C209), "/", E209, "/config"))</f>
        <v>haas/entity/sensor/internet/network_internet_ping/config</v>
      </c>
      <c r="W209" s="1" t="str">
        <f>IF(ISBLANK(U209),  "", _xlfn.CONCAT("haas/entity/sensor/", LOWER(C209), "/", E209))</f>
        <v>haas/entity/sensor/internet/network_internet_ping</v>
      </c>
      <c r="X209" s="7" t="s">
        <v>452</v>
      </c>
      <c r="Y209" s="1">
        <v>1</v>
      </c>
      <c r="Z209" s="1" t="s">
        <v>650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>IF(ISBLANK(U210),  "", _xlfn.CONCAT("haas/entity/sensor/", LOWER(C210), "/", E210, "/config"))</f>
        <v>haas/entity/sensor/internet/network_internet_upload/config</v>
      </c>
      <c r="W210" s="1" t="str">
        <f>IF(ISBLANK(U210),  "", _xlfn.CONCAT("haas/entity/sensor/", LOWER(C210), "/", E210))</f>
        <v>haas/entity/sensor/internet/network_internet_upload</v>
      </c>
      <c r="X210" s="7" t="s">
        <v>454</v>
      </c>
      <c r="Y210" s="1">
        <v>1</v>
      </c>
      <c r="Z210" s="1" t="s">
        <v>650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>IF(ISBLANK(U211),  "", _xlfn.CONCAT("haas/entity/sensor/", LOWER(C211), "/", E211, "/config"))</f>
        <v>haas/entity/sensor/internet/network_internet_download/config</v>
      </c>
      <c r="W211" s="1" t="str">
        <f>IF(ISBLANK(U211),  "", _xlfn.CONCAT("haas/entity/sensor/", LOWER(C211), "/", E211))</f>
        <v>haas/entity/sensor/internet/network_internet_download</v>
      </c>
      <c r="X211" s="7" t="s">
        <v>454</v>
      </c>
      <c r="Y211" s="1">
        <v>1</v>
      </c>
      <c r="Z211" s="1" t="s">
        <v>650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611</v>
      </c>
      <c r="AB213" s="1" t="s">
        <v>644</v>
      </c>
      <c r="AC213" s="12" t="s">
        <v>610</v>
      </c>
      <c r="AD213" s="1" t="str">
        <f>IF(OR(ISBLANK(AG213), ISBLANK(AH213)), "", Table2[[#This Row],[device_via_device]])</f>
        <v>TPLink</v>
      </c>
      <c r="AE213" s="1" t="s">
        <v>605</v>
      </c>
      <c r="AF213" s="1" t="s">
        <v>761</v>
      </c>
      <c r="AG213" s="1" t="s">
        <v>588</v>
      </c>
      <c r="AH213" s="1" t="s">
        <v>743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611</v>
      </c>
      <c r="AB214" s="1" t="s">
        <v>621</v>
      </c>
      <c r="AC214" s="7" t="s">
        <v>610</v>
      </c>
      <c r="AD214" s="1" t="str">
        <f>IF(OR(ISBLANK(AG214), ISBLANK(AH214)), "", Table2[[#This Row],[device_via_device]])</f>
        <v>TPLink</v>
      </c>
      <c r="AE214" s="1" t="s">
        <v>606</v>
      </c>
      <c r="AF214" s="1" t="s">
        <v>761</v>
      </c>
      <c r="AG214" s="1" t="s">
        <v>600</v>
      </c>
      <c r="AH214" s="1" t="s">
        <v>755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611</v>
      </c>
      <c r="AB215" s="1" t="s">
        <v>621</v>
      </c>
      <c r="AC215" s="12" t="s">
        <v>610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761</v>
      </c>
      <c r="AG215" s="1" t="s">
        <v>601</v>
      </c>
      <c r="AH215" s="1" t="s">
        <v>756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611</v>
      </c>
      <c r="AB216" s="1" t="s">
        <v>623</v>
      </c>
      <c r="AC216" s="12" t="s">
        <v>610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761</v>
      </c>
      <c r="AG216" s="1" t="s">
        <v>591</v>
      </c>
      <c r="AH216" s="1" t="s">
        <v>746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611</v>
      </c>
      <c r="AB217" s="1" t="s">
        <v>647</v>
      </c>
      <c r="AC217" s="12" t="s">
        <v>610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761</v>
      </c>
      <c r="AG217" s="1" t="s">
        <v>592</v>
      </c>
      <c r="AH217" s="1" t="s">
        <v>747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611</v>
      </c>
      <c r="AB218" s="1" t="s">
        <v>648</v>
      </c>
      <c r="AC218" s="7" t="s">
        <v>610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761</v>
      </c>
      <c r="AG218" s="1" t="s">
        <v>593</v>
      </c>
      <c r="AH218" s="1" t="s">
        <v>748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611</v>
      </c>
      <c r="AB219" s="1" t="s">
        <v>649</v>
      </c>
      <c r="AC219" s="1" t="s">
        <v>610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761</v>
      </c>
      <c r="AG219" s="1" t="s">
        <v>594</v>
      </c>
      <c r="AH219" s="1" t="s">
        <v>749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612</v>
      </c>
      <c r="AB220" s="1" t="s">
        <v>616</v>
      </c>
      <c r="AC220" s="1" t="s">
        <v>609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761</v>
      </c>
      <c r="AG220" s="1" t="s">
        <v>595</v>
      </c>
      <c r="AH220" s="1" t="s">
        <v>750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612</v>
      </c>
      <c r="AB221" s="1" t="s">
        <v>617</v>
      </c>
      <c r="AC221" s="1" t="s">
        <v>609</v>
      </c>
      <c r="AD221" s="1" t="str">
        <f>IF(OR(ISBLANK(AG221), ISBLANK(AH221)), "", Table2[[#This Row],[device_via_device]])</f>
        <v>TPLink</v>
      </c>
      <c r="AE221" s="1" t="s">
        <v>607</v>
      </c>
      <c r="AF221" s="1" t="s">
        <v>761</v>
      </c>
      <c r="AG221" s="1" t="s">
        <v>596</v>
      </c>
      <c r="AH221" s="1" t="s">
        <v>751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574</v>
      </c>
      <c r="D222" s="1" t="s">
        <v>136</v>
      </c>
      <c r="E222" s="1" t="s">
        <v>575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1" t="str">
        <f>IF(AND(ISBLANK(AG222), ISBLANK(AH222)), "", _xlfn.CONCAT("[", IF(ISBLANK(AG222), "", _xlfn.CONCAT("[""mac"", """, AG222, """]")), IF(ISBLANK(AH222), "", _xlfn.CONCAT(", [""ip"", """, AH222, """]")), "]"))</f>
        <v/>
      </c>
    </row>
    <row r="223" spans="1:36" x14ac:dyDescent="0.2">
      <c r="A223" s="1">
        <v>2514</v>
      </c>
      <c r="B223" s="1" t="s">
        <v>266</v>
      </c>
      <c r="C223" s="1" t="s">
        <v>574</v>
      </c>
      <c r="D223" s="1" t="s">
        <v>136</v>
      </c>
      <c r="E223" s="1" t="s">
        <v>576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C223" s="4"/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612</v>
      </c>
      <c r="AB224" s="1" t="s">
        <v>620</v>
      </c>
      <c r="AC224" s="4" t="s">
        <v>609</v>
      </c>
      <c r="AD224" s="1" t="str">
        <f>IF(OR(ISBLANK(AG224), ISBLANK(AH224)), "", Table2[[#This Row],[device_via_device]])</f>
        <v>TPLink</v>
      </c>
      <c r="AE224" s="1" t="s">
        <v>608</v>
      </c>
      <c r="AF224" s="1" t="s">
        <v>761</v>
      </c>
      <c r="AG224" s="1" t="s">
        <v>599</v>
      </c>
      <c r="AH224" s="1" t="s">
        <v>754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611</v>
      </c>
      <c r="AB225" s="1" t="s">
        <v>645</v>
      </c>
      <c r="AC225" s="7" t="s">
        <v>610</v>
      </c>
      <c r="AD225" s="1" t="str">
        <f>IF(OR(ISBLANK(AG225), ISBLANK(AH225)), "", Table2[[#This Row],[device_via_device]])</f>
        <v>TPLink</v>
      </c>
      <c r="AE225" s="1" t="s">
        <v>606</v>
      </c>
      <c r="AF225" s="1" t="s">
        <v>761</v>
      </c>
      <c r="AG225" s="1" t="s">
        <v>589</v>
      </c>
      <c r="AH225" s="1" t="s">
        <v>744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611</v>
      </c>
      <c r="AB226" s="1" t="s">
        <v>646</v>
      </c>
      <c r="AC226" s="7" t="s">
        <v>610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761</v>
      </c>
      <c r="AG226" s="1" t="s">
        <v>590</v>
      </c>
      <c r="AH226" s="1" t="s">
        <v>745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612</v>
      </c>
      <c r="AB227" s="1" t="s">
        <v>619</v>
      </c>
      <c r="AC227" s="1" t="s">
        <v>609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761</v>
      </c>
      <c r="AG227" s="1" t="s">
        <v>598</v>
      </c>
      <c r="AH227" s="1" t="s">
        <v>753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612</v>
      </c>
      <c r="AB228" s="1" t="s">
        <v>621</v>
      </c>
      <c r="AC228" s="4" t="s">
        <v>609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761</v>
      </c>
      <c r="AG228" s="1" t="s">
        <v>604</v>
      </c>
      <c r="AH228" s="1" t="s">
        <v>759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612</v>
      </c>
      <c r="AB229" s="1" t="s">
        <v>773</v>
      </c>
      <c r="AC229" s="1" t="s">
        <v>609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761</v>
      </c>
      <c r="AG229" s="1" t="s">
        <v>602</v>
      </c>
      <c r="AH229" s="1" t="s">
        <v>757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772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611</v>
      </c>
      <c r="AB230" s="1" t="s">
        <v>622</v>
      </c>
      <c r="AC230" s="7" t="s">
        <v>610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761</v>
      </c>
      <c r="AG230" s="1" t="s">
        <v>603</v>
      </c>
      <c r="AH230" s="1" t="s">
        <v>758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>IF(ISBLANK(U238),  "", _xlfn.CONCAT("haas/entity/sensor/", LOWER(C238), "/", E238, "/config"))</f>
        <v>haas/entity/sensor/weewx/weatherstation_console_battery_voltage/config</v>
      </c>
      <c r="W238" s="1" t="str">
        <f>IF(ISBLANK(U238),  "", _xlfn.CONCAT("haas/entity/sensor/", LOWER(C238), "/", E238))</f>
        <v>haas/entity/sensor/weewx/weatherstation_console_battery_voltage</v>
      </c>
      <c r="X238" s="7" t="s">
        <v>451</v>
      </c>
      <c r="Y238" s="1">
        <v>1</v>
      </c>
      <c r="Z238" s="1" t="s">
        <v>641</v>
      </c>
      <c r="AA238" s="2">
        <v>3.15</v>
      </c>
      <c r="AB238" s="1" t="s">
        <v>614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641</v>
      </c>
      <c r="AA240" s="2">
        <v>3.15</v>
      </c>
      <c r="AB240" s="1" t="s">
        <v>614</v>
      </c>
      <c r="AC240" s="1" t="s">
        <v>38</v>
      </c>
      <c r="AD240" s="1" t="s">
        <v>39</v>
      </c>
      <c r="AE240" s="1" t="s">
        <v>30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641</v>
      </c>
      <c r="AA241" s="2">
        <v>3.15</v>
      </c>
      <c r="AB241" s="1" t="s">
        <v>614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690</v>
      </c>
      <c r="AB242" s="1" t="s">
        <v>627</v>
      </c>
      <c r="AC242" s="1" t="s">
        <v>688</v>
      </c>
      <c r="AD242" s="1" t="s">
        <v>294</v>
      </c>
      <c r="AE242" s="1" t="s">
        <v>132</v>
      </c>
      <c r="AF242" s="1" t="s">
        <v>740</v>
      </c>
      <c r="AG242" s="32" t="s">
        <v>800</v>
      </c>
      <c r="AH242" s="7" t="s">
        <v>792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690</v>
      </c>
      <c r="AB243" s="1" t="s">
        <v>627</v>
      </c>
      <c r="AC243" s="1" t="s">
        <v>688</v>
      </c>
      <c r="AD243" s="1" t="s">
        <v>294</v>
      </c>
      <c r="AE243" s="1" t="s">
        <v>129</v>
      </c>
      <c r="AF243" s="1" t="s">
        <v>740</v>
      </c>
      <c r="AG243" s="32" t="s">
        <v>799</v>
      </c>
      <c r="AH243" s="7" t="s">
        <v>793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690</v>
      </c>
      <c r="AB245" s="1" t="s">
        <v>627</v>
      </c>
      <c r="AC245" s="1" t="s">
        <v>688</v>
      </c>
      <c r="AD245" s="1" t="s">
        <v>294</v>
      </c>
      <c r="AE245" s="1" t="s">
        <v>239</v>
      </c>
      <c r="AF245" s="1" t="s">
        <v>740</v>
      </c>
      <c r="AG245" s="32" t="s">
        <v>798</v>
      </c>
      <c r="AH245" s="7" t="s">
        <v>794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690</v>
      </c>
      <c r="AB246" s="1" t="s">
        <v>619</v>
      </c>
      <c r="AC246" s="1" t="s">
        <v>689</v>
      </c>
      <c r="AD246" s="1" t="s">
        <v>294</v>
      </c>
      <c r="AE246" s="1" t="s">
        <v>239</v>
      </c>
      <c r="AF246" s="1" t="s">
        <v>740</v>
      </c>
      <c r="AG246" s="32" t="s">
        <v>801</v>
      </c>
      <c r="AH246" s="7" t="s">
        <v>795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625</v>
      </c>
      <c r="AB247" s="1" t="s">
        <v>626</v>
      </c>
      <c r="AC247" s="1" t="s">
        <v>628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715</v>
      </c>
      <c r="AG247" s="1" t="s">
        <v>630</v>
      </c>
      <c r="AH247" s="35" t="s">
        <v>706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>IF(AND(ISBLANK(AG248), ISBLANK(AH248)), "", _xlfn.CONCAT("[", IF(ISBLANK(AG248), "", _xlfn.CONCAT("[""mac"", """, AG248, """]")), IF(ISBLANK(AH248), "", _xlfn.CONCAT(", [""ip"", """, AH248, """]")), "]"))</f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625</v>
      </c>
      <c r="AB249" s="1" t="s">
        <v>627</v>
      </c>
      <c r="AC249" s="1" t="s">
        <v>628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715</v>
      </c>
      <c r="AG249" s="1" t="s">
        <v>632</v>
      </c>
      <c r="AH249" s="35" t="s">
        <v>707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625</v>
      </c>
      <c r="AB250" s="1" t="s">
        <v>626</v>
      </c>
      <c r="AC250" s="1" t="s">
        <v>629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715</v>
      </c>
      <c r="AG250" s="1" t="s">
        <v>631</v>
      </c>
      <c r="AH250" s="35" t="s">
        <v>708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>IF(AND(ISBLANK(AG251), ISBLANK(AH251)), "", _xlfn.CONCAT("[", IF(ISBLANK(AG251), "", _xlfn.CONCAT("[""mac"", """, AG251, """]")), IF(ISBLANK(AH251), "", _xlfn.CONCAT(", [""ip"", """, AH251, """]")), "]"))</f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690</v>
      </c>
      <c r="AB252" s="1" t="s">
        <v>627</v>
      </c>
      <c r="AC252" s="1" t="s">
        <v>688</v>
      </c>
      <c r="AD252" s="1" t="s">
        <v>294</v>
      </c>
      <c r="AE252" s="1" t="s">
        <v>241</v>
      </c>
      <c r="AF252" s="1" t="s">
        <v>740</v>
      </c>
      <c r="AG252" s="32" t="s">
        <v>797</v>
      </c>
      <c r="AH252" s="12" t="s">
        <v>796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"d4:f5:47:32:df:7b"], ["ip", "10.0.4.54"]]</v>
      </c>
    </row>
    <row r="253" spans="1:36" x14ac:dyDescent="0.2">
      <c r="A253" s="1">
        <v>2611</v>
      </c>
      <c r="B253" s="1" t="s">
        <v>28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697</v>
      </c>
      <c r="AB253" s="1" t="s">
        <v>626</v>
      </c>
      <c r="AC253" s="1" t="s">
        <v>696</v>
      </c>
      <c r="AD253" s="1" t="s">
        <v>375</v>
      </c>
      <c r="AE253" s="1" t="s">
        <v>241</v>
      </c>
      <c r="AF253" s="1" t="s">
        <v>740</v>
      </c>
      <c r="AG253" s="32" t="s">
        <v>702</v>
      </c>
      <c r="AH253" s="12" t="s">
        <v>803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"d4:a3:3d:5c:8c:28"], ["ip", "10.0.4.48"]]</v>
      </c>
    </row>
    <row r="254" spans="1:36" x14ac:dyDescent="0.2">
      <c r="A254" s="1">
        <v>2612</v>
      </c>
      <c r="B254" s="1" t="s">
        <v>28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697</v>
      </c>
      <c r="AB254" s="1" t="s">
        <v>619</v>
      </c>
      <c r="AC254" s="1" t="s">
        <v>698</v>
      </c>
      <c r="AD254" s="1" t="s">
        <v>375</v>
      </c>
      <c r="AE254" s="1" t="s">
        <v>241</v>
      </c>
      <c r="AF254" s="1" t="s">
        <v>740</v>
      </c>
      <c r="AG254" s="32" t="s">
        <v>701</v>
      </c>
      <c r="AH254" s="7" t="s">
        <v>802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678</v>
      </c>
      <c r="AA255" s="2" t="s">
        <v>680</v>
      </c>
      <c r="AB255" s="1" t="s">
        <v>681</v>
      </c>
      <c r="AC255" s="1" t="s">
        <v>677</v>
      </c>
      <c r="AD255" s="1" t="s">
        <v>293</v>
      </c>
      <c r="AE255" s="1" t="s">
        <v>132</v>
      </c>
      <c r="AF255" s="1" t="s">
        <v>761</v>
      </c>
      <c r="AG255" s="1" t="s">
        <v>675</v>
      </c>
      <c r="AH255" s="1" t="s">
        <v>709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679</v>
      </c>
      <c r="AA258" s="2" t="s">
        <v>680</v>
      </c>
      <c r="AB258" s="1" t="s">
        <v>681</v>
      </c>
      <c r="AC258" s="1" t="s">
        <v>677</v>
      </c>
      <c r="AD258" s="1" t="s">
        <v>293</v>
      </c>
      <c r="AE258" s="1" t="s">
        <v>129</v>
      </c>
      <c r="AF258" s="1" t="s">
        <v>761</v>
      </c>
      <c r="AG258" s="1" t="s">
        <v>676</v>
      </c>
      <c r="AH258" s="1" t="s">
        <v>710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786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787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788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789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790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791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5000</v>
      </c>
      <c r="B267" s="7" t="s">
        <v>742</v>
      </c>
      <c r="C267" s="1" t="s">
        <v>293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716</v>
      </c>
      <c r="AA267" s="2" t="s">
        <v>720</v>
      </c>
      <c r="AB267" s="1" t="s">
        <v>729</v>
      </c>
      <c r="AC267" s="1" t="s">
        <v>725</v>
      </c>
      <c r="AD267" s="1" t="s">
        <v>293</v>
      </c>
      <c r="AE267" s="1" t="s">
        <v>30</v>
      </c>
      <c r="AF267" s="1" t="s">
        <v>714</v>
      </c>
      <c r="AG267" s="1" t="s">
        <v>736</v>
      </c>
      <c r="AH267" s="1" t="s">
        <v>732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717</v>
      </c>
      <c r="AA268" s="2" t="s">
        <v>721</v>
      </c>
      <c r="AB268" s="1" t="s">
        <v>731</v>
      </c>
      <c r="AC268" s="1" t="s">
        <v>726</v>
      </c>
      <c r="AD268" s="1" t="s">
        <v>293</v>
      </c>
      <c r="AE268" s="1" t="s">
        <v>723</v>
      </c>
      <c r="AF268" s="1" t="s">
        <v>714</v>
      </c>
      <c r="AG268" s="1" t="s">
        <v>737</v>
      </c>
      <c r="AH268" s="1" t="s">
        <v>733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718</v>
      </c>
      <c r="AA269" s="2" t="s">
        <v>722</v>
      </c>
      <c r="AB269" s="1" t="s">
        <v>730</v>
      </c>
      <c r="AC269" s="1" t="s">
        <v>727</v>
      </c>
      <c r="AD269" s="1" t="s">
        <v>293</v>
      </c>
      <c r="AE269" s="1" t="s">
        <v>607</v>
      </c>
      <c r="AF269" s="1" t="s">
        <v>714</v>
      </c>
      <c r="AG269" s="1" t="s">
        <v>738</v>
      </c>
      <c r="AH269" s="1" t="s">
        <v>734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719</v>
      </c>
      <c r="AA270" s="2" t="s">
        <v>722</v>
      </c>
      <c r="AB270" s="1" t="s">
        <v>730</v>
      </c>
      <c r="AC270" s="1" t="s">
        <v>728</v>
      </c>
      <c r="AD270" s="1" t="s">
        <v>293</v>
      </c>
      <c r="AE270" s="1" t="s">
        <v>724</v>
      </c>
      <c r="AF270" s="1" t="s">
        <v>714</v>
      </c>
      <c r="AG270" s="1" t="s">
        <v>739</v>
      </c>
      <c r="AH270" s="1" t="s">
        <v>735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"f0:9f:c2:fc:b0:f7"], ["ip", "10.0.0.4"]]</v>
      </c>
    </row>
    <row r="271" spans="1:36" x14ac:dyDescent="0.2">
      <c r="A271" s="1">
        <v>5004</v>
      </c>
      <c r="B271" s="7" t="s">
        <v>28</v>
      </c>
      <c r="C271" s="7" t="s">
        <v>682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683</v>
      </c>
      <c r="AA271" s="2" t="s">
        <v>685</v>
      </c>
      <c r="AB271" s="1" t="s">
        <v>687</v>
      </c>
      <c r="AC271" s="1" t="s">
        <v>684</v>
      </c>
      <c r="AD271" s="1" t="s">
        <v>686</v>
      </c>
      <c r="AE271" s="1" t="s">
        <v>30</v>
      </c>
      <c r="AF271" s="1" t="s">
        <v>740</v>
      </c>
      <c r="AG271" s="31" t="s">
        <v>821</v>
      </c>
      <c r="AH271" s="33" t="s">
        <v>741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"4a:9a:06:5d:53:66"],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657</v>
      </c>
      <c r="D272" s="7"/>
      <c r="E272" s="7"/>
      <c r="G272" s="7"/>
      <c r="H272" s="7"/>
      <c r="I272" s="7"/>
      <c r="J272" s="7"/>
      <c r="K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656</v>
      </c>
      <c r="AA272" s="2" t="s">
        <v>660</v>
      </c>
      <c r="AB272" s="1" t="s">
        <v>661</v>
      </c>
      <c r="AC272" s="1" t="s">
        <v>664</v>
      </c>
      <c r="AD272" s="1" t="s">
        <v>375</v>
      </c>
      <c r="AE272" s="1" t="s">
        <v>30</v>
      </c>
      <c r="AF272" s="1" t="s">
        <v>715</v>
      </c>
      <c r="AG272" s="1" t="s">
        <v>667</v>
      </c>
      <c r="AH272" s="1" t="s">
        <v>703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657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656</v>
      </c>
      <c r="AA273" s="2" t="s">
        <v>660</v>
      </c>
      <c r="AB273" s="1" t="s">
        <v>661</v>
      </c>
      <c r="AC273" s="1" t="s">
        <v>664</v>
      </c>
      <c r="AD273" s="1" t="s">
        <v>375</v>
      </c>
      <c r="AE273" s="1" t="s">
        <v>30</v>
      </c>
      <c r="AF273" s="1" t="s">
        <v>740</v>
      </c>
      <c r="AG273" s="1" t="s">
        <v>819</v>
      </c>
      <c r="AH273" s="1" t="s">
        <v>816</v>
      </c>
      <c r="AI273" s="28" t="str">
        <f>IF(AND(ISBLANK(AG273), ISBLANK(AH273)), "", _xlfn.CONCAT("[", IF(ISBLANK(AG273), "", _xlfn.CONCAT("[""mac"", """, AG273, """]")), IF(ISBLANK(AH273), "", _xlfn.CONCAT(", [""ip"", """, AH273, """]")), "]"))</f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657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656</v>
      </c>
      <c r="AA274" s="2" t="s">
        <v>660</v>
      </c>
      <c r="AB274" s="1" t="s">
        <v>661</v>
      </c>
      <c r="AC274" s="1" t="s">
        <v>664</v>
      </c>
      <c r="AD274" s="1" t="s">
        <v>375</v>
      </c>
      <c r="AE274" s="1" t="s">
        <v>30</v>
      </c>
      <c r="AF274" s="1" t="s">
        <v>761</v>
      </c>
      <c r="AG274" s="1" t="s">
        <v>820</v>
      </c>
      <c r="AH274" s="1" t="s">
        <v>817</v>
      </c>
      <c r="AI274" s="28" t="str">
        <f>IF(AND(ISBLANK(AG274), ISBLANK(AH274)), "", _xlfn.CONCAT("[", IF(ISBLANK(AG274), "", _xlfn.CONCAT("[""mac"", """, AG274, """]")), IF(ISBLANK(AH274), "", _xlfn.CONCAT(", [""ip"", """, AH274, """]")), "]"))</f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657</v>
      </c>
      <c r="D275" s="7"/>
      <c r="E275" s="7"/>
      <c r="G275" s="7"/>
      <c r="H275" s="7"/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658</v>
      </c>
      <c r="AA275" s="2" t="s">
        <v>660</v>
      </c>
      <c r="AB275" s="1" t="s">
        <v>662</v>
      </c>
      <c r="AC275" s="1" t="s">
        <v>665</v>
      </c>
      <c r="AD275" s="1" t="s">
        <v>375</v>
      </c>
      <c r="AE275" s="1" t="s">
        <v>30</v>
      </c>
      <c r="AF275" s="1" t="s">
        <v>715</v>
      </c>
      <c r="AG275" s="1" t="s">
        <v>666</v>
      </c>
      <c r="AH275" s="1" t="s">
        <v>704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657</v>
      </c>
      <c r="D276" s="7"/>
      <c r="E276" s="7"/>
      <c r="G276" s="7"/>
      <c r="H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659</v>
      </c>
      <c r="AA276" s="2" t="s">
        <v>660</v>
      </c>
      <c r="AB276" s="1" t="s">
        <v>663</v>
      </c>
      <c r="AC276" s="1" t="s">
        <v>665</v>
      </c>
      <c r="AD276" s="1" t="s">
        <v>375</v>
      </c>
      <c r="AE276" s="1" t="s">
        <v>30</v>
      </c>
      <c r="AF276" s="1" t="s">
        <v>715</v>
      </c>
      <c r="AG276" s="1" t="s">
        <v>818</v>
      </c>
      <c r="AH276" s="12" t="s">
        <v>713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653</v>
      </c>
      <c r="AA277" s="2" t="s">
        <v>651</v>
      </c>
      <c r="AB277" s="1" t="s">
        <v>762</v>
      </c>
      <c r="AC277" s="1" t="s">
        <v>652</v>
      </c>
      <c r="AD277" s="1" t="s">
        <v>654</v>
      </c>
      <c r="AE277" s="1" t="s">
        <v>30</v>
      </c>
      <c r="AF277" s="1" t="s">
        <v>715</v>
      </c>
      <c r="AG277" s="1" t="s">
        <v>655</v>
      </c>
      <c r="AH277" s="1" t="s">
        <v>705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674</v>
      </c>
      <c r="E278" s="7"/>
      <c r="I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673</v>
      </c>
      <c r="AA278" s="2" t="s">
        <v>672</v>
      </c>
      <c r="AB278" s="1" t="s">
        <v>670</v>
      </c>
      <c r="AC278" s="1" t="s">
        <v>671</v>
      </c>
      <c r="AD278" s="1" t="s">
        <v>669</v>
      </c>
      <c r="AE278" s="1" t="s">
        <v>30</v>
      </c>
      <c r="AF278" s="1" t="s">
        <v>761</v>
      </c>
      <c r="AG278" s="1" t="s">
        <v>668</v>
      </c>
      <c r="AH278" s="1" t="s">
        <v>822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"30:05:5c:8a:ff:10"], ["ip", "10.0.6.22"]]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1" t="str">
        <f>IF(AND(ISBLANK(AG279), ISBLANK(AH279)), "", _xlfn.CONCAT("[", IF(ISBLANK(AG279), "", _xlfn.CONCAT("[""mac"", """, AG279, """]")), IF(ISBLANK(AH279), "", _xlfn.CONCAT(", [""ip"", """, AH279, """]")), "]"))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1" t="str">
        <f>IF(AND(ISBLANK(AG280), ISBLANK(AH280)), "", _xlfn.CONCAT("[", IF(ISBLANK(AG280), "", _xlfn.CONCAT("[""mac"", """, AG280, """]")), IF(ISBLANK(AH280), "", _xlfn.CONCAT(", [""ip"", """, AH280, """]")), "]"))</f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1" t="str">
        <f>IF(AND(ISBLANK(AG281), ISBLANK(AH281)), "", _xlfn.CONCAT("[", IF(ISBLANK(AG281), "", _xlfn.CONCAT("[""mac"", """, AG281, """]")), IF(ISBLANK(AH281), "", _xlfn.CONCAT(", [""ip"", """, AH281, """]")), "]"))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1" t="str">
        <f>IF(AND(ISBLANK(AG282), ISBLANK(AH282)), "", _xlfn.CONCAT("[", IF(ISBLANK(AG282), "", _xlfn.CONCAT("[""mac"", """, AG282, """]")), IF(ISBLANK(AH282), "", _xlfn.CONCAT(", [""ip"", """, AH282, """]")), "]"))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1" t="str">
        <f>IF(AND(ISBLANK(AG283), ISBLANK(AH283)), "", _xlfn.CONCAT("[", IF(ISBLANK(AG283), "", _xlfn.CONCAT("[""mac"", """, AG283, """]")), IF(ISBLANK(AH283), "", _xlfn.CONCAT(", [""ip"", """, AH283, """]")), "]"))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1" t="str">
        <f>IF(AND(ISBLANK(AG284), ISBLANK(AH284)), "", _xlfn.CONCAT("[", IF(ISBLANK(AG284), "", _xlfn.CONCAT("[""mac"", """, AG284, """]")), IF(ISBLANK(AH284), "", _xlfn.CONCAT(", [""ip"", """, AH284, """]")), "]"))</f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2022-03-15T02:21:46Z</dcterms:modified>
</cp:coreProperties>
</file>