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F4D6CFD1-891A-FE42-BF0B-8262E8840B6A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13" i="1" l="1"/>
  <c r="AQ96" i="1"/>
  <c r="AC96" i="1"/>
  <c r="AB96" i="1"/>
  <c r="F96" i="1"/>
  <c r="AQ95" i="1"/>
  <c r="AC95" i="1"/>
  <c r="AB95" i="1"/>
  <c r="F95" i="1"/>
  <c r="AQ94" i="1"/>
  <c r="AC94" i="1"/>
  <c r="AB94" i="1"/>
  <c r="F94" i="1"/>
  <c r="F93" i="1"/>
  <c r="AB93" i="1"/>
  <c r="AC93" i="1"/>
  <c r="AQ93" i="1"/>
  <c r="F331" i="1"/>
  <c r="AB331" i="1"/>
  <c r="AC331" i="1"/>
  <c r="AQ331" i="1"/>
  <c r="F336" i="1"/>
  <c r="AB336" i="1"/>
  <c r="AC336" i="1"/>
  <c r="AQ336" i="1"/>
  <c r="F304" i="1"/>
  <c r="AQ305" i="1"/>
  <c r="AC305" i="1"/>
  <c r="AB305" i="1"/>
  <c r="F305" i="1"/>
  <c r="AQ171" i="1"/>
  <c r="AC171" i="1"/>
  <c r="AB171" i="1"/>
  <c r="F171" i="1"/>
  <c r="AQ174" i="1"/>
  <c r="AK174" i="1"/>
  <c r="AG174" i="1"/>
  <c r="AC174" i="1"/>
  <c r="AB174" i="1"/>
  <c r="J174" i="1"/>
  <c r="F174" i="1"/>
  <c r="AQ173" i="1"/>
  <c r="AK173" i="1"/>
  <c r="AG173" i="1" s="1"/>
  <c r="AC173" i="1"/>
  <c r="AB173" i="1"/>
  <c r="J173" i="1"/>
  <c r="F173" i="1"/>
  <c r="AQ172" i="1"/>
  <c r="AK172" i="1"/>
  <c r="AG172" i="1" s="1"/>
  <c r="AC172" i="1"/>
  <c r="AB172" i="1"/>
  <c r="F172" i="1"/>
  <c r="AQ89" i="1"/>
  <c r="AC89" i="1"/>
  <c r="AB89" i="1"/>
  <c r="F89" i="1"/>
  <c r="AQ330" i="1"/>
  <c r="AC330" i="1"/>
  <c r="AB330" i="1"/>
  <c r="F330" i="1"/>
  <c r="F335" i="1"/>
  <c r="AB335" i="1"/>
  <c r="AC335" i="1"/>
  <c r="AQ335" i="1"/>
  <c r="AQ301" i="1"/>
  <c r="AC301" i="1"/>
  <c r="AB301" i="1"/>
  <c r="F301" i="1"/>
  <c r="F302" i="1"/>
  <c r="AB302" i="1"/>
  <c r="AC302" i="1"/>
  <c r="AQ302" i="1"/>
  <c r="AQ333" i="1"/>
  <c r="AC333" i="1"/>
  <c r="AB333" i="1"/>
  <c r="F333" i="1"/>
  <c r="F338" i="1"/>
  <c r="AB338" i="1"/>
  <c r="AC338" i="1"/>
  <c r="AQ338" i="1"/>
  <c r="F334" i="1"/>
  <c r="AB334" i="1"/>
  <c r="AC334" i="1"/>
  <c r="AQ334" i="1"/>
  <c r="F339" i="1"/>
  <c r="AB339" i="1"/>
  <c r="AC339" i="1"/>
  <c r="AQ339" i="1"/>
  <c r="AG317" i="1"/>
  <c r="AC317" i="1"/>
  <c r="AB317" i="1"/>
  <c r="F317" i="1"/>
  <c r="AQ317" i="1"/>
  <c r="AF36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Q340" i="1"/>
  <c r="AC340" i="1"/>
  <c r="F340" i="1"/>
  <c r="AQ332" i="1"/>
  <c r="AC332" i="1"/>
  <c r="AB332" i="1"/>
  <c r="F332" i="1"/>
  <c r="AQ337" i="1"/>
  <c r="AC337" i="1"/>
  <c r="AB337" i="1"/>
  <c r="F337" i="1"/>
  <c r="F299" i="1"/>
  <c r="AB299" i="1"/>
  <c r="AC299" i="1"/>
  <c r="AQ299" i="1"/>
  <c r="F300" i="1"/>
  <c r="AB300" i="1"/>
  <c r="AC300" i="1"/>
  <c r="AQ300" i="1"/>
  <c r="AQ170" i="1"/>
  <c r="AG170" i="1"/>
  <c r="AC170" i="1"/>
  <c r="AB170" i="1"/>
  <c r="F170" i="1"/>
  <c r="AQ166" i="1"/>
  <c r="AG166" i="1"/>
  <c r="AC166" i="1"/>
  <c r="AB166" i="1"/>
  <c r="F166" i="1"/>
  <c r="AQ165" i="1"/>
  <c r="AG165" i="1"/>
  <c r="AC165" i="1"/>
  <c r="AB165" i="1"/>
  <c r="F165" i="1"/>
  <c r="AQ164" i="1"/>
  <c r="AG164" i="1"/>
  <c r="AC164" i="1"/>
  <c r="AB164" i="1"/>
  <c r="F164" i="1"/>
  <c r="AQ163" i="1"/>
  <c r="AG163" i="1"/>
  <c r="AC163" i="1"/>
  <c r="AB163" i="1"/>
  <c r="F163" i="1"/>
  <c r="AG291" i="1"/>
  <c r="AG292" i="1"/>
  <c r="AG293" i="1"/>
  <c r="F292" i="1"/>
  <c r="AB292" i="1"/>
  <c r="AC292" i="1"/>
  <c r="AQ292" i="1"/>
  <c r="F291" i="1"/>
  <c r="AB291" i="1"/>
  <c r="AC291" i="1"/>
  <c r="AQ291" i="1"/>
  <c r="AQ293" i="1"/>
  <c r="AC293" i="1"/>
  <c r="AB293" i="1"/>
  <c r="F293" i="1"/>
  <c r="AQ354" i="1"/>
  <c r="AC354" i="1"/>
  <c r="AB354" i="1"/>
  <c r="F354" i="1"/>
  <c r="AQ357" i="1"/>
  <c r="AC357" i="1"/>
  <c r="AB357" i="1"/>
  <c r="F357" i="1"/>
  <c r="F106" i="1"/>
  <c r="AB106" i="1"/>
  <c r="AC106" i="1"/>
  <c r="AQ106" i="1"/>
  <c r="F313" i="1"/>
  <c r="AB313" i="1"/>
  <c r="AC313" i="1"/>
  <c r="AQ313" i="1"/>
  <c r="AQ294" i="1"/>
  <c r="AK294" i="1"/>
  <c r="AG294" i="1" s="1"/>
  <c r="F294" i="1"/>
  <c r="AB294" i="1"/>
  <c r="AC294" i="1"/>
  <c r="AQ365" i="1"/>
  <c r="AC365" i="1"/>
  <c r="AB365" i="1"/>
  <c r="AQ364" i="1"/>
  <c r="AC364" i="1"/>
  <c r="AB364" i="1"/>
  <c r="AQ269" i="1"/>
  <c r="AC269" i="1"/>
  <c r="AB269" i="1"/>
  <c r="F269" i="1"/>
  <c r="AQ324" i="1"/>
  <c r="AC324" i="1"/>
  <c r="F324" i="1"/>
  <c r="AQ320" i="1"/>
  <c r="AC320" i="1"/>
  <c r="F320" i="1"/>
  <c r="F321" i="1"/>
  <c r="AB321" i="1"/>
  <c r="AC321" i="1"/>
  <c r="AG321" i="1"/>
  <c r="AQ321" i="1"/>
  <c r="F322" i="1"/>
  <c r="AB322" i="1"/>
  <c r="AC322" i="1"/>
  <c r="AG322" i="1"/>
  <c r="AQ322" i="1"/>
  <c r="F325" i="1"/>
  <c r="AB325" i="1"/>
  <c r="AC325" i="1"/>
  <c r="AK325" i="1"/>
  <c r="AG325" i="1" s="1"/>
  <c r="AQ325" i="1"/>
  <c r="F329" i="1"/>
  <c r="AB329" i="1"/>
  <c r="AC329" i="1"/>
  <c r="AG329" i="1"/>
  <c r="AQ329" i="1"/>
  <c r="F318" i="1"/>
  <c r="AB318" i="1"/>
  <c r="AC318" i="1"/>
  <c r="AG318" i="1"/>
  <c r="AQ318" i="1"/>
  <c r="F224" i="1"/>
  <c r="AQ195" i="1"/>
  <c r="AC195" i="1"/>
  <c r="AB195" i="1"/>
  <c r="F195" i="1"/>
  <c r="AB224" i="1"/>
  <c r="AC224" i="1"/>
  <c r="AQ224" i="1"/>
  <c r="AQ327" i="1"/>
  <c r="AK327" i="1"/>
  <c r="AG327" i="1" s="1"/>
  <c r="AC327" i="1"/>
  <c r="AB327" i="1"/>
  <c r="F327" i="1"/>
  <c r="AQ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Q159" i="1"/>
  <c r="AG159" i="1"/>
  <c r="AC159" i="1"/>
  <c r="AB159" i="1"/>
  <c r="F159" i="1"/>
  <c r="AQ158" i="1"/>
  <c r="AG158" i="1"/>
  <c r="AC158" i="1"/>
  <c r="AB158" i="1"/>
  <c r="F158" i="1"/>
  <c r="AQ160" i="1"/>
  <c r="AQ161" i="1"/>
  <c r="AQ162" i="1"/>
  <c r="F167" i="1"/>
  <c r="AB167" i="1"/>
  <c r="AC167" i="1"/>
  <c r="AQ167" i="1"/>
  <c r="F168" i="1"/>
  <c r="AB168" i="1"/>
  <c r="AC168" i="1"/>
  <c r="AQ168" i="1"/>
  <c r="F143" i="1"/>
  <c r="AK143" i="1"/>
  <c r="AG143" i="1" s="1"/>
  <c r="AQ157" i="1"/>
  <c r="AK157" i="1"/>
  <c r="AG157" i="1" s="1"/>
  <c r="AC157" i="1"/>
  <c r="AB157" i="1"/>
  <c r="F157" i="1"/>
  <c r="AQ143" i="1"/>
  <c r="AC143" i="1"/>
  <c r="AB143" i="1"/>
  <c r="F132" i="1"/>
  <c r="AB132" i="1"/>
  <c r="AC132" i="1"/>
  <c r="AG132" i="1"/>
  <c r="AQ132" i="1"/>
  <c r="AQ133" i="1"/>
  <c r="AG133" i="1"/>
  <c r="AC133" i="1"/>
  <c r="AB133" i="1"/>
  <c r="F133" i="1"/>
  <c r="AQ366" i="1"/>
  <c r="AC366" i="1"/>
  <c r="AB366" i="1"/>
  <c r="AQ274" i="1"/>
  <c r="AC274" i="1"/>
  <c r="AB274" i="1"/>
  <c r="F274" i="1"/>
  <c r="AQ262" i="1"/>
  <c r="AC262" i="1"/>
  <c r="F262" i="1"/>
  <c r="AQ263" i="1"/>
  <c r="AC263" i="1"/>
  <c r="AB263" i="1"/>
  <c r="F263" i="1"/>
  <c r="F264" i="1"/>
  <c r="AB264" i="1"/>
  <c r="AC264" i="1"/>
  <c r="AQ264" i="1"/>
  <c r="F265" i="1"/>
  <c r="AB265" i="1"/>
  <c r="AC265" i="1"/>
  <c r="AQ265" i="1"/>
  <c r="F266" i="1"/>
  <c r="AB266" i="1"/>
  <c r="AC266" i="1"/>
  <c r="AQ266" i="1"/>
  <c r="F267" i="1"/>
  <c r="AB267" i="1"/>
  <c r="AC267" i="1"/>
  <c r="AQ267" i="1"/>
  <c r="F268" i="1"/>
  <c r="AB268" i="1"/>
  <c r="AC268" i="1"/>
  <c r="AQ268" i="1"/>
  <c r="F270" i="1"/>
  <c r="AB270" i="1"/>
  <c r="AC270" i="1"/>
  <c r="AQ270" i="1"/>
  <c r="F271" i="1"/>
  <c r="AB271" i="1"/>
  <c r="AC271" i="1"/>
  <c r="AQ271" i="1"/>
  <c r="F272" i="1"/>
  <c r="AB272" i="1"/>
  <c r="AC272" i="1"/>
  <c r="AQ272" i="1"/>
  <c r="F273" i="1"/>
  <c r="AB273" i="1"/>
  <c r="AC273" i="1"/>
  <c r="AQ273" i="1"/>
  <c r="F275" i="1"/>
  <c r="AB275" i="1"/>
  <c r="AC275" i="1"/>
  <c r="AQ275" i="1"/>
  <c r="F276" i="1"/>
  <c r="AB276" i="1"/>
  <c r="AC276" i="1"/>
  <c r="AQ276" i="1"/>
  <c r="F277" i="1"/>
  <c r="AB277" i="1"/>
  <c r="AC277" i="1"/>
  <c r="AQ277" i="1"/>
  <c r="AQ36" i="1"/>
  <c r="AC36" i="1"/>
  <c r="AB36" i="1"/>
  <c r="F36" i="1"/>
  <c r="AQ176" i="1"/>
  <c r="AC176" i="1"/>
  <c r="AB176" i="1"/>
  <c r="F176" i="1"/>
  <c r="AQ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68" i="1"/>
  <c r="AB368" i="1"/>
  <c r="AC368" i="1"/>
  <c r="AQ368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Q26" i="1"/>
  <c r="F24" i="1"/>
  <c r="AB24" i="1"/>
  <c r="AC24" i="1"/>
  <c r="AQ24" i="1"/>
  <c r="F22" i="1"/>
  <c r="AB22" i="1"/>
  <c r="AC22" i="1"/>
  <c r="AQ22" i="1"/>
  <c r="F20" i="1"/>
  <c r="AB20" i="1"/>
  <c r="AC20" i="1"/>
  <c r="AQ20" i="1"/>
  <c r="F18" i="1"/>
  <c r="AB18" i="1"/>
  <c r="AC18" i="1"/>
  <c r="AQ18" i="1"/>
  <c r="F16" i="1"/>
  <c r="AB16" i="1"/>
  <c r="AC16" i="1"/>
  <c r="AQ16" i="1"/>
  <c r="F14" i="1"/>
  <c r="AB14" i="1"/>
  <c r="AC14" i="1"/>
  <c r="AQ14" i="1"/>
  <c r="F12" i="1"/>
  <c r="AB12" i="1"/>
  <c r="AC12" i="1"/>
  <c r="AQ12" i="1"/>
  <c r="F8" i="1"/>
  <c r="AB8" i="1"/>
  <c r="AC8" i="1"/>
  <c r="AQ8" i="1"/>
  <c r="F6" i="1"/>
  <c r="AB6" i="1"/>
  <c r="AC6" i="1"/>
  <c r="AQ6" i="1"/>
  <c r="AQ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Q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298" i="1"/>
  <c r="AC306" i="1"/>
  <c r="AC307" i="1"/>
  <c r="AC308" i="1"/>
  <c r="AC309" i="1"/>
  <c r="AC303" i="1"/>
  <c r="AC310" i="1"/>
  <c r="AC311" i="1"/>
  <c r="AC312" i="1"/>
  <c r="AC314" i="1"/>
  <c r="AC315" i="1"/>
  <c r="AC316" i="1"/>
  <c r="AC319" i="1"/>
  <c r="AC323" i="1"/>
  <c r="AC328" i="1"/>
  <c r="AC326" i="1"/>
  <c r="AC342" i="1"/>
  <c r="AC341" i="1"/>
  <c r="AC343" i="1"/>
  <c r="AC345" i="1"/>
  <c r="AC344" i="1"/>
  <c r="AC346" i="1"/>
  <c r="AC347" i="1"/>
  <c r="AC348" i="1"/>
  <c r="AC349" i="1"/>
  <c r="AC350" i="1"/>
  <c r="AC351" i="1"/>
  <c r="AC352" i="1"/>
  <c r="AC353" i="1"/>
  <c r="AC355" i="1"/>
  <c r="AC356" i="1"/>
  <c r="AC358" i="1"/>
  <c r="AC359" i="1"/>
  <c r="AC360" i="1"/>
  <c r="AC361" i="1"/>
  <c r="AC362" i="1"/>
  <c r="AC363" i="1"/>
  <c r="AC367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F303" i="1"/>
  <c r="AB303" i="1"/>
  <c r="AQ303" i="1"/>
  <c r="F60" i="1"/>
  <c r="AB60" i="1"/>
  <c r="AQ60" i="1"/>
  <c r="F35" i="1"/>
  <c r="AB35" i="1"/>
  <c r="AQ35" i="1"/>
  <c r="F175" i="1"/>
  <c r="AB175" i="1"/>
  <c r="AQ175" i="1"/>
  <c r="F85" i="1"/>
  <c r="AB85" i="1"/>
  <c r="AQ85" i="1"/>
  <c r="F80" i="1"/>
  <c r="AB80" i="1"/>
  <c r="AQ80" i="1"/>
  <c r="F209" i="1"/>
  <c r="AB209" i="1"/>
  <c r="AQ209" i="1"/>
  <c r="F180" i="1"/>
  <c r="AB180" i="1"/>
  <c r="AQ180" i="1"/>
  <c r="F90" i="1"/>
  <c r="AB90" i="1"/>
  <c r="AQ90" i="1"/>
  <c r="AQ363" i="1"/>
  <c r="F360" i="1"/>
  <c r="AB360" i="1"/>
  <c r="AQ360" i="1"/>
  <c r="F361" i="1"/>
  <c r="AB361" i="1"/>
  <c r="AQ361" i="1"/>
  <c r="AQ244" i="1"/>
  <c r="AQ9" i="1"/>
  <c r="AQ5" i="1"/>
  <c r="AQ7" i="1"/>
  <c r="AQ13" i="1"/>
  <c r="AQ15" i="1"/>
  <c r="AQ17" i="1"/>
  <c r="AQ19" i="1"/>
  <c r="AQ11" i="1"/>
  <c r="AQ21" i="1"/>
  <c r="AQ23" i="1"/>
  <c r="AQ25" i="1"/>
  <c r="AQ27" i="1"/>
  <c r="AQ28" i="1"/>
  <c r="AQ29" i="1"/>
  <c r="AQ30" i="1"/>
  <c r="AQ31" i="1"/>
  <c r="AQ32" i="1"/>
  <c r="AQ33" i="1"/>
  <c r="AQ34" i="1"/>
  <c r="AQ38" i="1"/>
  <c r="AQ39" i="1"/>
  <c r="AQ40" i="1"/>
  <c r="AQ42" i="1"/>
  <c r="AQ43" i="1"/>
  <c r="AQ44" i="1"/>
  <c r="AQ45" i="1"/>
  <c r="AQ41" i="1"/>
  <c r="AQ46" i="1"/>
  <c r="AQ47" i="1"/>
  <c r="AQ48" i="1"/>
  <c r="AQ49" i="1"/>
  <c r="AQ50" i="1"/>
  <c r="AQ51" i="1"/>
  <c r="AQ52" i="1"/>
  <c r="AQ53" i="1"/>
  <c r="AQ54" i="1"/>
  <c r="AQ56" i="1"/>
  <c r="AQ57" i="1"/>
  <c r="AQ55" i="1"/>
  <c r="AQ58" i="1"/>
  <c r="AQ59" i="1"/>
  <c r="AQ37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1" i="1"/>
  <c r="AQ82" i="1"/>
  <c r="AQ83" i="1"/>
  <c r="AQ84" i="1"/>
  <c r="AQ86" i="1"/>
  <c r="AQ87" i="1"/>
  <c r="AQ88" i="1"/>
  <c r="AQ91" i="1"/>
  <c r="AQ92" i="1"/>
  <c r="AQ97" i="1"/>
  <c r="AQ353" i="1"/>
  <c r="AQ355" i="1"/>
  <c r="AQ356" i="1"/>
  <c r="AQ359" i="1"/>
  <c r="AQ103" i="1"/>
  <c r="AQ362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179" i="1"/>
  <c r="AQ178" i="1"/>
  <c r="AQ177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6" i="1"/>
  <c r="AQ197" i="1"/>
  <c r="AQ198" i="1"/>
  <c r="AQ199" i="1"/>
  <c r="AQ200" i="1"/>
  <c r="AQ201" i="1"/>
  <c r="AQ202" i="1"/>
  <c r="AQ203" i="1"/>
  <c r="AQ204" i="1"/>
  <c r="AQ205" i="1"/>
  <c r="AQ208" i="1"/>
  <c r="AQ207" i="1"/>
  <c r="AQ206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5" i="1"/>
  <c r="AQ226" i="1"/>
  <c r="AQ227" i="1"/>
  <c r="AQ228" i="1"/>
  <c r="AQ229" i="1"/>
  <c r="AQ230" i="1"/>
  <c r="AQ231" i="1"/>
  <c r="AQ232" i="1"/>
  <c r="AQ233" i="1"/>
  <c r="AQ234" i="1"/>
  <c r="AQ236" i="1"/>
  <c r="AQ235" i="1"/>
  <c r="AQ240" i="1"/>
  <c r="AQ239" i="1"/>
  <c r="AQ238" i="1"/>
  <c r="AQ243" i="1"/>
  <c r="AQ242" i="1"/>
  <c r="AQ241" i="1"/>
  <c r="AQ245" i="1"/>
  <c r="AQ246" i="1"/>
  <c r="AQ247" i="1"/>
  <c r="AQ248" i="1"/>
  <c r="AQ249" i="1"/>
  <c r="AQ328" i="1"/>
  <c r="AQ326" i="1"/>
  <c r="AQ315" i="1"/>
  <c r="AQ316" i="1"/>
  <c r="AQ319" i="1"/>
  <c r="AQ323" i="1"/>
  <c r="AQ358" i="1"/>
  <c r="AQ367" i="1"/>
  <c r="AQ342" i="1"/>
  <c r="AQ345" i="1"/>
  <c r="AQ98" i="1"/>
  <c r="AQ298" i="1"/>
  <c r="AQ306" i="1"/>
  <c r="AQ307" i="1"/>
  <c r="AQ308" i="1"/>
  <c r="AQ309" i="1"/>
  <c r="AQ310" i="1"/>
  <c r="AQ311" i="1"/>
  <c r="AQ312" i="1"/>
  <c r="AQ314" i="1"/>
  <c r="AQ99" i="1"/>
  <c r="AQ100" i="1"/>
  <c r="AQ102" i="1"/>
  <c r="AQ104" i="1"/>
  <c r="AQ105" i="1"/>
  <c r="AQ280" i="1"/>
  <c r="AQ289" i="1"/>
  <c r="AQ290" i="1"/>
  <c r="AQ283" i="1"/>
  <c r="AQ284" i="1"/>
  <c r="AQ285" i="1"/>
  <c r="AQ341" i="1"/>
  <c r="AQ343" i="1"/>
  <c r="AQ286" i="1"/>
  <c r="AQ344" i="1"/>
  <c r="AQ346" i="1"/>
  <c r="AQ347" i="1"/>
  <c r="AQ348" i="1"/>
  <c r="AQ349" i="1"/>
  <c r="AQ350" i="1"/>
  <c r="AQ351" i="1"/>
  <c r="AQ352" i="1"/>
  <c r="AQ287" i="1"/>
  <c r="AQ288" i="1"/>
  <c r="AQ156" i="1"/>
  <c r="AQ279" i="1"/>
  <c r="AQ281" i="1"/>
  <c r="AQ282" i="1"/>
  <c r="AQ296" i="1"/>
  <c r="AQ297" i="1"/>
  <c r="AQ295" i="1"/>
  <c r="AQ101" i="1"/>
  <c r="AQ237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G9" i="1"/>
  <c r="AG7" i="1"/>
  <c r="F103" i="1"/>
  <c r="AB103" i="1"/>
  <c r="AB111" i="1"/>
  <c r="F111" i="1"/>
  <c r="AB110" i="1"/>
  <c r="F110" i="1"/>
  <c r="F353" i="1"/>
  <c r="AB353" i="1"/>
  <c r="F355" i="1"/>
  <c r="AB355" i="1"/>
  <c r="F356" i="1"/>
  <c r="AB356" i="1"/>
  <c r="AG316" i="1"/>
  <c r="AG319" i="1"/>
  <c r="AG323" i="1"/>
  <c r="AG31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298" i="1"/>
  <c r="F306" i="1"/>
  <c r="F307" i="1"/>
  <c r="F308" i="1"/>
  <c r="F309" i="1"/>
  <c r="F310" i="1"/>
  <c r="F311" i="1"/>
  <c r="F312" i="1"/>
  <c r="F314" i="1"/>
  <c r="F315" i="1"/>
  <c r="F316" i="1"/>
  <c r="F319" i="1"/>
  <c r="F323" i="1"/>
  <c r="F328" i="1"/>
  <c r="F326" i="1"/>
  <c r="F342" i="1"/>
  <c r="F341" i="1"/>
  <c r="F343" i="1"/>
  <c r="F345" i="1"/>
  <c r="F344" i="1"/>
  <c r="F346" i="1"/>
  <c r="F347" i="1"/>
  <c r="F348" i="1"/>
  <c r="F349" i="1"/>
  <c r="F350" i="1"/>
  <c r="F351" i="1"/>
  <c r="F352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AB358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6" i="1"/>
  <c r="AG326" i="1" s="1"/>
  <c r="AK328" i="1"/>
  <c r="AG328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4" i="1"/>
  <c r="AB341" i="1"/>
  <c r="AB328" i="1"/>
  <c r="AB370" i="1"/>
  <c r="AB369" i="1"/>
  <c r="AB367" i="1"/>
  <c r="AB363" i="1"/>
  <c r="AB362" i="1"/>
  <c r="AB359" i="1"/>
  <c r="AB213" i="1"/>
  <c r="AB207" i="1"/>
  <c r="AB179" i="1"/>
  <c r="AB178" i="1"/>
  <c r="AB185" i="1"/>
  <c r="AB214" i="1"/>
  <c r="AB215" i="1"/>
  <c r="AB216" i="1"/>
  <c r="AB372" i="1"/>
  <c r="AB374" i="1"/>
  <c r="AB375" i="1"/>
  <c r="AB376" i="1"/>
  <c r="AB373" i="1"/>
  <c r="AB371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77" i="1"/>
  <c r="AB378" i="1"/>
  <c r="AB379" i="1"/>
  <c r="AB380" i="1"/>
  <c r="AB381" i="1"/>
  <c r="AB382" i="1"/>
  <c r="AB248" i="1"/>
  <c r="AB247" i="1"/>
  <c r="AB246" i="1"/>
  <c r="AB245" i="1"/>
  <c r="AB409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8" i="1"/>
  <c r="AB399" i="1"/>
  <c r="AB400" i="1"/>
  <c r="AB401" i="1"/>
  <c r="AB402" i="1"/>
  <c r="AB403" i="1"/>
  <c r="AB404" i="1"/>
  <c r="AB405" i="1"/>
  <c r="AB406" i="1"/>
  <c r="AB407" i="1"/>
  <c r="AB408" i="1"/>
  <c r="AB397" i="1"/>
  <c r="AB254" i="1"/>
  <c r="AB255" i="1"/>
  <c r="AB256" i="1"/>
  <c r="AB257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352" i="1"/>
  <c r="AB351" i="1"/>
  <c r="AB350" i="1"/>
  <c r="AB349" i="1"/>
  <c r="AB348" i="1"/>
  <c r="AB347" i="1"/>
  <c r="AB345" i="1"/>
  <c r="AB342" i="1"/>
  <c r="AB326" i="1"/>
  <c r="AB323" i="1"/>
  <c r="AB319" i="1"/>
  <c r="AB316" i="1"/>
  <c r="AB315" i="1"/>
  <c r="AB314" i="1"/>
  <c r="AB311" i="1"/>
  <c r="AB310" i="1"/>
  <c r="AB309" i="1"/>
  <c r="AB308" i="1"/>
  <c r="AB307" i="1"/>
  <c r="AB306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<sst xmlns="http://schemas.openxmlformats.org/spreadsheetml/2006/main" count="4983" uniqueCount="1133">
  <si>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</si>
  <si>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</si>
  <si>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</si>
  <si>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</si>
  <si>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</si>
  <si>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</si>
  <si>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</si>
  <si>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</si>
  <si>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</si>
  <si>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</si>
  <si>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</si>
  <si>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</si>
  <si>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</si>
  <si>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</si>
  <si>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</si>
  <si>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</si>
  <si>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</si>
  <si>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</si>
  <si>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</si>
  <si>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</si>
  <si>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</si>
  <si>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</si>
  <si>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</si>
  <si>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</si>
  <si>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</si>
  <si>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</si>
  <si>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</si>
  <si>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</si>
  <si>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</si>
  <si>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</si>
  <si>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</si>
  <si>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</si>
  <si>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</si>
  <si>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</si>
  <si>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</si>
  <si>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</si>
  <si>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</si>
  <si>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</si>
  <si>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</si>
  <si>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</si>
  <si>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</si>
  <si>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</si>
  <si>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</si>
  <si>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</si>
  <si>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</si>
  <si>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</si>
  <si>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</si>
  <si>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</si>
  <si>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</si>
  <si>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</si>
  <si>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</si>
  <si>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</si>
  <si>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</si>
  <si>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</si>
  <si>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</si>
  <si>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</si>
  <si>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</si>
  <si>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</si>
  <si>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</si>
  <si>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</si>
  <si>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</si>
  <si>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</si>
  <si>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</si>
  <si>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</si>
  <si>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</si>
  <si>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</si>
  <si>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</si>
  <si>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</si>
  <si>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</si>
  <si>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</si>
  <si>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</si>
  <si>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</si>
  <si>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</si>
  <si>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</si>
  <si>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</si>
  <si>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</si>
  <si>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</si>
  <si>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</si>
  <si>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</si>
  <si>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</si>
  <si>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</si>
  <si>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</si>
  <si>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</si>
  <si>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</si>
  <si>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</si>
  <si>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</si>
  <si>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</si>
  <si>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</si>
  <si>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</si>
  <si>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</si>
  <si>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</si>
  <si>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</si>
  <si>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</si>
  <si>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</si>
  <si>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</si>
  <si>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</si>
  <si>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</si>
  <si>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</si>
  <si>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</si>
  <si>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</si>
  <si>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</si>
  <si>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</si>
  <si>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</si>
  <si>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</si>
  <si>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</si>
  <si>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</si>
  <si>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</si>
  <si>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</si>
  <si>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</si>
  <si>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</si>
  <si>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</si>
  <si>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</si>
  <si>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</si>
  <si>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</si>
  <si>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</si>
  <si>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</si>
  <si>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</si>
  <si>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</si>
  <si>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</si>
  <si>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</si>
  <si>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</si>
  <si>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</si>
  <si>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</si>
  <si>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</si>
  <si>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</si>
  <si>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</si>
  <si>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</si>
  <si>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</si>
  <si>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</si>
  <si>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</si>
  <si>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</si>
  <si>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</si>
  <si>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</si>
  <si>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</si>
  <si>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</si>
  <si>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</si>
  <si>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</si>
  <si>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</si>
  <si>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</si>
  <si>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</si>
  <si>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</si>
  <si>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</si>
  <si>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</si>
  <si>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</si>
  <si>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</si>
  <si>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</si>
  <si>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</si>
  <si>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</si>
  <si>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</si>
  <si>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</si>
  <si>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</si>
  <si>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</si>
  <si>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</si>
  <si>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</si>
  <si>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</si>
  <si>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</si>
  <si>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</si>
  <si>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</si>
  <si>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</si>
  <si>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</si>
  <si>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</si>
  <si>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</si>
  <si>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</si>
  <si>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</si>
  <si>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</si>
  <si>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</si>
  <si>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</si>
  <si>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</si>
  <si>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</si>
  <si>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</si>
  <si>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</si>
  <si>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</si>
  <si>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</si>
  <si>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</si>
  <si>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</si>
  <si>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</si>
  <si>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</si>
  <si>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</si>
  <si>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</si>
  <si>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</si>
  <si>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</si>
  <si>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</si>
  <si>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</si>
  <si>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</si>
  <si>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</si>
  <si>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</si>
  <si>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</si>
  <si>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</si>
  <si>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</si>
  <si>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</si>
  <si>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</si>
  <si>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</si>
  <si>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</si>
  <si>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</si>
  <si>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</si>
  <si>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</si>
  <si>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</si>
  <si>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</si>
  <si>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</si>
  <si>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</si>
  <si>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</si>
  <si>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</si>
  <si>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</si>
  <si>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</si>
  <si>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</si>
  <si>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</si>
  <si>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</si>
  <si>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</si>
  <si>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</si>
  <si>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</si>
  <si>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</si>
  <si>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</si>
  <si>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</si>
  <si>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</si>
  <si>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</si>
  <si>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</si>
  <si>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</si>
  <si>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</si>
  <si>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</si>
  <si>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</si>
  <si>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</si>
  <si>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</si>
  <si>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</si>
  <si>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</si>
  <si>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</si>
  <si>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</si>
  <si>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</si>
  <si>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</si>
  <si>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</si>
  <si>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</si>
  <si>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</si>
  <si>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</si>
  <si>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</si>
  <si>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</si>
  <si>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</si>
  <si>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</si>
  <si>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</si>
  <si>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</si>
  <si>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</si>
  <si>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</si>
  <si>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</si>
  <si>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</si>
  <si>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</si>
  <si>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</si>
  <si>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</si>
  <si>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</si>
  <si>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</si>
  <si>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</si>
  <si>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</si>
  <si>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</si>
  <si>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</si>
  <si>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</si>
  <si>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</si>
  <si>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</si>
  <si>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</si>
  <si>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</si>
  <si>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</si>
  <si>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</si>
  <si>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</si>
  <si>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</si>
  <si>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</si>
  <si>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</si>
  <si>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</si>
  <si>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</si>
  <si>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</si>
  <si>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</si>
  <si>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</si>
  <si>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</si>
  <si>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</si>
  <si>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</si>
  <si>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</si>
  <si>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</si>
  <si>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</si>
  <si>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</si>
  <si>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</si>
  <si>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</si>
  <si>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</si>
  <si>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</si>
  <si>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</si>
  <si>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</si>
  <si>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</si>
  <si>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</si>
  <si>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</si>
  <si>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</si>
  <si>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</si>
  <si>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</si>
  <si>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</si>
  <si>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</si>
  <si>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</si>
  <si>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</si>
  <si>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</si>
  <si>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</si>
  <si>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</si>
  <si>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</si>
  <si>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</si>
  <si>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</si>
  <si>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</si>
  <si>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</si>
  <si>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</si>
  <si>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</si>
  <si>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</si>
  <si>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</si>
  <si>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</si>
  <si>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</si>
  <si>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</si>
  <si>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</si>
  <si>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</si>
  <si>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</si>
  <si>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</si>
  <si>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</si>
  <si>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</si>
  <si>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</si>
  <si>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</si>
  <si>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</si>
  <si>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</si>
  <si>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</si>
  <si>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</si>
  <si>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</si>
  <si>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</si>
  <si>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</si>
  <si>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</si>
  <si>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</si>
  <si>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</si>
  <si>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</si>
  <si>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</si>
  <si>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</si>
  <si>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</si>
  <si>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</si>
  <si>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</si>
  <si>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</si>
  <si>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</si>
  <si>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</si>
  <si>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</si>
  <si>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</si>
  <si>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</si>
  <si>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</si>
  <si>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</si>
  <si>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</si>
  <si>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</si>
  <si>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</si>
  <si>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</si>
  <si>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</si>
  <si>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</si>
  <si>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</si>
  <si>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</si>
  <si>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</si>
  <si>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</si>
  <si>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</si>
  <si>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</si>
  <si>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</si>
  <si>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</si>
  <si>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</si>
  <si>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</si>
  <si>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</si>
  <si>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</si>
  <si>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</si>
  <si>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</si>
  <si>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</si>
  <si>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</si>
  <si>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</si>
  <si>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</si>
  <si>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</si>
  <si>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</si>
  <si>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</si>
  <si>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</si>
  <si>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</si>
  <si>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</si>
  <si>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</si>
  <si>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</si>
  <si>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</si>
  <si>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</si>
  <si>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</si>
  <si>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</si>
  <si>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</si>
  <si>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</si>
  <si>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</si>
  <si>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</si>
  <si>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</si>
  <si>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</si>
  <si>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</si>
  <si>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</si>
  <si>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</si>
  <si>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</si>
  <si>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</si>
  <si>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</si>
  <si>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</si>
  <si>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</si>
  <si>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</si>
  <si>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</si>
  <si>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</si>
  <si>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</si>
  <si>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</si>
  <si>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</si>
  <si>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</si>
  <si>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</si>
  <si>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</si>
  <si>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</si>
  <si>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</si>
  <si>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</si>
  <si>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</si>
  <si>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</si>
  <si>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</si>
  <si>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</si>
  <si>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</si>
  <si>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</si>
  <si>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</si>
  <si>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</si>
  <si>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</si>
  <si>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</si>
  <si>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</si>
  <si>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</si>
  <si>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</si>
  <si>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</si>
  <si>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</si>
  <si>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</si>
  <si>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</si>
  <si>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</si>
  <si>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</si>
  <si>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</si>
  <si>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</si>
  <si>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</si>
  <si>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</si>
  <si>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</si>
  <si>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</si>
  <si>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</si>
  <si>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</si>
  <si>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</si>
  <si>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</si>
  <si>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</si>
  <si>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</si>
  <si>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</si>
  <si>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</si>
  <si>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</si>
  <si>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</si>
  <si>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</si>
  <si>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</si>
  <si>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</si>
  <si>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</si>
  <si>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</si>
  <si>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</si>
  <si>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</si>
  <si>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</si>
  <si>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</si>
  <si>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</si>
  <si>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</si>
  <si>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</si>
  <si>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</si>
  <si>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</si>
  <si>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</si>
  <si>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</si>
  <si>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</si>
  <si>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</si>
  <si>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</si>
  <si>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</si>
  <si>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</si>
  <si>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</si>
  <si>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</si>
  <si>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</si>
  <si>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</si>
  <si>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</si>
  <si>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</si>
  <si>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</si>
  <si>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</si>
  <si>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</si>
  <si>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</si>
  <si>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</si>
  <si>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</si>
  <si>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</si>
  <si>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</si>
  <si>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</si>
  <si>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</si>
  <si>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</si>
  <si>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</si>
  <si>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</si>
  <si>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</si>
  <si>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</si>
  <si>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</si>
  <si>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</si>
  <si>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</si>
  <si>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</si>
  <si>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</si>
  <si>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</si>
  <si>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</si>
  <si>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</si>
  <si>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</si>
  <si>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</si>
  <si>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</si>
  <si>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</si>
  <si>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</si>
  <si>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</si>
  <si>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</si>
  <si>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</si>
  <si>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</si>
  <si>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</si>
  <si>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</si>
  <si>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</si>
  <si>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</si>
  <si>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</si>
  <si>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</si>
  <si>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</si>
  <si>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</si>
  <si>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</si>
  <si>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</si>
  <si>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</si>
  <si>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</si>
  <si>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</si>
  <si>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</si>
  <si>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</si>
  <si>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</si>
  <si>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</si>
  <si>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</si>
  <si>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</si>
  <si>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</si>
  <si>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</si>
  <si>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</si>
  <si>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</si>
  <si>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</si>
  <si>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</si>
  <si>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</si>
  <si>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</si>
  <si>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</si>
  <si>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</si>
  <si>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</si>
  <si>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</si>
  <si>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</si>
  <si>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</si>
  <si>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</si>
  <si>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</si>
  <si>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</si>
  <si>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</si>
  <si>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</si>
  <si>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</si>
  <si>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</si>
  <si>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</si>
  <si>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</si>
  <si>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</si>
  <si>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</si>
  <si>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</si>
  <si>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</si>
  <si>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</si>
  <si>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</si>
  <si>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</si>
  <si>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</si>
  <si>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</si>
  <si>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</si>
  <si>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</si>
  <si>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</si>
  <si>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</si>
  <si>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</si>
  <si>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</si>
  <si>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</si>
  <si>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</si>
  <si>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</si>
  <si>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</si>
  <si>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</si>
  <si>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</si>
  <si>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</si>
  <si>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</si>
  <si>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</si>
  <si>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</si>
  <si>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</si>
  <si>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</si>
  <si>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</si>
  <si>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</si>
  <si>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</si>
  <si>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</si>
  <si>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</si>
  <si>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</si>
  <si>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</si>
  <si>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</si>
  <si>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</si>
  <si>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</si>
  <si>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</si>
  <si>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</si>
  <si>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</si>
  <si>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</si>
  <si>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</si>
  <si>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</si>
  <si>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</si>
  <si>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</si>
  <si>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</si>
  <si>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</si>
  <si>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</si>
  <si>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</si>
  <si>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</si>
  <si>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</si>
  <si>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</si>
  <si>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</si>
  <si>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</si>
  <si>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</si>
  <si>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</si>
  <si>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</si>
  <si>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</si>
  <si>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</si>
  <si>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</si>
  <si>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</si>
  <si>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</si>
  <si>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</si>
  <si>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</si>
  <si>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</si>
  <si>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</si>
  <si>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</si>
  <si>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</si>
  <si>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</si>
  <si>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</si>
  <si>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</si>
  <si>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</si>
  <si>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</si>
  <si>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</si>
  <si>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</si>
  <si>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</si>
  <si>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</si>
  <si>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</si>
  <si>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</si>
  <si>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</si>
  <si>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</si>
  <si>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</si>
  <si>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</si>
  <si>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</si>
  <si>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</si>
  <si>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</si>
  <si>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</si>
  <si>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</si>
  <si>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</si>
  <si>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</si>
  <si>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</si>
  <si>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</si>
  <si>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</si>
  <si>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</si>
  <si>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</si>
  <si>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</si>
  <si>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</si>
  <si>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</si>
  <si>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</si>
  <si>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</si>
  <si>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</si>
  <si>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</si>
  <si>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</si>
  <si>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</si>
  <si>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</si>
  <si>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</si>
  <si>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</si>
  <si>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</si>
  <si>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</si>
  <si>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</si>
  <si>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</si>
  <si>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</si>
  <si>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</si>
  <si>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</si>
  <si>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</si>
  <si>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</si>
  <si>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</si>
  <si>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</si>
  <si>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</si>
  <si>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</si>
  <si>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</si>
  <si>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</si>
  <si>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</si>
  <si>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</si>
  <si>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</si>
  <si>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</si>
  <si>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</si>
  <si>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</si>
  <si>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</si>
  <si>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</si>
  <si>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</si>
  <si>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</si>
  <si>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</si>
  <si>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</si>
  <si>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</si>
  <si>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</si>
  <si>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</si>
  <si>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</si>
  <si>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</si>
  <si>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</si>
  <si>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</si>
  <si>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</si>
  <si>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</si>
  <si>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</si>
  <si>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</si>
  <si>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</si>
  <si>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</si>
  <si>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</si>
  <si>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</si>
  <si>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</si>
  <si>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</si>
  <si>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</si>
  <si>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</si>
  <si>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</si>
  <si>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</si>
  <si>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</si>
  <si>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</si>
  <si>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</si>
  <si>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</si>
  <si>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</si>
  <si>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</si>
  <si>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</si>
  <si>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</si>
  <si>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</si>
  <si>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</si>
  <si>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</si>
  <si>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</si>
  <si>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</si>
  <si>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</si>
  <si>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</si>
  <si>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</si>
  <si>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</si>
  <si>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</si>
  <si>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</si>
  <si>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</si>
  <si>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</si>
  <si>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</si>
  <si>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</si>
  <si>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</si>
  <si>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</si>
  <si>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</si>
  <si>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</si>
  <si>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</si>
  <si>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</si>
  <si>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</si>
  <si>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</si>
  <si>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</si>
  <si>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</si>
  <si>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</si>
  <si>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</si>
  <si>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</si>
  <si>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</si>
  <si>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</si>
  <si>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</si>
  <si>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</si>
  <si>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</si>
  <si>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</si>
  <si>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</si>
  <si>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</si>
  <si>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</si>
  <si>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</si>
  <si>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</si>
  <si>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</si>
  <si>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</si>
  <si>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</si>
  <si>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</si>
  <si>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</si>
  <si>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</si>
  <si>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</si>
  <si>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</si>
  <si>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</si>
  <si>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</si>
  <si>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</si>
  <si>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</si>
  <si>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</si>
  <si>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</si>
  <si>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</si>
  <si>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</si>
  <si>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</si>
  <si>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</si>
  <si>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</si>
  <si>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</si>
  <si>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</si>
  <si>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</si>
  <si>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</si>
  <si>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</si>
  <si>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</si>
  <si>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</si>
  <si>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</si>
  <si>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</si>
  <si>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</si>
  <si>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</si>
  <si>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</si>
  <si>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</si>
  <si>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</si>
  <si>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</si>
  <si>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</si>
  <si>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</si>
  <si>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</si>
  <si>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</si>
  <si>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</si>
  <si>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</si>
  <si>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</si>
  <si>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</si>
  <si>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</si>
  <si>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</si>
  <si>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</si>
  <si>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</si>
  <si>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</si>
  <si>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</si>
  <si>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</si>
  <si>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</si>
  <si>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</si>
  <si>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</si>
  <si>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</si>
  <si>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</si>
  <si>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</si>
  <si>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</si>
  <si>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</si>
  <si>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</si>
  <si>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</si>
  <si>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</si>
  <si>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</si>
  <si>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</si>
  <si>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</si>
  <si>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</si>
  <si>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</si>
  <si>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</si>
  <si>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</si>
  <si>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</si>
  <si>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</si>
  <si>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</si>
  <si>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</si>
  <si>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</si>
  <si>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</si>
  <si>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</si>
  <si>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</si>
  <si>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</si>
  <si>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</si>
  <si>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</si>
  <si>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</si>
  <si>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</si>
  <si>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</si>
  <si>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</si>
  <si>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</si>
  <si>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</si>
  <si>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</si>
  <si>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</si>
  <si>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</si>
  <si>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</si>
  <si>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</si>
  <si>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</si>
  <si>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</si>
  <si>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</si>
  <si>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</si>
  <si>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</si>
  <si>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</si>
  <si>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</si>
  <si>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</si>
  <si>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</si>
  <si>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</si>
  <si>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</si>
  <si>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</si>
  <si>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</si>
  <si>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</si>
  <si>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</si>
  <si>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</si>
  <si>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</si>
  <si>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</si>
  <si>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</si>
  <si>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</si>
  <si>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</si>
  <si>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</si>
  <si>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</si>
  <si>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</si>
  <si>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</si>
  <si>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</si>
  <si>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</si>
  <si>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</si>
  <si>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</si>
  <si>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</si>
  <si>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</si>
  <si>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</si>
  <si>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</si>
  <si>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</si>
  <si>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</si>
  <si>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</si>
  <si>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</si>
  <si>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</si>
  <si>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</si>
  <si>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</si>
  <si>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</si>
  <si>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</si>
  <si>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</si>
  <si>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</si>
  <si>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</si>
  <si>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</si>
  <si>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</si>
  <si>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</si>
  <si>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</si>
  <si>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</si>
  <si>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</si>
  <si>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</si>
  <si>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</si>
  <si>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</si>
  <si>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</si>
  <si>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</si>
  <si>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</si>
  <si>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</si>
  <si>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</si>
  <si>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</si>
  <si>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</si>
  <si>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</si>
  <si>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</si>
  <si>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</si>
  <si>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</si>
  <si>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</si>
  <si>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</si>
  <si>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</si>
  <si>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</si>
  <si>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</si>
  <si>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</si>
  <si>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</si>
  <si>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</si>
  <si>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</si>
  <si>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</si>
  <si>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</si>
  <si>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</si>
  <si>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</si>
  <si>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</si>
  <si>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</si>
  <si>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</si>
  <si>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</si>
  <si>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</si>
  <si>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</si>
  <si>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</si>
  <si>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</si>
  <si>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</si>
  <si>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</si>
  <si>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</si>
  <si>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</si>
  <si>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</si>
  <si>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</si>
  <si>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</si>
  <si>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</si>
  <si>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</si>
  <si>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</si>
  <si>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</si>
  <si>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</si>
  <si>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</si>
  <si>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</si>
  <si>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</si>
  <si>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</si>
  <si>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</si>
  <si>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</si>
  <si>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</si>
  <si>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</si>
  <si>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</si>
  <si>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</si>
  <si>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</si>
  <si>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</si>
  <si>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</si>
  <si>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</si>
  <si>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</si>
  <si>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</si>
  <si>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</si>
  <si>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</si>
  <si>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</si>
  <si>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</si>
  <si>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</si>
  <si>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</si>
  <si>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</si>
  <si>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</si>
  <si>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</si>
  <si>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</si>
  <si>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</si>
  <si>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</si>
  <si>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</si>
  <si>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</si>
  <si>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</si>
  <si>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</si>
  <si>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</si>
  <si>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</si>
  <si>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</si>
  <si>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</si>
  <si>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</si>
  <si>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</si>
  <si>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</si>
  <si>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</si>
  <si>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</si>
  <si>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</si>
  <si>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</si>
  <si>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</si>
  <si>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</si>
  <si>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</si>
  <si>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</si>
  <si>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</si>
  <si>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</si>
  <si>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</si>
  <si>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</si>
  <si>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</si>
  <si>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</si>
  <si>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</si>
  <si>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</si>
  <si>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</si>
  <si>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</si>
  <si>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</si>
  <si>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</si>
  <si>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</si>
  <si>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</si>
  <si>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</si>
  <si>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</si>
  <si>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</si>
  <si>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</si>
  <si>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</si>
  <si>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</si>
  <si>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</si>
  <si>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</si>
  <si>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</si>
  <si>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</si>
  <si>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</si>
  <si>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</si>
  <si>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</si>
  <si>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</si>
  <si>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</si>
  <si>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</si>
  <si>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</si>
  <si>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</si>
  <si>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</si>
  <si>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</si>
  <si>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</si>
  <si>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</si>
  <si>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</si>
  <si>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</si>
  <si>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</si>
  <si>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</si>
  <si>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</si>
  <si>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</si>
  <si>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</si>
  <si>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</si>
  <si>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</si>
  <si>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</si>
  <si>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</si>
  <si>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</si>
  <si>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</si>
  <si>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</si>
  <si>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</si>
  <si>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</si>
  <si>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</si>
  <si>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</si>
  <si>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</si>
  <si>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</si>
  <si>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</si>
  <si>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</si>
  <si>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</si>
  <si>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</si>
  <si>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</si>
  <si>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</si>
  <si>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</si>
  <si>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</si>
  <si>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</si>
  <si>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</si>
  <si>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</si>
  <si>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</si>
  <si>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</si>
  <si>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</si>
  <si>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</si>
  <si>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</si>
  <si>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</si>
  <si>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</si>
  <si>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</si>
  <si>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</si>
  <si>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</si>
  <si>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</si>
  <si>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</si>
  <si>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</si>
  <si>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</si>
  <si>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</si>
  <si>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</si>
  <si>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</si>
  <si>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</si>
  <si>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http://raspbpi-lia:8092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</si>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</sst>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Q695" totalsRowShown="0" headerRowDxfId="45" dataDxfId="43" headerRowBorderDxfId="44">
  <autoFilter ref="A3:AQ695" xr:uid="{00000000-0009-0000-0100-000002000000}"/>
  <sortState xmlns:xlrd2="http://schemas.microsoft.com/office/spreadsheetml/2017/richdata2" ref="A4:AQ695">
    <sortCondition ref="A3:A695"/>
  </sortState>
  <tableColumns count="43">
    <tableColumn id="1" xr3:uid="{00000000-0010-0000-0000-000001000000}" name="index" dataDxfId="42"/>
    <tableColumn id="2" xr3:uid="{00000000-0010-0000-0000-000002000000}" name="entity_status" dataDxfId="41"/>
    <tableColumn id="30" xr3:uid="{9A7EFF98-BFE6-E446-8CFB-C6A8F1F4C72D}" name="device_via_device" dataDxfId="40"/>
    <tableColumn id="3" xr3:uid="{00000000-0010-0000-0000-000003000000}" name="entity_namespace" dataDxfId="39"/>
    <tableColumn id="4" xr3:uid="{00000000-0010-0000-0000-000004000000}" name="unique_id" dataDxfId="38"/>
    <tableColumn id="29" xr3:uid="{C9099E62-9C90-774C-B487-C1E8FC10D09D}" name="name" dataDxfId="37">
      <calculatedColumnFormula>IF(ISBLANK(E4), "", Table2[[#This Row],[unique_id]])</calculatedColumnFormula>
    </tableColumn>
    <tableColumn id="5" xr3:uid="{00000000-0010-0000-0000-000005000000}" name="friendly_name" dataDxfId="36"/>
    <tableColumn id="6" xr3:uid="{00000000-0010-0000-0000-000006000000}" name="entity_domain" dataDxfId="35"/>
    <tableColumn id="7" xr3:uid="{00000000-0010-0000-0000-000007000000}" name="entity_group" dataDxfId="34"/>
    <tableColumn id="27" xr3:uid="{60418A65-0C60-7646-A0ED-ABB0E1A36C63}" name="google_aliases" dataDxfId="33"/>
    <tableColumn id="13" xr3:uid="{B4C4A2D6-C804-F043-B392-3D0AB90153D7}" name="linked_entity" dataDxfId="32"/>
    <tableColumn id="39" xr3:uid="{4CB6C6ED-220F-EA47-A177-F3CF94B4FCB8}" name="linked_service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_type" dataDxfId="26"/>
    <tableColumn id="43" xr3:uid="{E7D1DC27-417A-B44D-9C67-253D3AEEAC31}" name="zigbee_group" dataDxfId="25"/>
    <tableColumn id="41" xr3:uid="{C2AC9DC2-579C-114D-BD33-47F922A7ECD8}" name="zigbee_config" dataDxfId="24"/>
    <tableColumn id="38" xr3:uid="{26490464-B58E-B747-AFA6-696984DB49F8}" name="zigbee_device_config" dataDxfId="23"/>
    <tableColumn id="8" xr3:uid="{00000000-0010-0000-0000-000008000000}" name="state_class" dataDxfId="22"/>
    <tableColumn id="9" xr3:uid="{00000000-0010-0000-0000-000009000000}" name="unit_of_measurement" dataDxfId="21"/>
    <tableColumn id="10" xr3:uid="{00000000-0010-0000-0000-00000A000000}" name="device_class" dataDxfId="20"/>
    <tableColumn id="11" xr3:uid="{00000000-0010-0000-0000-00000B000000}" name="icon" dataDxfId="19"/>
    <tableColumn id="12" xr3:uid="{00000000-0010-0000-0000-00000C000000}" name="sample_period" dataDxfId="18"/>
    <tableColumn id="15" xr3:uid="{00000000-0010-0000-0000-00000F000000}" name="force_update" dataDxfId="17"/>
    <tableColumn id="16" xr3:uid="{00000000-0010-0000-0000-000010000000}" name="unique_id_device" dataDxfId="16"/>
    <tableColumn id="17" xr3:uid="{00000000-0010-0000-0000-000011000000}" name="discovery_topic" dataDxfId="15">
      <calculatedColumnFormula>IF(ISBLANK(AA4),  "", _xlfn.CONCAT("haas/entity/sensor/", LOWER(C4), "/", E4, "/config"))</calculatedColumnFormula>
    </tableColumn>
    <tableColumn id="18" xr3:uid="{00000000-0010-0000-0000-000012000000}" name="state_topic" dataDxfId="14">
      <calculatedColumnFormula>IF(ISBLANK(AA4),  "", _xlfn.CONCAT(LOWER(C4), "/", E4))</calculatedColumnFormula>
    </tableColumn>
    <tableColumn id="19" xr3:uid="{00000000-0010-0000-0000-000013000000}" name="value_template" dataDxfId="13"/>
    <tableColumn id="20" xr3:uid="{00000000-0010-0000-0000-000014000000}" name="qos" dataDxfId="12"/>
    <tableColumn id="37" xr3:uid="{64D4DD58-B502-4345-9167-C0EACC9E86EC}" name="device_configuration_url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40" xr3:uid="{344437C2-0BDB-7546-8FAB-6C4F23E06045}" name="device_suggested_area_override" dataDxfId="0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95"/>
  <sheetViews>
    <sheetView tabSelected="1" topLeftCell="AJ69" zoomScale="122" zoomScaleNormal="122" workbookViewId="0">
      <selection activeCell="AS89" sqref="AS8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34.5" style="8" bestFit="1" customWidth="1"/>
    <col min="12" max="12" width="34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9.1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83203125" style="8" customWidth="1"/>
    <col min="21" max="21" width="18.83203125" style="10" customWidth="1"/>
    <col min="22" max="22" width="33.1640625" style="8" customWidth="1"/>
    <col min="23" max="23" width="39.33203125" style="8" customWidth="1"/>
    <col min="24" max="24" width="22.332031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49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83203125" style="8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43.83203125" style="8" bestFit="1" customWidth="1"/>
    <col min="44" max="16384" width="10.83203125" style="8"/>
  </cols>
  <sheetData>
    <row r="1" spans="1:43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7" t="s">
        <v>200</v>
      </c>
      <c r="X1" s="47"/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1130</v>
      </c>
      <c r="AN1" s="23" t="s">
        <v>712</v>
      </c>
      <c r="AO1" s="23" t="s">
        <v>1126</v>
      </c>
      <c r="AP1" s="23" t="s">
        <v>712</v>
      </c>
      <c r="AQ1" s="23" t="s">
        <v>1127</v>
      </c>
    </row>
    <row r="2" spans="1:43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1123</v>
      </c>
      <c r="L2" s="19" t="s">
        <v>1124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1131</v>
      </c>
      <c r="AN2" s="26" t="s">
        <v>1128</v>
      </c>
      <c r="AO2" s="26" t="s">
        <v>1125</v>
      </c>
      <c r="AP2" s="26" t="s">
        <v>463</v>
      </c>
      <c r="AQ2" s="28" t="s">
        <v>1129</v>
      </c>
    </row>
    <row r="3" spans="1:43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1106</v>
      </c>
      <c r="L3" s="2" t="s">
        <v>1107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1132</v>
      </c>
      <c r="AN3" s="5" t="s">
        <v>574</v>
      </c>
      <c r="AO3" s="5" t="s">
        <v>461</v>
      </c>
      <c r="AP3" s="5" t="s">
        <v>462</v>
      </c>
      <c r="AQ3" s="6" t="s">
        <v>505</v>
      </c>
    </row>
    <row r="4" spans="1:43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1056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 t="str">
        <f t="shared" ref="AQ4:AQ67" si="2">IF(AND(ISBLANK(AO4), ISBLANK(AP4)), "", _xlfn.CONCAT("[", IF(ISBLANK(AO4), "", _xlfn.CONCAT("[""mac"", """, AO4, """]")), IF(ISBLANK(AP4), "", _xlfn.CONCAT(", [""ip"", """, AP4, """]")), "]"))</f>
        <v/>
      </c>
    </row>
    <row r="5" spans="1:43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1056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 t="str">
        <f t="shared" si="2"/>
        <v/>
      </c>
    </row>
    <row r="6" spans="1:43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 t="str">
        <f t="shared" si="2"/>
        <v/>
      </c>
    </row>
    <row r="7" spans="1:43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 t="str">
        <f t="shared" si="2"/>
        <v>[["mac", "70:ee:50:25:7f:50"]]</v>
      </c>
    </row>
    <row r="8" spans="1:43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 t="str">
        <f t="shared" si="2"/>
        <v/>
      </c>
    </row>
    <row r="9" spans="1:43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 t="str">
        <f t="shared" si="2"/>
        <v>[["mac", "70:ee:50:25:93:90"]]</v>
      </c>
    </row>
    <row r="10" spans="1:43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 t="str">
        <f t="shared" si="2"/>
        <v/>
      </c>
    </row>
    <row r="11" spans="1:43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 t="str">
        <f t="shared" si="2"/>
        <v/>
      </c>
    </row>
    <row r="12" spans="1:43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 t="str">
        <f t="shared" si="2"/>
        <v/>
      </c>
    </row>
    <row r="13" spans="1:43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 t="str">
        <f t="shared" si="2"/>
        <v>[["mac", "70:ee:50:25:9c:68"]]</v>
      </c>
    </row>
    <row r="14" spans="1:43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 t="str">
        <f t="shared" si="2"/>
        <v/>
      </c>
    </row>
    <row r="15" spans="1:43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 t="str">
        <f t="shared" si="2"/>
        <v>[["mac", "70:ee:50:2b:6a:2c"]]</v>
      </c>
    </row>
    <row r="16" spans="1:43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 t="str">
        <f t="shared" si="2"/>
        <v/>
      </c>
    </row>
    <row r="17" spans="1:43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 t="str">
        <f t="shared" si="2"/>
        <v>[["mac", "70:ee:50:2c:8d:28"]]</v>
      </c>
    </row>
    <row r="18" spans="1:43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 t="str">
        <f t="shared" si="2"/>
        <v/>
      </c>
    </row>
    <row r="19" spans="1:43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 t="str">
        <f t="shared" si="2"/>
        <v/>
      </c>
    </row>
    <row r="20" spans="1:43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 t="str">
        <f t="shared" si="2"/>
        <v/>
      </c>
    </row>
    <row r="21" spans="1:43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 t="str">
        <f t="shared" si="2"/>
        <v/>
      </c>
    </row>
    <row r="22" spans="1:43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 t="str">
        <f t="shared" si="2"/>
        <v/>
      </c>
    </row>
    <row r="23" spans="1:43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 t="str">
        <f t="shared" si="2"/>
        <v>[["mac", "70:ee:50:25:9d:90"]]</v>
      </c>
    </row>
    <row r="24" spans="1:43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 t="str">
        <f t="shared" si="2"/>
        <v/>
      </c>
    </row>
    <row r="25" spans="1:43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 t="str">
        <f t="shared" si="2"/>
        <v/>
      </c>
    </row>
    <row r="26" spans="1:43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1056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 t="str">
        <f t="shared" si="2"/>
        <v/>
      </c>
    </row>
    <row r="27" spans="1:43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1056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 t="str">
        <f t="shared" si="2"/>
        <v/>
      </c>
    </row>
    <row r="28" spans="1:43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1056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 t="str">
        <f t="shared" si="2"/>
        <v/>
      </c>
    </row>
    <row r="29" spans="1:43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1056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 t="str">
        <f t="shared" si="2"/>
        <v/>
      </c>
    </row>
    <row r="30" spans="1:43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1056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 t="str">
        <f t="shared" si="2"/>
        <v/>
      </c>
    </row>
    <row r="31" spans="1:43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1056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 t="str">
        <f t="shared" si="2"/>
        <v/>
      </c>
    </row>
    <row r="32" spans="1:43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1056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 t="str">
        <f t="shared" si="2"/>
        <v/>
      </c>
    </row>
    <row r="33" spans="1:43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1056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 t="str">
        <f t="shared" si="2"/>
        <v/>
      </c>
    </row>
    <row r="34" spans="1:43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 t="str">
        <f t="shared" si="2"/>
        <v/>
      </c>
    </row>
    <row r="35" spans="1:43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 t="str">
        <f t="shared" si="2"/>
        <v/>
      </c>
    </row>
    <row r="36" spans="1:43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 t="str">
        <f t="shared" si="2"/>
        <v/>
      </c>
    </row>
    <row r="37" spans="1:43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 t="str">
        <f t="shared" si="2"/>
        <v/>
      </c>
    </row>
    <row r="38" spans="1:43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1056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 t="str">
        <f t="shared" si="2"/>
        <v/>
      </c>
    </row>
    <row r="39" spans="1:43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 t="str">
        <f t="shared" si="2"/>
        <v/>
      </c>
    </row>
    <row r="40" spans="1:43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 t="str">
        <f t="shared" si="2"/>
        <v/>
      </c>
    </row>
    <row r="41" spans="1:43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 t="str">
        <f t="shared" si="2"/>
        <v/>
      </c>
    </row>
    <row r="42" spans="1:43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 t="str">
        <f t="shared" si="2"/>
        <v/>
      </c>
    </row>
    <row r="43" spans="1:43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 t="str">
        <f t="shared" si="2"/>
        <v/>
      </c>
    </row>
    <row r="44" spans="1:43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 t="str">
        <f t="shared" si="2"/>
        <v/>
      </c>
    </row>
    <row r="45" spans="1:43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 t="str">
        <f t="shared" si="2"/>
        <v/>
      </c>
    </row>
    <row r="46" spans="1:43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 t="str">
        <f t="shared" si="2"/>
        <v/>
      </c>
    </row>
    <row r="47" spans="1:43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 t="str">
        <f t="shared" si="2"/>
        <v/>
      </c>
    </row>
    <row r="48" spans="1:43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 t="str">
        <f t="shared" si="2"/>
        <v/>
      </c>
    </row>
    <row r="49" spans="1:43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1056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 t="str">
        <f t="shared" si="2"/>
        <v/>
      </c>
    </row>
    <row r="50" spans="1:43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 t="str">
        <f t="shared" si="2"/>
        <v/>
      </c>
    </row>
    <row r="51" spans="1:43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 t="str">
        <f t="shared" si="2"/>
        <v/>
      </c>
    </row>
    <row r="52" spans="1:43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 t="str">
        <f t="shared" si="2"/>
        <v/>
      </c>
    </row>
    <row r="53" spans="1:43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 t="str">
        <f t="shared" si="2"/>
        <v/>
      </c>
    </row>
    <row r="54" spans="1:43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 t="str">
        <f t="shared" si="2"/>
        <v/>
      </c>
    </row>
    <row r="55" spans="1:43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 t="str">
        <f t="shared" si="2"/>
        <v/>
      </c>
    </row>
    <row r="56" spans="1:43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 t="str">
        <f t="shared" si="2"/>
        <v/>
      </c>
    </row>
    <row r="57" spans="1:43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 t="str">
        <f t="shared" si="2"/>
        <v/>
      </c>
    </row>
    <row r="58" spans="1:43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 t="str">
        <f t="shared" si="2"/>
        <v/>
      </c>
    </row>
    <row r="59" spans="1:43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 t="str">
        <f t="shared" si="2"/>
        <v/>
      </c>
    </row>
    <row r="60" spans="1:43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 t="str">
        <f t="shared" si="2"/>
        <v/>
      </c>
    </row>
    <row r="61" spans="1:43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 t="str">
        <f t="shared" si="2"/>
        <v/>
      </c>
    </row>
    <row r="62" spans="1:43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 t="str">
        <f t="shared" si="2"/>
        <v/>
      </c>
    </row>
    <row r="63" spans="1:43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 t="str">
        <f t="shared" si="2"/>
        <v/>
      </c>
    </row>
    <row r="64" spans="1:43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 t="str">
        <f t="shared" si="2"/>
        <v/>
      </c>
    </row>
    <row r="65" spans="1:43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 t="str">
        <f t="shared" si="2"/>
        <v/>
      </c>
    </row>
    <row r="66" spans="1:43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 t="str">
        <f t="shared" si="2"/>
        <v/>
      </c>
    </row>
    <row r="67" spans="1:43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1056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 t="str">
        <f t="shared" si="2"/>
        <v/>
      </c>
    </row>
    <row r="68" spans="1:43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1056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 t="str">
        <f t="shared" ref="AQ68:AQ131" si="10">IF(AND(ISBLANK(AO68), ISBLANK(AP68)), "", _xlfn.CONCAT("[", IF(ISBLANK(AO68), "", _xlfn.CONCAT("[""mac"", """, AO68, """]")), IF(ISBLANK(AP68), "", _xlfn.CONCAT(", [""ip"", """, AP68, """]")), "]"))</f>
        <v/>
      </c>
    </row>
    <row r="69" spans="1:43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1056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 t="str">
        <f t="shared" si="10"/>
        <v/>
      </c>
    </row>
    <row r="70" spans="1:43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1056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 t="str">
        <f t="shared" si="10"/>
        <v/>
      </c>
    </row>
    <row r="71" spans="1:43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1056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 t="str">
        <f t="shared" si="10"/>
        <v/>
      </c>
    </row>
    <row r="72" spans="1:43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1056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 t="str">
        <f t="shared" si="10"/>
        <v/>
      </c>
    </row>
    <row r="73" spans="1:43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1056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 t="str">
        <f t="shared" si="10"/>
        <v/>
      </c>
    </row>
    <row r="74" spans="1:43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1056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 t="str">
        <f t="shared" si="10"/>
        <v/>
      </c>
    </row>
    <row r="75" spans="1:43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1056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 t="str">
        <f t="shared" si="10"/>
        <v/>
      </c>
    </row>
    <row r="76" spans="1:43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1056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 t="str">
        <f t="shared" si="10"/>
        <v/>
      </c>
    </row>
    <row r="77" spans="1:43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1056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 t="str">
        <f t="shared" si="10"/>
        <v/>
      </c>
    </row>
    <row r="78" spans="1:43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1056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 t="str">
        <f t="shared" si="10"/>
        <v/>
      </c>
    </row>
    <row r="79" spans="1:43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1056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 t="str">
        <f t="shared" si="10"/>
        <v/>
      </c>
    </row>
    <row r="80" spans="1:43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 t="str">
        <f t="shared" si="10"/>
        <v/>
      </c>
    </row>
    <row r="81" spans="1:43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1056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 t="str">
        <f t="shared" si="10"/>
        <v/>
      </c>
    </row>
    <row r="82" spans="1:43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1056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 t="str">
        <f t="shared" si="10"/>
        <v/>
      </c>
    </row>
    <row r="83" spans="1:43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 t="str">
        <f t="shared" si="10"/>
        <v/>
      </c>
    </row>
    <row r="84" spans="1:43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1056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 t="str">
        <f t="shared" si="10"/>
        <v/>
      </c>
    </row>
    <row r="85" spans="1:43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 t="str">
        <f t="shared" si="10"/>
        <v/>
      </c>
    </row>
    <row r="86" spans="1:43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1056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 t="str">
        <f t="shared" si="10"/>
        <v/>
      </c>
    </row>
    <row r="87" spans="1:43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1056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 t="str">
        <f t="shared" si="10"/>
        <v/>
      </c>
    </row>
    <row r="88" spans="1:43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1056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 t="str">
        <f t="shared" si="10"/>
        <v/>
      </c>
    </row>
    <row r="89" spans="1:43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1081</v>
      </c>
      <c r="F89" s="8" t="str">
        <f>IF(ISBLANK(E89), "", Table2[[#This Row],[unique_id]])</f>
        <v>home_security</v>
      </c>
      <c r="G89" s="8" t="s">
        <v>1079</v>
      </c>
      <c r="H89" s="8" t="s">
        <v>410</v>
      </c>
      <c r="I89" s="8" t="s">
        <v>132</v>
      </c>
      <c r="J89" s="8" t="s">
        <v>1080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1094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O89" s="15"/>
      <c r="AP89" s="14"/>
      <c r="AQ89" s="8" t="str">
        <f t="shared" si="10"/>
        <v/>
      </c>
    </row>
    <row r="90" spans="1:43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P90" s="8"/>
      <c r="AQ90" s="8" t="str">
        <f t="shared" si="10"/>
        <v/>
      </c>
    </row>
    <row r="91" spans="1:43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P91" s="8"/>
      <c r="AQ91" s="8" t="str">
        <f t="shared" si="10"/>
        <v/>
      </c>
    </row>
    <row r="92" spans="1:43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P92" s="8"/>
      <c r="AQ92" s="8" t="str">
        <f t="shared" si="10"/>
        <v/>
      </c>
    </row>
    <row r="93" spans="1:43" ht="16" customHeight="1" x14ac:dyDescent="0.2">
      <c r="A93" s="8">
        <v>1404</v>
      </c>
      <c r="B93" s="8" t="s">
        <v>26</v>
      </c>
      <c r="C93" s="8" t="s">
        <v>1098</v>
      </c>
      <c r="D93" s="8" t="s">
        <v>1099</v>
      </c>
      <c r="E93" s="8" t="s">
        <v>1100</v>
      </c>
      <c r="F93" s="8" t="str">
        <f>IF(ISBLANK(E93), "", Table2[[#This Row],[unique_id]])</f>
        <v>home_secure_back_door_off</v>
      </c>
      <c r="G93" s="8" t="s">
        <v>1101</v>
      </c>
      <c r="H93" s="8" t="s">
        <v>410</v>
      </c>
      <c r="I93" s="8" t="s">
        <v>132</v>
      </c>
      <c r="K93" s="8" t="s">
        <v>1102</v>
      </c>
      <c r="L93" s="8" t="s">
        <v>1108</v>
      </c>
      <c r="O93" s="8"/>
      <c r="P93" s="10"/>
      <c r="Q93" s="10"/>
      <c r="R93" s="10"/>
      <c r="S93" s="10"/>
      <c r="T93" s="10"/>
      <c r="U93" s="8"/>
      <c r="X93" s="8" t="s">
        <v>1109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 t="str">
        <f t="shared" si="10"/>
        <v/>
      </c>
    </row>
    <row r="94" spans="1:43" ht="16" customHeight="1" x14ac:dyDescent="0.2">
      <c r="A94" s="8">
        <v>1405</v>
      </c>
      <c r="B94" s="8" t="s">
        <v>26</v>
      </c>
      <c r="C94" s="8" t="s">
        <v>1098</v>
      </c>
      <c r="D94" s="8" t="s">
        <v>1099</v>
      </c>
      <c r="E94" s="8" t="s">
        <v>1110</v>
      </c>
      <c r="F94" s="8" t="str">
        <f>IF(ISBLANK(E94), "", Table2[[#This Row],[unique_id]])</f>
        <v>home_secure_front_door_off</v>
      </c>
      <c r="G94" s="8" t="s">
        <v>1111</v>
      </c>
      <c r="H94" s="8" t="s">
        <v>410</v>
      </c>
      <c r="I94" s="8" t="s">
        <v>132</v>
      </c>
      <c r="K94" s="8" t="s">
        <v>1112</v>
      </c>
      <c r="L94" s="8" t="s">
        <v>1108</v>
      </c>
      <c r="O94" s="8"/>
      <c r="P94" s="10"/>
      <c r="Q94" s="10"/>
      <c r="R94" s="10"/>
      <c r="S94" s="10"/>
      <c r="T94" s="10"/>
      <c r="U94" s="8"/>
      <c r="X94" s="8" t="s">
        <v>1109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 t="str">
        <f t="shared" si="10"/>
        <v/>
      </c>
    </row>
    <row r="95" spans="1:43" ht="16" customHeight="1" x14ac:dyDescent="0.2">
      <c r="A95" s="8">
        <v>1406</v>
      </c>
      <c r="B95" s="8" t="s">
        <v>26</v>
      </c>
      <c r="C95" s="8" t="s">
        <v>1098</v>
      </c>
      <c r="D95" s="8" t="s">
        <v>1099</v>
      </c>
      <c r="E95" s="8" t="s">
        <v>1115</v>
      </c>
      <c r="F95" s="8" t="str">
        <f>IF(ISBLANK(E95), "", Table2[[#This Row],[unique_id]])</f>
        <v>home_sleep_on</v>
      </c>
      <c r="G95" s="8" t="s">
        <v>1113</v>
      </c>
      <c r="H95" s="8" t="s">
        <v>410</v>
      </c>
      <c r="I95" s="8" t="s">
        <v>132</v>
      </c>
      <c r="K95" s="8" t="s">
        <v>1117</v>
      </c>
      <c r="L95" s="8" t="s">
        <v>1118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 t="str">
        <f t="shared" si="10"/>
        <v/>
      </c>
    </row>
    <row r="96" spans="1:43" ht="16" customHeight="1" x14ac:dyDescent="0.2">
      <c r="A96" s="8">
        <v>1407</v>
      </c>
      <c r="B96" s="8" t="s">
        <v>26</v>
      </c>
      <c r="C96" s="8" t="s">
        <v>1098</v>
      </c>
      <c r="D96" s="8" t="s">
        <v>1099</v>
      </c>
      <c r="E96" s="8" t="s">
        <v>1116</v>
      </c>
      <c r="F96" s="8" t="str">
        <f>IF(ISBLANK(E96), "", Table2[[#This Row],[unique_id]])</f>
        <v>home_sleep_off</v>
      </c>
      <c r="G96" s="8" t="s">
        <v>1114</v>
      </c>
      <c r="H96" s="8" t="s">
        <v>410</v>
      </c>
      <c r="I96" s="8" t="s">
        <v>132</v>
      </c>
      <c r="K96" s="8" t="s">
        <v>1117</v>
      </c>
      <c r="L96" s="8" t="s">
        <v>1108</v>
      </c>
      <c r="O96" s="8"/>
      <c r="P96" s="10"/>
      <c r="Q96" s="10"/>
      <c r="R96" s="10"/>
      <c r="S96" s="10"/>
      <c r="T96" s="10"/>
      <c r="U96" s="8"/>
      <c r="X96" s="8" t="s">
        <v>1119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 t="str">
        <f t="shared" si="10"/>
        <v/>
      </c>
    </row>
    <row r="97" spans="1:43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 t="str">
        <f t="shared" si="10"/>
        <v/>
      </c>
    </row>
    <row r="98" spans="1:43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 t="str">
        <f t="shared" si="10"/>
        <v>[["mac", "20:f8:5e:d7:19:e0"], ["ip", "10.0.6.60"]]</v>
      </c>
    </row>
    <row r="99" spans="1:43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 t="str">
        <f t="shared" si="10"/>
        <v>[["mac", "20:f8:5e:d7:26:1c"], ["ip", "10.0.6.61"]]</v>
      </c>
    </row>
    <row r="100" spans="1:43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 t="str">
        <f t="shared" si="10"/>
        <v>[["mac", "20:f8:5e:d8:a5:6b"], ["ip", "10.0.6.62"]]</v>
      </c>
    </row>
    <row r="101" spans="1:43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8" t="str">
        <f t="shared" si="10"/>
        <v>[["mac", "ac:84:c6:0d:1b:9c"], ["ip", "10.0.6.87"]]</v>
      </c>
    </row>
    <row r="102" spans="1:43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 t="str">
        <f t="shared" si="10"/>
        <v>[["mac", "20:f8:5e:d9:11:77"], ["ip", "10.0.6.63"]]</v>
      </c>
    </row>
    <row r="103" spans="1:43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 t="str">
        <f t="shared" si="10"/>
        <v/>
      </c>
    </row>
    <row r="104" spans="1:43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 t="str">
        <f t="shared" si="10"/>
        <v>[["mac", "20:f8:5e:1e:ea:a0"], ["ip", "10.0.6.64"]]</v>
      </c>
    </row>
    <row r="105" spans="1:43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8" t="str">
        <f t="shared" si="10"/>
        <v>[["mac", "20:f8:5e:1e:da:35"], ["ip", "10.0.6.65"]]</v>
      </c>
    </row>
    <row r="106" spans="1:43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8" t="str">
        <f t="shared" si="10"/>
        <v/>
      </c>
    </row>
    <row r="107" spans="1:43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 t="str">
        <f t="shared" si="10"/>
        <v/>
      </c>
    </row>
    <row r="108" spans="1:43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1103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1122</v>
      </c>
      <c r="AP108" s="8"/>
      <c r="AQ108" s="8" t="str">
        <f t="shared" si="10"/>
        <v/>
      </c>
    </row>
    <row r="109" spans="1:43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1122</v>
      </c>
      <c r="AO109" s="8" t="s">
        <v>789</v>
      </c>
      <c r="AP109" s="8"/>
      <c r="AQ109" s="8" t="str">
        <f t="shared" si="10"/>
        <v>[["mac", "0x0017880103433075"]]</v>
      </c>
    </row>
    <row r="110" spans="1:43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1104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1122</v>
      </c>
      <c r="AP110" s="8"/>
      <c r="AQ110" s="8" t="str">
        <f t="shared" si="10"/>
        <v/>
      </c>
    </row>
    <row r="111" spans="1:43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1122</v>
      </c>
      <c r="AO111" s="8" t="s">
        <v>816</v>
      </c>
      <c r="AP111" s="8"/>
      <c r="AQ111" s="8" t="str">
        <f t="shared" si="10"/>
        <v>[["mac", "0x0017880102b8fd87"]]</v>
      </c>
    </row>
    <row r="112" spans="1:43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 t="str">
        <f t="shared" si="10"/>
        <v/>
      </c>
    </row>
    <row r="113" spans="1:43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1103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1122</v>
      </c>
      <c r="AP113" s="8"/>
      <c r="AQ113" s="8" t="str">
        <f t="shared" si="10"/>
        <v/>
      </c>
    </row>
    <row r="114" spans="1:43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1122</v>
      </c>
      <c r="AO114" s="8" t="s">
        <v>790</v>
      </c>
      <c r="AP114" s="8"/>
      <c r="AQ114" s="8" t="str">
        <f t="shared" si="10"/>
        <v>[["mac", "0x001788010343c36f"]]</v>
      </c>
    </row>
    <row r="115" spans="1:43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1105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 t="str">
        <f t="shared" si="10"/>
        <v/>
      </c>
    </row>
    <row r="116" spans="1:43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 t="str">
        <f t="shared" si="10"/>
        <v>[["mac", "0x00178801043283b0"]]</v>
      </c>
    </row>
    <row r="117" spans="1:43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 t="str">
        <f t="shared" si="10"/>
        <v>[["mac", "0x0017880104329975"]]</v>
      </c>
    </row>
    <row r="118" spans="1:43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 t="str">
        <f t="shared" si="10"/>
        <v>[["mac", "0x001788010432996f"]]</v>
      </c>
    </row>
    <row r="119" spans="1:43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 t="str">
        <f t="shared" si="10"/>
        <v>[["mac", "0x001788010444db4e"]]</v>
      </c>
    </row>
    <row r="120" spans="1:43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1104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 t="str">
        <f t="shared" si="10"/>
        <v/>
      </c>
    </row>
    <row r="121" spans="1:43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 t="str">
        <f t="shared" si="10"/>
        <v>[["mac", "0x00178801039f69d5"]]</v>
      </c>
    </row>
    <row r="122" spans="1:43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 t="str">
        <f t="shared" si="10"/>
        <v>[["mac", "0x00178801039f56c4"]]</v>
      </c>
    </row>
    <row r="123" spans="1:43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 t="str">
        <f t="shared" si="10"/>
        <v>[["mac", "0x00178801039f584a"]]</v>
      </c>
    </row>
    <row r="124" spans="1:43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 t="str">
        <f t="shared" si="10"/>
        <v>[["mac", "0x00178801039f69d4"]]</v>
      </c>
    </row>
    <row r="125" spans="1:43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 t="str">
        <f t="shared" si="10"/>
        <v>[["mac", "0x00178801039f574e"]]</v>
      </c>
    </row>
    <row r="126" spans="1:43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 t="str">
        <f t="shared" si="10"/>
        <v>[["mac", "0x00178801039f4eed"]]</v>
      </c>
    </row>
    <row r="127" spans="1:43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1104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 t="str">
        <f t="shared" si="10"/>
        <v/>
      </c>
    </row>
    <row r="128" spans="1:43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 t="str">
        <f t="shared" si="10"/>
        <v>[["mac", "0x00178801039f6b78"]]</v>
      </c>
    </row>
    <row r="129" spans="1:43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 t="str">
        <f t="shared" si="10"/>
        <v>[["mac", "0x001788010444ef85"]]</v>
      </c>
    </row>
    <row r="130" spans="1:43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 t="str">
        <f t="shared" si="10"/>
        <v>[["mac", "0x00178801039f6b4a"]]</v>
      </c>
    </row>
    <row r="131" spans="1:43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1122</v>
      </c>
      <c r="AP131" s="8"/>
      <c r="AQ131" s="8" t="str">
        <f t="shared" si="10"/>
        <v/>
      </c>
    </row>
    <row r="132" spans="1:43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1104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1122</v>
      </c>
      <c r="AP132" s="8"/>
      <c r="AQ132" s="8" t="str">
        <f t="shared" ref="AQ132:AQ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3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1122</v>
      </c>
      <c r="AO133" s="8" t="s">
        <v>867</v>
      </c>
      <c r="AP133" s="8"/>
      <c r="AQ133" s="8" t="str">
        <f t="shared" si="14"/>
        <v>[["mac", "0x0017880106bc4f2d"]]</v>
      </c>
    </row>
    <row r="134" spans="1:43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1105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 t="str">
        <f t="shared" si="14"/>
        <v/>
      </c>
    </row>
    <row r="135" spans="1:43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 t="str">
        <f t="shared" si="14"/>
        <v>[["mac", "0x00178801039f585a"]]</v>
      </c>
    </row>
    <row r="136" spans="1:43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 t="str">
        <f t="shared" si="14"/>
        <v>[["mac", "0x00178801039f69d1"]]</v>
      </c>
    </row>
    <row r="137" spans="1:43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 t="str">
        <f t="shared" si="14"/>
        <v>[["mac", "0x001788010432a064"]]</v>
      </c>
    </row>
    <row r="138" spans="1:43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1104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 t="str">
        <f t="shared" si="14"/>
        <v/>
      </c>
    </row>
    <row r="139" spans="1:43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 t="str">
        <f t="shared" si="14"/>
        <v>[["mac", "0x00178801040f8db2"]]</v>
      </c>
    </row>
    <row r="140" spans="1:43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 t="str">
        <f t="shared" si="14"/>
        <v>[["mac", "0x001788010343c34f"]]</v>
      </c>
    </row>
    <row r="141" spans="1:43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 t="str">
        <f t="shared" si="14"/>
        <v>[["mac", "0x001788010343c147"]]</v>
      </c>
    </row>
    <row r="142" spans="1:43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 t="str">
        <f t="shared" si="14"/>
        <v>[["mac", "0x001788010343b9d8"]]</v>
      </c>
    </row>
    <row r="143" spans="1:43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 t="str">
        <f t="shared" si="14"/>
        <v>[["mac", "ac:84:c6:54:a3:96"], ["ip", "10.0.6.79"]]</v>
      </c>
    </row>
    <row r="144" spans="1:43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1104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 t="str">
        <f t="shared" si="14"/>
        <v/>
      </c>
    </row>
    <row r="145" spans="1:43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 t="str">
        <f t="shared" si="14"/>
        <v>[["mac", "0x0017880104eaa288"]]</v>
      </c>
    </row>
    <row r="146" spans="1:43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1104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 t="str">
        <f t="shared" si="14"/>
        <v/>
      </c>
    </row>
    <row r="147" spans="1:43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 t="str">
        <f t="shared" si="14"/>
        <v>[["mac", "0x0017880104eaa272"]]</v>
      </c>
    </row>
    <row r="148" spans="1:43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 t="str">
        <f t="shared" si="14"/>
        <v/>
      </c>
    </row>
    <row r="149" spans="1:43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 t="str">
        <f t="shared" si="14"/>
        <v>[["mac", "0x00178801040edfae"]]</v>
      </c>
    </row>
    <row r="150" spans="1:43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1105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 t="str">
        <f t="shared" si="14"/>
        <v/>
      </c>
    </row>
    <row r="151" spans="1:43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 t="str">
        <f t="shared" si="14"/>
        <v>[["mac", "0x00178801040edcad"]]</v>
      </c>
    </row>
    <row r="152" spans="1:43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1105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 t="str">
        <f t="shared" si="14"/>
        <v/>
      </c>
    </row>
    <row r="153" spans="1:43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 t="str">
        <f t="shared" si="14"/>
        <v>[["mac", "0x00178801040eddb2"]]</v>
      </c>
    </row>
    <row r="154" spans="1:43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1105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 t="str">
        <f t="shared" si="14"/>
        <v/>
      </c>
    </row>
    <row r="155" spans="1:43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 t="str">
        <f t="shared" si="14"/>
        <v>[["mac", "0x00178801040ede93"]]</v>
      </c>
    </row>
    <row r="156" spans="1:43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 t="str">
        <f t="shared" si="14"/>
        <v>[["mac", "5c:a6:e6:25:58:f1"], ["ip", "10.0.6.88"]]</v>
      </c>
    </row>
    <row r="157" spans="1:43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 t="str">
        <f t="shared" si="14"/>
        <v>[["mac", "5c:a6:e6:25:5a:0c"], ["ip", "10.0.6.89"]]</v>
      </c>
    </row>
    <row r="158" spans="1:43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 t="str">
        <f t="shared" si="14"/>
        <v/>
      </c>
    </row>
    <row r="159" spans="1:43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 t="str">
        <f t="shared" si="14"/>
        <v>[["mac", "0x001788010c692175"]]</v>
      </c>
    </row>
    <row r="160" spans="1:43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 t="str">
        <f t="shared" si="14"/>
        <v>[["mac", "0x001788010c69214a"]]</v>
      </c>
    </row>
    <row r="161" spans="1:43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 t="str">
        <f t="shared" si="14"/>
        <v>[["mac", "0x001788010c5c4266"]]</v>
      </c>
    </row>
    <row r="162" spans="1:43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 t="str">
        <f t="shared" si="14"/>
        <v>[["mac", "0x001788010c692144"]]</v>
      </c>
    </row>
    <row r="163" spans="1:43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Q163" s="33" t="str">
        <f t="shared" si="14"/>
        <v>[["mac", "x"]]</v>
      </c>
    </row>
    <row r="164" spans="1:43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Q164" s="33" t="str">
        <f t="shared" si="14"/>
        <v>[["mac", "x"]]</v>
      </c>
    </row>
    <row r="165" spans="1:43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Q165" s="33" t="str">
        <f t="shared" si="14"/>
        <v>[["mac", "x"]]</v>
      </c>
    </row>
    <row r="166" spans="1:43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Q166" s="33" t="str">
        <f t="shared" si="14"/>
        <v>[["mac", "x"]]</v>
      </c>
    </row>
    <row r="167" spans="1:43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 t="str">
        <f t="shared" si="14"/>
        <v/>
      </c>
    </row>
    <row r="168" spans="1:43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 t="str">
        <f t="shared" si="14"/>
        <v>[["mac", "0x00178801097ed42c"]]</v>
      </c>
    </row>
    <row r="169" spans="1:43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 t="str">
        <f t="shared" si="14"/>
        <v>[["mac", "0x0017880109c40c33"]]</v>
      </c>
    </row>
    <row r="170" spans="1:43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Q170" s="33" t="str">
        <f t="shared" si="14"/>
        <v>[["mac", "x"]]</v>
      </c>
    </row>
    <row r="171" spans="1:43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1082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 t="str">
        <f t="shared" si="14"/>
        <v/>
      </c>
    </row>
    <row r="172" spans="1:43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1082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 t="str">
        <f t="shared" si="14"/>
        <v>[["mac", "ac:84:c6:54:9d:98"], ["ip", "10.0.6.81"]]</v>
      </c>
    </row>
    <row r="173" spans="1:43" ht="16" customHeight="1" x14ac:dyDescent="0.2">
      <c r="A173" s="8">
        <v>1702</v>
      </c>
      <c r="B173" s="8" t="s">
        <v>913</v>
      </c>
      <c r="C173" s="8" t="s">
        <v>458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1082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tr">
        <f>IF(OR(ISBLANK(AO173), ISBLANK(AP173)), "", Table2[[#This Row],[device_via_device]])</f>
        <v>Sonoff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8" t="str">
        <f t="shared" si="14"/>
        <v>[["mac", "ec:fa:bc:50:3e:02"], ["ip", "10.0.6.99"]]</v>
      </c>
    </row>
    <row r="174" spans="1:43" ht="16" customHeight="1" x14ac:dyDescent="0.2">
      <c r="A174" s="8">
        <v>1703</v>
      </c>
      <c r="B174" s="8" t="s">
        <v>231</v>
      </c>
      <c r="C174" s="8" t="s">
        <v>458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1082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tr">
        <f>IF(OR(ISBLANK(AO174), ISBLANK(AP174)), "", Table2[[#This Row],[device_via_device]])</f>
        <v/>
      </c>
      <c r="AL174" s="8" t="s">
        <v>703</v>
      </c>
      <c r="AN174" s="8" t="s">
        <v>625</v>
      </c>
      <c r="AP174" s="9"/>
      <c r="AQ174" s="8" t="str">
        <f t="shared" si="14"/>
        <v/>
      </c>
    </row>
    <row r="175" spans="1:43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 t="str">
        <f t="shared" si="14"/>
        <v>[["mac", "0x9035eafffe404425"]]</v>
      </c>
    </row>
    <row r="176" spans="1:43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 t="str">
        <f t="shared" si="14"/>
        <v>[["mac", "0x9035eafffe82fef8"]]</v>
      </c>
    </row>
    <row r="177" spans="1:43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 t="str">
        <f t="shared" si="14"/>
        <v/>
      </c>
    </row>
    <row r="178" spans="1:43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 t="str">
        <f t="shared" si="14"/>
        <v/>
      </c>
    </row>
    <row r="179" spans="1:43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 t="str">
        <f t="shared" si="14"/>
        <v/>
      </c>
    </row>
    <row r="180" spans="1:43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 t="str">
        <f t="shared" si="14"/>
        <v/>
      </c>
    </row>
    <row r="181" spans="1:43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 t="str">
        <f t="shared" si="14"/>
        <v/>
      </c>
    </row>
    <row r="182" spans="1:43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 t="str">
        <f t="shared" si="14"/>
        <v/>
      </c>
    </row>
    <row r="183" spans="1:43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 t="str">
        <f t="shared" si="14"/>
        <v/>
      </c>
    </row>
    <row r="184" spans="1:43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 t="str">
        <f t="shared" si="14"/>
        <v/>
      </c>
    </row>
    <row r="185" spans="1:43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 t="str">
        <f t="shared" si="14"/>
        <v/>
      </c>
    </row>
    <row r="186" spans="1:43" ht="16" customHeight="1" x14ac:dyDescent="0.2">
      <c r="A186" s="8">
        <v>2109</v>
      </c>
      <c r="B186" s="12" t="s">
        <v>231</v>
      </c>
      <c r="C186" s="12" t="s">
        <v>458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 t="str">
        <f t="shared" si="14"/>
        <v/>
      </c>
    </row>
    <row r="187" spans="1:43" ht="16" customHeight="1" x14ac:dyDescent="0.2">
      <c r="A187" s="8">
        <v>2110</v>
      </c>
      <c r="B187" s="8" t="s">
        <v>913</v>
      </c>
      <c r="C187" s="12" t="s">
        <v>458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 t="str">
        <f t="shared" si="14"/>
        <v/>
      </c>
    </row>
    <row r="188" spans="1:43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 t="str">
        <f t="shared" si="14"/>
        <v/>
      </c>
    </row>
    <row r="189" spans="1:43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 t="str">
        <f t="shared" si="14"/>
        <v/>
      </c>
    </row>
    <row r="190" spans="1:43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 t="str">
        <f t="shared" si="14"/>
        <v/>
      </c>
    </row>
    <row r="191" spans="1:43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 t="str">
        <f t="shared" si="14"/>
        <v/>
      </c>
    </row>
    <row r="192" spans="1:43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 t="str">
        <f t="shared" si="14"/>
        <v/>
      </c>
    </row>
    <row r="193" spans="1:43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 t="str">
        <f t="shared" si="14"/>
        <v/>
      </c>
    </row>
    <row r="194" spans="1:43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 t="str">
        <f t="shared" si="14"/>
        <v/>
      </c>
    </row>
    <row r="195" spans="1:43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 t="str">
        <f t="shared" si="14"/>
        <v/>
      </c>
    </row>
    <row r="196" spans="1:43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 t="str">
        <f t="shared" ref="AQ196:AQ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3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 t="str">
        <f t="shared" si="18"/>
        <v/>
      </c>
    </row>
    <row r="198" spans="1:43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 t="str">
        <f t="shared" si="18"/>
        <v/>
      </c>
    </row>
    <row r="199" spans="1:43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 t="str">
        <f t="shared" si="18"/>
        <v/>
      </c>
    </row>
    <row r="200" spans="1:43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 t="str">
        <f t="shared" si="18"/>
        <v/>
      </c>
    </row>
    <row r="201" spans="1:43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 t="str">
        <f t="shared" si="18"/>
        <v/>
      </c>
    </row>
    <row r="202" spans="1:43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 t="str">
        <f t="shared" si="18"/>
        <v/>
      </c>
    </row>
    <row r="203" spans="1:43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 t="str">
        <f t="shared" si="18"/>
        <v/>
      </c>
    </row>
    <row r="204" spans="1:43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 t="str">
        <f t="shared" si="18"/>
        <v/>
      </c>
    </row>
    <row r="205" spans="1:43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 t="str">
        <f t="shared" si="18"/>
        <v/>
      </c>
    </row>
    <row r="206" spans="1:43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 t="str">
        <f t="shared" si="18"/>
        <v/>
      </c>
    </row>
    <row r="207" spans="1:43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 t="str">
        <f t="shared" si="18"/>
        <v/>
      </c>
    </row>
    <row r="208" spans="1:43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 t="str">
        <f t="shared" si="18"/>
        <v/>
      </c>
    </row>
    <row r="209" spans="1:43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 t="str">
        <f t="shared" si="18"/>
        <v/>
      </c>
    </row>
    <row r="210" spans="1:43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 t="str">
        <f t="shared" si="18"/>
        <v/>
      </c>
    </row>
    <row r="211" spans="1:43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 t="str">
        <f t="shared" si="18"/>
        <v/>
      </c>
    </row>
    <row r="212" spans="1:43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 t="str">
        <f t="shared" si="18"/>
        <v/>
      </c>
    </row>
    <row r="213" spans="1:43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 t="str">
        <f t="shared" si="18"/>
        <v/>
      </c>
    </row>
    <row r="214" spans="1:43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 t="str">
        <f t="shared" si="18"/>
        <v/>
      </c>
    </row>
    <row r="215" spans="1:43" ht="16" customHeight="1" x14ac:dyDescent="0.2">
      <c r="A215" s="8">
        <v>2159</v>
      </c>
      <c r="B215" s="8" t="s">
        <v>231</v>
      </c>
      <c r="C215" s="8" t="s">
        <v>458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 t="str">
        <f t="shared" si="18"/>
        <v/>
      </c>
    </row>
    <row r="216" spans="1:43" ht="16" customHeight="1" x14ac:dyDescent="0.2">
      <c r="A216" s="8">
        <v>2160</v>
      </c>
      <c r="B216" s="8" t="s">
        <v>913</v>
      </c>
      <c r="C216" s="8" t="s">
        <v>458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 t="str">
        <f t="shared" si="18"/>
        <v/>
      </c>
    </row>
    <row r="217" spans="1:43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 t="str">
        <f t="shared" si="18"/>
        <v/>
      </c>
    </row>
    <row r="218" spans="1:43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 t="str">
        <f t="shared" si="18"/>
        <v/>
      </c>
    </row>
    <row r="219" spans="1:43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 t="str">
        <f t="shared" si="18"/>
        <v/>
      </c>
    </row>
    <row r="220" spans="1:43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 t="str">
        <f t="shared" si="18"/>
        <v/>
      </c>
    </row>
    <row r="221" spans="1:43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 t="str">
        <f t="shared" si="18"/>
        <v/>
      </c>
    </row>
    <row r="222" spans="1:43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 t="str">
        <f t="shared" si="18"/>
        <v/>
      </c>
    </row>
    <row r="223" spans="1:43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 t="str">
        <f t="shared" si="18"/>
        <v/>
      </c>
    </row>
    <row r="224" spans="1:43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 t="str">
        <f t="shared" si="18"/>
        <v/>
      </c>
    </row>
    <row r="225" spans="1:43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 t="str">
        <f t="shared" si="18"/>
        <v/>
      </c>
    </row>
    <row r="226" spans="1:43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 t="str">
        <f t="shared" si="18"/>
        <v/>
      </c>
    </row>
    <row r="227" spans="1:43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 t="str">
        <f t="shared" si="18"/>
        <v/>
      </c>
    </row>
    <row r="228" spans="1:43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 t="str">
        <f t="shared" si="18"/>
        <v/>
      </c>
    </row>
    <row r="229" spans="1:43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 t="str">
        <f t="shared" si="18"/>
        <v/>
      </c>
    </row>
    <row r="230" spans="1:43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 t="str">
        <f t="shared" si="18"/>
        <v/>
      </c>
    </row>
    <row r="231" spans="1:43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 t="str">
        <f t="shared" si="18"/>
        <v/>
      </c>
    </row>
    <row r="232" spans="1:43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 t="str">
        <f t="shared" si="18"/>
        <v/>
      </c>
    </row>
    <row r="233" spans="1:43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 t="str">
        <f t="shared" si="18"/>
        <v/>
      </c>
    </row>
    <row r="234" spans="1:43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 t="str">
        <f t="shared" si="18"/>
        <v/>
      </c>
    </row>
    <row r="235" spans="1:43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 t="str">
        <f t="shared" si="18"/>
        <v/>
      </c>
    </row>
    <row r="236" spans="1:43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 t="str">
        <f t="shared" si="18"/>
        <v/>
      </c>
    </row>
    <row r="237" spans="1:43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 t="str">
        <f t="shared" si="18"/>
        <v/>
      </c>
    </row>
    <row r="238" spans="1:43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 t="str">
        <f t="shared" si="18"/>
        <v/>
      </c>
    </row>
    <row r="239" spans="1:43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 t="str">
        <f t="shared" si="18"/>
        <v/>
      </c>
    </row>
    <row r="240" spans="1:43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 t="str">
        <f t="shared" si="18"/>
        <v/>
      </c>
    </row>
    <row r="241" spans="1:43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 t="str">
        <f t="shared" si="18"/>
        <v/>
      </c>
    </row>
    <row r="242" spans="1:43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 t="str">
        <f t="shared" si="18"/>
        <v/>
      </c>
    </row>
    <row r="243" spans="1:43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 t="str">
        <f t="shared" si="18"/>
        <v/>
      </c>
    </row>
    <row r="244" spans="1:43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 t="str">
        <f t="shared" si="18"/>
        <v>[["mac", "00:24:e4:af:5a:e6"]]</v>
      </c>
    </row>
    <row r="245" spans="1:43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 t="str">
        <f t="shared" si="18"/>
        <v/>
      </c>
    </row>
    <row r="246" spans="1:43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 t="str">
        <f t="shared" si="18"/>
        <v/>
      </c>
    </row>
    <row r="247" spans="1:43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 t="str">
        <f t="shared" si="18"/>
        <v/>
      </c>
    </row>
    <row r="248" spans="1:43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 t="str">
        <f t="shared" si="18"/>
        <v/>
      </c>
    </row>
    <row r="249" spans="1:43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 t="str">
        <f t="shared" si="18"/>
        <v/>
      </c>
    </row>
    <row r="250" spans="1:43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 t="str">
        <f t="shared" si="18"/>
        <v/>
      </c>
    </row>
    <row r="251" spans="1:43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 t="str">
        <f t="shared" si="18"/>
        <v/>
      </c>
    </row>
    <row r="252" spans="1:43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 t="str">
        <f t="shared" si="18"/>
        <v/>
      </c>
    </row>
    <row r="253" spans="1:43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 t="str">
        <f t="shared" si="18"/>
        <v/>
      </c>
    </row>
    <row r="254" spans="1:43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 t="str">
        <f t="shared" si="18"/>
        <v/>
      </c>
    </row>
    <row r="255" spans="1:43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 t="str">
        <f t="shared" si="18"/>
        <v/>
      </c>
    </row>
    <row r="256" spans="1:43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 t="str">
        <f t="shared" si="18"/>
        <v/>
      </c>
    </row>
    <row r="257" spans="1:43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 t="str">
        <f t="shared" si="18"/>
        <v/>
      </c>
    </row>
    <row r="258" spans="1:43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 t="str">
        <f t="shared" si="18"/>
        <v/>
      </c>
    </row>
    <row r="259" spans="1:43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 t="str">
        <f t="shared" si="18"/>
        <v/>
      </c>
    </row>
    <row r="260" spans="1:43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3" si="23">IF(ISBLANK(AA260),  "", _xlfn.CONCAT(LOWER(C260), "/", E260))</f>
        <v/>
      </c>
      <c r="AF260" s="39"/>
      <c r="AJ260" s="12"/>
      <c r="AP260" s="8"/>
      <c r="AQ260" s="8" t="str">
        <f t="shared" ref="AQ260:AQ303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3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 t="str">
        <f t="shared" si="24"/>
        <v/>
      </c>
    </row>
    <row r="262" spans="1:43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 t="str">
        <f t="shared" si="24"/>
        <v/>
      </c>
    </row>
    <row r="263" spans="1:43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1122</v>
      </c>
      <c r="AP263" s="8"/>
      <c r="AQ263" s="8" t="str">
        <f t="shared" si="24"/>
        <v/>
      </c>
    </row>
    <row r="264" spans="1:43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1122</v>
      </c>
      <c r="AP264" s="8"/>
      <c r="AQ264" s="8" t="str">
        <f t="shared" si="24"/>
        <v/>
      </c>
    </row>
    <row r="265" spans="1:43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1122</v>
      </c>
      <c r="AP265" s="8"/>
      <c r="AQ265" s="8" t="str">
        <f t="shared" si="24"/>
        <v/>
      </c>
    </row>
    <row r="266" spans="1:43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 t="str">
        <f t="shared" si="24"/>
        <v/>
      </c>
    </row>
    <row r="267" spans="1:43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 t="str">
        <f t="shared" si="24"/>
        <v/>
      </c>
    </row>
    <row r="268" spans="1:43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 t="str">
        <f t="shared" si="24"/>
        <v/>
      </c>
    </row>
    <row r="269" spans="1:43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1122</v>
      </c>
      <c r="AP269" s="8"/>
      <c r="AQ269" s="8" t="str">
        <f t="shared" si="24"/>
        <v/>
      </c>
    </row>
    <row r="270" spans="1:43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 t="str">
        <f t="shared" si="24"/>
        <v/>
      </c>
    </row>
    <row r="271" spans="1:43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 t="str">
        <f t="shared" si="24"/>
        <v/>
      </c>
    </row>
    <row r="272" spans="1:43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 t="str">
        <f t="shared" si="24"/>
        <v/>
      </c>
    </row>
    <row r="273" spans="1:43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 t="str">
        <f t="shared" si="24"/>
        <v/>
      </c>
    </row>
    <row r="274" spans="1:43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 t="str">
        <f t="shared" si="24"/>
        <v/>
      </c>
    </row>
    <row r="275" spans="1:43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 t="str">
        <f t="shared" si="24"/>
        <v/>
      </c>
    </row>
    <row r="276" spans="1:43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 t="str">
        <f t="shared" si="24"/>
        <v/>
      </c>
    </row>
    <row r="277" spans="1:43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 t="str">
        <f t="shared" si="24"/>
        <v/>
      </c>
    </row>
    <row r="278" spans="1:43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 t="str">
        <f t="shared" si="24"/>
        <v/>
      </c>
    </row>
    <row r="279" spans="1:43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 t="str">
        <f t="shared" si="24"/>
        <v>[["mac", "ac:84:c6:54:a3:a2"], ["ip", "10.0.6.80"]]</v>
      </c>
    </row>
    <row r="280" spans="1:43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 t="str">
        <f t="shared" si="24"/>
        <v>[["mac", "10:27:f5:31:f2:2b"], ["ip", "10.0.6.70"]]</v>
      </c>
    </row>
    <row r="281" spans="1:43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 t="str">
        <f t="shared" si="24"/>
        <v>[["mac", "60:a4:b7:1f:72:0a"], ["ip", "10.0.6.82"]]</v>
      </c>
    </row>
    <row r="282" spans="1:43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 t="str">
        <f t="shared" si="24"/>
        <v>[["mac", "10:27:f5:31:ec:58"], ["ip", "10.0.6.83"]]</v>
      </c>
    </row>
    <row r="283" spans="1:43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 t="str">
        <f t="shared" si="24"/>
        <v>[["mac", "5c:a6:e6:25:55:f7"], ["ip", "10.0.6.73"]]</v>
      </c>
    </row>
    <row r="284" spans="1:43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 t="str">
        <f t="shared" si="24"/>
        <v>[["mac", "5c:a6:e6:25:55:f0"], ["ip", "10.0.6.74"]]</v>
      </c>
    </row>
    <row r="285" spans="1:43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 t="str">
        <f t="shared" si="24"/>
        <v>[["mac", "5c:a6:e6:25:5a:a3"], ["ip", "10.0.6.75"]]</v>
      </c>
    </row>
    <row r="286" spans="1:43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 t="str">
        <f t="shared" si="24"/>
        <v>[["mac", "60:a4:b7:1f:71:0a"], ["ip", "10.0.6.76"]]</v>
      </c>
    </row>
    <row r="287" spans="1:43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 t="str">
        <f t="shared" si="24"/>
        <v>[["mac", "ac:84:c6:54:96:50"], ["ip", "10.0.6.77"]]</v>
      </c>
    </row>
    <row r="288" spans="1:43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 t="str">
        <f t="shared" si="24"/>
        <v>[["mac", "ac:84:c6:54:9e:cf"], ["ip", "10.0.6.78"]]</v>
      </c>
    </row>
    <row r="289" spans="1:43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 t="str">
        <f t="shared" si="24"/>
        <v>[["mac", "5c:a6:e6:25:64:e9"], ["ip", "10.0.6.71"]]</v>
      </c>
    </row>
    <row r="290" spans="1:43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 t="str">
        <f t="shared" si="24"/>
        <v>[["mac", "5c:a6:e6:25:57:fd"], ["ip", "10.0.6.72"]]</v>
      </c>
    </row>
    <row r="291" spans="1:43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 t="str">
        <f t="shared" si="24"/>
        <v>[["mac", "0x00178801086168ac"]]</v>
      </c>
    </row>
    <row r="292" spans="1:43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 t="str">
        <f t="shared" si="24"/>
        <v>[["mac", "0x0017880109d4659c"]]</v>
      </c>
    </row>
    <row r="293" spans="1:43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 t="str">
        <f t="shared" si="24"/>
        <v>[["mac", "0x0017880108fd8633"]]</v>
      </c>
    </row>
    <row r="294" spans="1:43" ht="16" customHeight="1" x14ac:dyDescent="0.2">
      <c r="A294" s="8">
        <v>2565</v>
      </c>
      <c r="B294" s="8" t="s">
        <v>26</v>
      </c>
      <c r="C294" s="8" t="s">
        <v>458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tr">
        <f>IF(OR(ISBLANK(AO294), ISBLANK(AP294)), "", Table2[[#This Row],[device_via_device]])</f>
        <v>Sonoff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 t="str">
        <f t="shared" si="24"/>
        <v>[["mac", "4c:eb:d6:b5:a5:28"], ["ip", "10.0.6.90"]]</v>
      </c>
    </row>
    <row r="295" spans="1:43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 t="str">
        <f t="shared" si="24"/>
        <v>[["mac", "ac:84:c6:54:95:8b"], ["ip", "10.0.6.86"]]</v>
      </c>
    </row>
    <row r="296" spans="1:43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 t="str">
        <f t="shared" si="24"/>
        <v>[["mac", "ac:84:c6:0d:20:9e"], ["ip", "10.0.6.84"]]</v>
      </c>
    </row>
    <row r="297" spans="1:43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 t="str">
        <f t="shared" si="24"/>
        <v>[["mac", "10:27:f5:31:f6:7e"], ["ip", "10.0.6.85"]]</v>
      </c>
    </row>
    <row r="298" spans="1:43" ht="16" customHeight="1" x14ac:dyDescent="0.2">
      <c r="A298" s="8">
        <v>2569</v>
      </c>
      <c r="B298" s="8" t="s">
        <v>26</v>
      </c>
      <c r="C298" s="8" t="s">
        <v>694</v>
      </c>
      <c r="D298" s="8" t="s">
        <v>453</v>
      </c>
      <c r="E298" s="8" t="s">
        <v>452</v>
      </c>
      <c r="F298" s="8" t="str">
        <f>IF(ISBLANK(E298), "", Table2[[#This Row],[unique_id]])</f>
        <v>column_break</v>
      </c>
      <c r="G298" s="8" t="s">
        <v>449</v>
      </c>
      <c r="H298" s="8" t="s">
        <v>823</v>
      </c>
      <c r="I298" s="8" t="s">
        <v>374</v>
      </c>
      <c r="M298" s="8" t="s">
        <v>450</v>
      </c>
      <c r="N298" s="8" t="s">
        <v>451</v>
      </c>
      <c r="O298" s="8"/>
      <c r="P298" s="10"/>
      <c r="Q298" s="10"/>
      <c r="R298" s="10"/>
      <c r="S298" s="10"/>
      <c r="T298" s="10"/>
      <c r="U298" s="8"/>
      <c r="Z298" s="10"/>
      <c r="AC298" s="8" t="str">
        <f t="shared" si="23"/>
        <v/>
      </c>
      <c r="AF298" s="39"/>
      <c r="AP298" s="8"/>
      <c r="AQ298" s="8" t="str">
        <f t="shared" si="24"/>
        <v/>
      </c>
    </row>
    <row r="299" spans="1:43" ht="16" customHeight="1" x14ac:dyDescent="0.2">
      <c r="A299" s="8">
        <v>2570</v>
      </c>
      <c r="B299" s="8" t="s">
        <v>26</v>
      </c>
      <c r="C299" s="8" t="s">
        <v>1038</v>
      </c>
      <c r="D299" s="8" t="s">
        <v>27</v>
      </c>
      <c r="E299" s="8" t="s">
        <v>1090</v>
      </c>
      <c r="F299" s="8" t="str">
        <f>IF(ISBLANK(E299), "", Table2[[#This Row],[unique_id]])</f>
        <v>back_door_lock_battery</v>
      </c>
      <c r="G299" s="8" t="s">
        <v>1076</v>
      </c>
      <c r="H299" s="8" t="s">
        <v>822</v>
      </c>
      <c r="I299" s="8" t="s">
        <v>374</v>
      </c>
      <c r="M299" s="8" t="s">
        <v>136</v>
      </c>
      <c r="O299" s="8"/>
      <c r="P299" s="10"/>
      <c r="Q299" s="10"/>
      <c r="R299" s="10"/>
      <c r="S299" s="10"/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 t="shared" si="23"/>
        <v/>
      </c>
      <c r="AF299" s="39"/>
      <c r="AP299" s="8"/>
      <c r="AQ299" s="8" t="str">
        <f t="shared" si="24"/>
        <v/>
      </c>
    </row>
    <row r="300" spans="1:43" ht="16" customHeight="1" x14ac:dyDescent="0.2">
      <c r="A300" s="8">
        <v>2571</v>
      </c>
      <c r="B300" s="8" t="s">
        <v>26</v>
      </c>
      <c r="C300" s="8" t="s">
        <v>1038</v>
      </c>
      <c r="D300" s="8" t="s">
        <v>27</v>
      </c>
      <c r="E300" s="8" t="s">
        <v>1091</v>
      </c>
      <c r="F300" s="8" t="str">
        <f>IF(ISBLANK(E300), "", Table2[[#This Row],[unique_id]])</f>
        <v>front_door_lock_battery</v>
      </c>
      <c r="G300" s="8" t="s">
        <v>1075</v>
      </c>
      <c r="H300" s="8" t="s">
        <v>822</v>
      </c>
      <c r="I300" s="8" t="s">
        <v>374</v>
      </c>
      <c r="M300" s="8" t="s">
        <v>136</v>
      </c>
      <c r="O300" s="8"/>
      <c r="P300" s="10"/>
      <c r="Q300" s="10"/>
      <c r="R300" s="10"/>
      <c r="S300" s="10"/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 t="shared" si="23"/>
        <v/>
      </c>
      <c r="AF300" s="39"/>
      <c r="AP300" s="8"/>
      <c r="AQ300" s="8" t="str">
        <f t="shared" si="24"/>
        <v/>
      </c>
    </row>
    <row r="301" spans="1:43" ht="16" customHeight="1" x14ac:dyDescent="0.2">
      <c r="A301" s="8">
        <v>2572</v>
      </c>
      <c r="B301" s="8" t="s">
        <v>26</v>
      </c>
      <c r="C301" s="8" t="s">
        <v>458</v>
      </c>
      <c r="D301" s="8" t="s">
        <v>27</v>
      </c>
      <c r="E301" s="8" t="s">
        <v>1093</v>
      </c>
      <c r="F301" s="8" t="str">
        <f>IF(ISBLANK(E301), "", Table2[[#This Row],[unique_id]])</f>
        <v>template_back_door_sensor_battery_last</v>
      </c>
      <c r="G301" s="8" t="s">
        <v>1078</v>
      </c>
      <c r="H301" s="8" t="s">
        <v>822</v>
      </c>
      <c r="I301" s="8" t="s">
        <v>374</v>
      </c>
      <c r="M301" s="8" t="s">
        <v>136</v>
      </c>
      <c r="O301" s="8"/>
      <c r="P301" s="10"/>
      <c r="Q301" s="10"/>
      <c r="R301" s="10"/>
      <c r="S301" s="10"/>
      <c r="T301" s="10"/>
      <c r="U301" s="8"/>
      <c r="Z301" s="10"/>
      <c r="AB301" s="8" t="str">
        <f>IF(ISBLANK(AA301),  "", _xlfn.CONCAT("haas/entity/sensor/", LOWER(C301), "/", E301, "/config"))</f>
        <v/>
      </c>
      <c r="AC301" s="8" t="str">
        <f t="shared" si="23"/>
        <v/>
      </c>
      <c r="AF301" s="39"/>
      <c r="AP301" s="8"/>
      <c r="AQ301" s="8" t="str">
        <f t="shared" si="24"/>
        <v/>
      </c>
    </row>
    <row r="302" spans="1:43" ht="16" customHeight="1" x14ac:dyDescent="0.2">
      <c r="A302" s="8">
        <v>2573</v>
      </c>
      <c r="B302" s="8" t="s">
        <v>26</v>
      </c>
      <c r="C302" s="8" t="s">
        <v>458</v>
      </c>
      <c r="D302" s="8" t="s">
        <v>27</v>
      </c>
      <c r="E302" s="8" t="s">
        <v>1092</v>
      </c>
      <c r="F302" s="8" t="str">
        <f>IF(ISBLANK(E302), "", Table2[[#This Row],[unique_id]])</f>
        <v>template_front_door_sensor_battery_last</v>
      </c>
      <c r="G302" s="8" t="s">
        <v>1077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 t="str">
        <f t="shared" si="24"/>
        <v/>
      </c>
    </row>
    <row r="303" spans="1:43" ht="16" customHeight="1" x14ac:dyDescent="0.2">
      <c r="A303" s="8">
        <v>2574</v>
      </c>
      <c r="B303" s="8" t="s">
        <v>26</v>
      </c>
      <c r="C303" s="8" t="s">
        <v>720</v>
      </c>
      <c r="D303" s="8" t="s">
        <v>27</v>
      </c>
      <c r="E303" s="8" t="s">
        <v>764</v>
      </c>
      <c r="F303" s="8" t="str">
        <f>IF(ISBLANK(E303), "", Table2[[#This Row],[unique_id]])</f>
        <v>home_cube_remote_battery</v>
      </c>
      <c r="G303" s="8" t="s">
        <v>728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D303" s="12"/>
      <c r="AF303" s="39"/>
      <c r="AP303" s="8"/>
      <c r="AQ303" s="8" t="str">
        <f t="shared" si="24"/>
        <v/>
      </c>
    </row>
    <row r="304" spans="1:43" ht="16" customHeight="1" x14ac:dyDescent="0.2">
      <c r="A304" s="14">
        <v>2575</v>
      </c>
      <c r="B304" s="8" t="s">
        <v>26</v>
      </c>
      <c r="C304" s="8" t="s">
        <v>152</v>
      </c>
      <c r="D304" s="8" t="s">
        <v>27</v>
      </c>
      <c r="E304" s="8" t="s">
        <v>1087</v>
      </c>
      <c r="F304" s="8" t="str">
        <f>IF(ISBLANK(E304), "", Table2[[#This Row],[unique_id]])</f>
        <v>template_weatherstation_console_battery_percent_int</v>
      </c>
      <c r="G304" s="8" t="s">
        <v>1085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 t="s">
        <v>31</v>
      </c>
      <c r="V304" s="8" t="s">
        <v>32</v>
      </c>
      <c r="W304" s="8" t="s">
        <v>1086</v>
      </c>
      <c r="X304" s="8" t="s">
        <v>342</v>
      </c>
      <c r="Z304" s="10"/>
      <c r="AD304" s="14"/>
      <c r="AF304" s="37"/>
      <c r="AP304" s="8"/>
    </row>
    <row r="305" spans="1:43" ht="16" customHeight="1" x14ac:dyDescent="0.2">
      <c r="A305" s="8">
        <v>2575</v>
      </c>
      <c r="B305" s="8" t="s">
        <v>26</v>
      </c>
      <c r="C305" s="8" t="s">
        <v>39</v>
      </c>
      <c r="D305" s="8" t="s">
        <v>27</v>
      </c>
      <c r="E305" s="8" t="s">
        <v>178</v>
      </c>
      <c r="F305" s="8" t="str">
        <f>IF(ISBLANK(E305), "", Table2[[#This Row],[unique_id]])</f>
        <v>weatherstation_console_battery_voltage</v>
      </c>
      <c r="G305" s="8" t="s">
        <v>727</v>
      </c>
      <c r="H305" s="8" t="s">
        <v>822</v>
      </c>
      <c r="I305" s="8" t="s">
        <v>374</v>
      </c>
      <c r="O305" s="8"/>
      <c r="P305" s="10"/>
      <c r="Q305" s="10"/>
      <c r="R305" s="10"/>
      <c r="S305" s="10"/>
      <c r="T305" s="10"/>
      <c r="U305" s="8" t="s">
        <v>31</v>
      </c>
      <c r="V305" s="8" t="s">
        <v>83</v>
      </c>
      <c r="W305" s="8" t="s">
        <v>84</v>
      </c>
      <c r="X305" s="8" t="s">
        <v>342</v>
      </c>
      <c r="Y305" s="8">
        <v>300</v>
      </c>
      <c r="Z305" s="10" t="s">
        <v>34</v>
      </c>
      <c r="AA305" s="8" t="s">
        <v>85</v>
      </c>
      <c r="AB305" s="8" t="str">
        <f t="shared" ref="AB305:AB311" si="27">IF(ISBLANK(AA305),  "", _xlfn.CONCAT("haas/entity/sensor/", LOWER(C305), "/", E305, "/config"))</f>
        <v>haas/entity/sensor/weewx/weatherstation_console_battery_voltage/config</v>
      </c>
      <c r="AC305" s="8" t="str">
        <f t="shared" ref="AC305:AC368" si="28">IF(ISBLANK(AA305),  "", _xlfn.CONCAT(LOWER(C305), "/", E305))</f>
        <v>weewx/weatherstation_console_battery_voltage</v>
      </c>
      <c r="AD305" s="13" t="s">
        <v>385</v>
      </c>
      <c r="AE305" s="8">
        <v>1</v>
      </c>
      <c r="AF305" s="37" t="s">
        <v>1056</v>
      </c>
      <c r="AG305" s="8" t="s">
        <v>522</v>
      </c>
      <c r="AH305" s="10">
        <v>3.15</v>
      </c>
      <c r="AI305" s="8" t="s">
        <v>495</v>
      </c>
      <c r="AJ305" s="8" t="s">
        <v>36</v>
      </c>
      <c r="AK305" s="8" t="s">
        <v>37</v>
      </c>
      <c r="AL305" s="8" t="s">
        <v>28</v>
      </c>
      <c r="AP305" s="8"/>
      <c r="AQ305" s="8" t="str">
        <f t="shared" ref="AQ305:AQ368" si="29">IF(AND(ISBLANK(AO305), ISBLANK(AP305)), "", _xlfn.CONCAT("[", IF(ISBLANK(AO305), "", _xlfn.CONCAT("[""mac"", """, AO305, """]")), IF(ISBLANK(AP305), "", _xlfn.CONCAT(", [""ip"", """, AP305, """]")), "]"))</f>
        <v/>
      </c>
    </row>
    <row r="306" spans="1:43" ht="16" customHeight="1" x14ac:dyDescent="0.2">
      <c r="A306" s="46">
        <v>2576</v>
      </c>
      <c r="B306" s="8" t="s">
        <v>26</v>
      </c>
      <c r="C306" s="8" t="s">
        <v>128</v>
      </c>
      <c r="D306" s="8" t="s">
        <v>27</v>
      </c>
      <c r="E306" s="14" t="s">
        <v>986</v>
      </c>
      <c r="F306" s="8" t="str">
        <f>IF(ISBLANK(E306), "", Table2[[#This Row],[unique_id]])</f>
        <v>bertram_2_office_pantry_battery_percent</v>
      </c>
      <c r="G306" s="8" t="s">
        <v>721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 t="shared" si="27"/>
        <v/>
      </c>
      <c r="AC306" s="8" t="str">
        <f t="shared" si="28"/>
        <v/>
      </c>
      <c r="AF306" s="39"/>
      <c r="AG306" s="8" t="s">
        <v>748</v>
      </c>
      <c r="AH306" s="10" t="s">
        <v>664</v>
      </c>
      <c r="AI306" s="8" t="s">
        <v>665</v>
      </c>
      <c r="AJ306" s="8" t="s">
        <v>662</v>
      </c>
      <c r="AK306" s="8" t="s">
        <v>128</v>
      </c>
      <c r="AL306" s="8" t="s">
        <v>224</v>
      </c>
      <c r="AP306" s="8"/>
      <c r="AQ306" s="8" t="str">
        <f t="shared" si="29"/>
        <v/>
      </c>
    </row>
    <row r="307" spans="1:43" ht="16" customHeight="1" x14ac:dyDescent="0.2">
      <c r="A307" s="14">
        <v>2577</v>
      </c>
      <c r="B307" s="8" t="s">
        <v>26</v>
      </c>
      <c r="C307" s="8" t="s">
        <v>128</v>
      </c>
      <c r="D307" s="8" t="s">
        <v>27</v>
      </c>
      <c r="E307" s="14" t="s">
        <v>987</v>
      </c>
      <c r="F307" s="8" t="str">
        <f>IF(ISBLANK(E307), "", Table2[[#This Row],[unique_id]])</f>
        <v>bertram_2_office_lounge_battery_percent</v>
      </c>
      <c r="G307" s="8" t="s">
        <v>722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/>
      <c r="Z307" s="10"/>
      <c r="AB307" s="8" t="str">
        <f t="shared" si="27"/>
        <v/>
      </c>
      <c r="AC307" s="8" t="str">
        <f t="shared" si="28"/>
        <v/>
      </c>
      <c r="AF307" s="39"/>
      <c r="AG307" s="8" t="s">
        <v>747</v>
      </c>
      <c r="AH307" s="10" t="s">
        <v>664</v>
      </c>
      <c r="AI307" s="8" t="s">
        <v>665</v>
      </c>
      <c r="AJ307" s="8" t="s">
        <v>662</v>
      </c>
      <c r="AK307" s="8" t="s">
        <v>128</v>
      </c>
      <c r="AL307" s="8" t="s">
        <v>206</v>
      </c>
      <c r="AP307" s="8"/>
      <c r="AQ307" s="8" t="str">
        <f t="shared" si="29"/>
        <v/>
      </c>
    </row>
    <row r="308" spans="1:43" ht="16" customHeight="1" x14ac:dyDescent="0.2">
      <c r="A308" s="46">
        <v>2578</v>
      </c>
      <c r="B308" s="8" t="s">
        <v>26</v>
      </c>
      <c r="C308" s="8" t="s">
        <v>128</v>
      </c>
      <c r="D308" s="8" t="s">
        <v>27</v>
      </c>
      <c r="E308" s="14" t="s">
        <v>988</v>
      </c>
      <c r="F308" s="8" t="str">
        <f>IF(ISBLANK(E308), "", Table2[[#This Row],[unique_id]])</f>
        <v>bertram_2_office_dining_battery_percent</v>
      </c>
      <c r="G308" s="8" t="s">
        <v>723</v>
      </c>
      <c r="H308" s="8" t="s">
        <v>822</v>
      </c>
      <c r="I308" s="8" t="s">
        <v>374</v>
      </c>
      <c r="M308" s="8" t="s">
        <v>136</v>
      </c>
      <c r="O308" s="8"/>
      <c r="P308" s="10"/>
      <c r="Q308" s="10"/>
      <c r="R308" s="10"/>
      <c r="S308" s="10"/>
      <c r="T308" s="10"/>
      <c r="U308" s="8"/>
      <c r="Z308" s="10"/>
      <c r="AB308" s="8" t="str">
        <f t="shared" si="27"/>
        <v/>
      </c>
      <c r="AC308" s="8" t="str">
        <f t="shared" si="28"/>
        <v/>
      </c>
      <c r="AF308" s="39"/>
      <c r="AG308" s="8" t="s">
        <v>749</v>
      </c>
      <c r="AH308" s="10" t="s">
        <v>664</v>
      </c>
      <c r="AI308" s="8" t="s">
        <v>665</v>
      </c>
      <c r="AJ308" s="8" t="s">
        <v>662</v>
      </c>
      <c r="AK308" s="8" t="s">
        <v>128</v>
      </c>
      <c r="AL308" s="8" t="s">
        <v>205</v>
      </c>
      <c r="AP308" s="8"/>
      <c r="AQ308" s="8" t="str">
        <f t="shared" si="29"/>
        <v/>
      </c>
    </row>
    <row r="309" spans="1:43" ht="16" customHeight="1" x14ac:dyDescent="0.2">
      <c r="A309" s="45">
        <v>2579</v>
      </c>
      <c r="B309" s="8" t="s">
        <v>26</v>
      </c>
      <c r="C309" s="8" t="s">
        <v>128</v>
      </c>
      <c r="D309" s="8" t="s">
        <v>27</v>
      </c>
      <c r="E309" s="14" t="s">
        <v>989</v>
      </c>
      <c r="F309" s="8" t="str">
        <f>IF(ISBLANK(E309), "", Table2[[#This Row],[unique_id]])</f>
        <v>bertram_2_office_basement_battery_percent</v>
      </c>
      <c r="G309" s="8" t="s">
        <v>724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27"/>
        <v/>
      </c>
      <c r="AC309" s="8" t="str">
        <f t="shared" si="28"/>
        <v/>
      </c>
      <c r="AF309" s="39"/>
      <c r="AG309" s="8" t="s">
        <v>750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223</v>
      </c>
      <c r="AP309" s="8"/>
      <c r="AQ309" s="8" t="str">
        <f t="shared" si="29"/>
        <v/>
      </c>
    </row>
    <row r="310" spans="1:43" ht="16" customHeight="1" x14ac:dyDescent="0.2">
      <c r="A310" s="45">
        <v>2580</v>
      </c>
      <c r="B310" s="8" t="s">
        <v>26</v>
      </c>
      <c r="C310" s="8" t="s">
        <v>190</v>
      </c>
      <c r="D310" s="8" t="s">
        <v>27</v>
      </c>
      <c r="E310" s="8" t="s">
        <v>1064</v>
      </c>
      <c r="F310" s="8" t="str">
        <f>IF(ISBLANK(E310), "", Table2[[#This Row],[unique_id]])</f>
        <v>parents_speaker_battery</v>
      </c>
      <c r="G310" s="8" t="s">
        <v>725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27"/>
        <v/>
      </c>
      <c r="AC310" s="8" t="str">
        <f t="shared" si="28"/>
        <v/>
      </c>
      <c r="AF310" s="39"/>
      <c r="AP310" s="8"/>
      <c r="AQ310" s="8" t="str">
        <f t="shared" si="29"/>
        <v/>
      </c>
    </row>
    <row r="311" spans="1:43" ht="16" customHeight="1" x14ac:dyDescent="0.2">
      <c r="A311" s="45">
        <v>2582</v>
      </c>
      <c r="B311" s="8" t="s">
        <v>26</v>
      </c>
      <c r="C311" s="8" t="s">
        <v>190</v>
      </c>
      <c r="D311" s="8" t="s">
        <v>27</v>
      </c>
      <c r="E311" s="8" t="s">
        <v>341</v>
      </c>
      <c r="F311" s="8" t="str">
        <f>IF(ISBLANK(E311), "", Table2[[#This Row],[unique_id]])</f>
        <v>kitchen_home_battery</v>
      </c>
      <c r="G311" s="8" t="s">
        <v>726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27"/>
        <v/>
      </c>
      <c r="AC311" s="8" t="str">
        <f t="shared" si="28"/>
        <v/>
      </c>
      <c r="AD311" s="12"/>
      <c r="AF311" s="39"/>
      <c r="AP311" s="8"/>
      <c r="AQ311" s="8" t="str">
        <f t="shared" si="29"/>
        <v/>
      </c>
    </row>
    <row r="312" spans="1:43" ht="16" customHeight="1" x14ac:dyDescent="0.2">
      <c r="A312" s="8">
        <v>2583</v>
      </c>
      <c r="B312" s="8" t="s">
        <v>26</v>
      </c>
      <c r="C312" s="8" t="s">
        <v>694</v>
      </c>
      <c r="D312" s="8" t="s">
        <v>453</v>
      </c>
      <c r="E312" s="8" t="s">
        <v>452</v>
      </c>
      <c r="F312" s="8" t="str">
        <f>IF(ISBLANK(E312), "", Table2[[#This Row],[unique_id]])</f>
        <v>column_break</v>
      </c>
      <c r="G312" s="8" t="s">
        <v>449</v>
      </c>
      <c r="H312" s="8" t="s">
        <v>822</v>
      </c>
      <c r="I312" s="8" t="s">
        <v>374</v>
      </c>
      <c r="M312" s="8" t="s">
        <v>450</v>
      </c>
      <c r="N312" s="8" t="s">
        <v>451</v>
      </c>
      <c r="O312" s="8"/>
      <c r="P312" s="10"/>
      <c r="Q312" s="10"/>
      <c r="R312" s="10"/>
      <c r="S312" s="10"/>
      <c r="T312" s="10"/>
      <c r="U312" s="8"/>
      <c r="Z312" s="10"/>
      <c r="AC312" s="8" t="str">
        <f t="shared" si="28"/>
        <v/>
      </c>
      <c r="AD312" s="14"/>
      <c r="AF312" s="38"/>
      <c r="AP312" s="8"/>
      <c r="AQ312" s="8" t="str">
        <f t="shared" si="29"/>
        <v/>
      </c>
    </row>
    <row r="313" spans="1:43" ht="16" customHeight="1" x14ac:dyDescent="0.2">
      <c r="A313" s="8">
        <v>2584</v>
      </c>
      <c r="B313" s="8" t="s">
        <v>26</v>
      </c>
      <c r="C313" s="8" t="s">
        <v>152</v>
      </c>
      <c r="D313" s="8" t="s">
        <v>1005</v>
      </c>
      <c r="E313" s="8" t="s">
        <v>1006</v>
      </c>
      <c r="F313" s="8" t="str">
        <f>IF(ISBLANK(E313), "", Table2[[#This Row],[unique_id]])</f>
        <v>synchronize_devices</v>
      </c>
      <c r="G313" s="8" t="s">
        <v>1008</v>
      </c>
      <c r="H313" s="8" t="s">
        <v>1007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ref="AB313:AB319" si="30">IF(ISBLANK(AA313),  "", _xlfn.CONCAT("haas/entity/sensor/", LOWER(C313), "/", E313, "/config"))</f>
        <v/>
      </c>
      <c r="AC313" s="8" t="str">
        <f t="shared" si="28"/>
        <v/>
      </c>
      <c r="AD313" s="14"/>
      <c r="AF313" s="38"/>
      <c r="AP313" s="8"/>
      <c r="AQ313" s="8" t="str">
        <f t="shared" si="29"/>
        <v/>
      </c>
    </row>
    <row r="314" spans="1:43" ht="16" customHeight="1" x14ac:dyDescent="0.2">
      <c r="A314" s="8">
        <v>2585</v>
      </c>
      <c r="B314" s="8" t="s">
        <v>26</v>
      </c>
      <c r="C314" s="8" t="s">
        <v>39</v>
      </c>
      <c r="D314" s="8" t="s">
        <v>27</v>
      </c>
      <c r="E314" s="8" t="s">
        <v>179</v>
      </c>
      <c r="F314" s="8" t="str">
        <f>IF(ISBLANK(E314), "", Table2[[#This Row],[unique_id]])</f>
        <v>weatherstation_coms_signal_quality</v>
      </c>
      <c r="G314" s="8" t="s">
        <v>845</v>
      </c>
      <c r="H314" s="8" t="s">
        <v>844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 t="s">
        <v>31</v>
      </c>
      <c r="V314" s="8" t="s">
        <v>32</v>
      </c>
      <c r="X314" s="8" t="s">
        <v>195</v>
      </c>
      <c r="Y314" s="8">
        <v>300</v>
      </c>
      <c r="Z314" s="10" t="s">
        <v>34</v>
      </c>
      <c r="AA314" s="8" t="s">
        <v>86</v>
      </c>
      <c r="AB314" s="8" t="str">
        <f t="shared" si="30"/>
        <v>haas/entity/sensor/weewx/weatherstation_coms_signal_quality/config</v>
      </c>
      <c r="AC314" s="8" t="str">
        <f t="shared" si="28"/>
        <v>weewx/weatherstation_coms_signal_quality</v>
      </c>
      <c r="AD314" s="14" t="s">
        <v>386</v>
      </c>
      <c r="AE314" s="8">
        <v>1</v>
      </c>
      <c r="AF314" s="37" t="s">
        <v>1056</v>
      </c>
      <c r="AG314" s="8" t="s">
        <v>522</v>
      </c>
      <c r="AH314" s="10">
        <v>3.15</v>
      </c>
      <c r="AI314" s="8" t="s">
        <v>495</v>
      </c>
      <c r="AJ314" s="8" t="s">
        <v>36</v>
      </c>
      <c r="AK314" s="8" t="s">
        <v>37</v>
      </c>
      <c r="AL314" s="8" t="s">
        <v>28</v>
      </c>
      <c r="AP314" s="8"/>
      <c r="AQ314" s="8" t="str">
        <f t="shared" si="29"/>
        <v/>
      </c>
    </row>
    <row r="315" spans="1:43" ht="16" customHeight="1" x14ac:dyDescent="0.2">
      <c r="A315" s="8">
        <v>2600</v>
      </c>
      <c r="B315" s="8" t="s">
        <v>26</v>
      </c>
      <c r="C315" s="8" t="s">
        <v>257</v>
      </c>
      <c r="D315" s="8" t="s">
        <v>145</v>
      </c>
      <c r="E315" s="8" t="s">
        <v>146</v>
      </c>
      <c r="F315" s="8" t="str">
        <f>IF(ISBLANK(E315), "", Table2[[#This Row],[unique_id]])</f>
        <v>ada_home</v>
      </c>
      <c r="G315" s="8" t="s">
        <v>196</v>
      </c>
      <c r="H315" s="8" t="s">
        <v>339</v>
      </c>
      <c r="I315" s="8" t="s">
        <v>144</v>
      </c>
      <c r="M315" s="8" t="s">
        <v>136</v>
      </c>
      <c r="N315" s="8" t="s">
        <v>338</v>
      </c>
      <c r="O315" s="8"/>
      <c r="P315" s="10"/>
      <c r="Q315" s="10"/>
      <c r="R315" s="10"/>
      <c r="S315" s="10"/>
      <c r="T315" s="10"/>
      <c r="U315" s="8"/>
      <c r="Z315" s="10"/>
      <c r="AB315" s="8" t="str">
        <f t="shared" si="30"/>
        <v/>
      </c>
      <c r="AC315" s="8" t="str">
        <f t="shared" si="28"/>
        <v/>
      </c>
      <c r="AF315" s="39"/>
      <c r="AG315" s="8" t="str">
        <f>IF(OR(ISBLANK(AO315), ISBLANK(AP315)), "", LOWER(_xlfn.CONCAT(Table2[[#This Row],[device_manufacturer]], "-",Table2[[#This Row],[device_suggested_area]], "-", Table2[[#This Row],[device_identifiers]])))</f>
        <v>google-ada-home</v>
      </c>
      <c r="AH315" s="10" t="s">
        <v>1060</v>
      </c>
      <c r="AI315" s="8" t="s">
        <v>508</v>
      </c>
      <c r="AJ315" s="8" t="s">
        <v>563</v>
      </c>
      <c r="AK315" s="8" t="s">
        <v>257</v>
      </c>
      <c r="AL315" s="8" t="s">
        <v>130</v>
      </c>
      <c r="AN315" s="8" t="s">
        <v>605</v>
      </c>
      <c r="AO315" s="15" t="s">
        <v>657</v>
      </c>
      <c r="AP315" s="14" t="s">
        <v>649</v>
      </c>
      <c r="AQ315" s="8" t="str">
        <f t="shared" si="29"/>
        <v>[["mac", "d4:f5:47:1c:cc:2d"], ["ip", "10.0.4.50"]]</v>
      </c>
    </row>
    <row r="316" spans="1:43" ht="16" customHeight="1" x14ac:dyDescent="0.2">
      <c r="A316" s="8">
        <v>2601</v>
      </c>
      <c r="B316" s="8" t="s">
        <v>26</v>
      </c>
      <c r="C316" s="8" t="s">
        <v>257</v>
      </c>
      <c r="D316" s="8" t="s">
        <v>145</v>
      </c>
      <c r="E316" s="8" t="s">
        <v>322</v>
      </c>
      <c r="F316" s="8" t="str">
        <f>IF(ISBLANK(E316), "", Table2[[#This Row],[unique_id]])</f>
        <v>edwin_home</v>
      </c>
      <c r="G316" s="8" t="s">
        <v>323</v>
      </c>
      <c r="H316" s="8" t="s">
        <v>339</v>
      </c>
      <c r="I316" s="8" t="s">
        <v>144</v>
      </c>
      <c r="M316" s="8" t="s">
        <v>136</v>
      </c>
      <c r="N316" s="8" t="s">
        <v>338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si="30"/>
        <v/>
      </c>
      <c r="AC316" s="8" t="str">
        <f t="shared" si="28"/>
        <v/>
      </c>
      <c r="AF316" s="39"/>
      <c r="AG316" s="8" t="str">
        <f>IF(OR(ISBLANK(AO316), ISBLANK(AP316)), "", LOWER(_xlfn.CONCAT(Table2[[#This Row],[device_manufacturer]], "-",Table2[[#This Row],[device_suggested_area]], "-", Table2[[#This Row],[device_identifiers]])))</f>
        <v>google-edwin-home</v>
      </c>
      <c r="AH316" s="10" t="s">
        <v>1060</v>
      </c>
      <c r="AI316" s="8" t="s">
        <v>508</v>
      </c>
      <c r="AJ316" s="8" t="s">
        <v>563</v>
      </c>
      <c r="AK316" s="8" t="s">
        <v>257</v>
      </c>
      <c r="AL316" s="8" t="s">
        <v>127</v>
      </c>
      <c r="AN316" s="8" t="s">
        <v>605</v>
      </c>
      <c r="AO316" s="15" t="s">
        <v>656</v>
      </c>
      <c r="AP316" s="14" t="s">
        <v>650</v>
      </c>
      <c r="AQ316" s="8" t="str">
        <f t="shared" si="29"/>
        <v>[["mac", "d4:f5:47:25:92:d5"], ["ip", "10.0.4.51"]]</v>
      </c>
    </row>
    <row r="317" spans="1:43" ht="16" customHeight="1" x14ac:dyDescent="0.2">
      <c r="A317" s="8">
        <v>2602</v>
      </c>
      <c r="B317" s="8" t="s">
        <v>26</v>
      </c>
      <c r="C317" s="8" t="s">
        <v>257</v>
      </c>
      <c r="D317" s="8" t="s">
        <v>145</v>
      </c>
      <c r="E317" s="8" t="s">
        <v>334</v>
      </c>
      <c r="F317" s="8" t="str">
        <f>IF(ISBLANK(E317), "", Table2[[#This Row],[unique_id]])</f>
        <v>parents_home</v>
      </c>
      <c r="G317" s="8" t="s">
        <v>324</v>
      </c>
      <c r="H317" s="8" t="s">
        <v>339</v>
      </c>
      <c r="I317" s="8" t="s">
        <v>144</v>
      </c>
      <c r="M317" s="8" t="s">
        <v>136</v>
      </c>
      <c r="N317" s="8" t="s">
        <v>338</v>
      </c>
      <c r="O317" s="8"/>
      <c r="P317" s="10"/>
      <c r="Q317" s="10"/>
      <c r="R317" s="10"/>
      <c r="S317" s="10"/>
      <c r="T317" s="10"/>
      <c r="U317" s="8"/>
      <c r="Z317" s="10"/>
      <c r="AB317" s="8" t="str">
        <f t="shared" si="30"/>
        <v/>
      </c>
      <c r="AC317" s="8" t="str">
        <f t="shared" si="28"/>
        <v/>
      </c>
      <c r="AF317" s="39"/>
      <c r="AG317" s="8" t="str">
        <f>IF(OR(ISBLANK(AO317), ISBLANK(AP317)), "", LOWER(_xlfn.CONCAT(Table2[[#This Row],[device_manufacturer]], "-",Table2[[#This Row],[device_suggested_area]], "-", Table2[[#This Row],[device_identifiers]])))</f>
        <v>google-parents-home</v>
      </c>
      <c r="AH317" s="10" t="s">
        <v>1060</v>
      </c>
      <c r="AI317" s="8" t="s">
        <v>508</v>
      </c>
      <c r="AJ317" s="8" t="s">
        <v>1059</v>
      </c>
      <c r="AK317" s="8" t="s">
        <v>257</v>
      </c>
      <c r="AL317" s="8" t="s">
        <v>204</v>
      </c>
      <c r="AN317" s="8" t="s">
        <v>605</v>
      </c>
      <c r="AO317" s="15" t="s">
        <v>1058</v>
      </c>
      <c r="AP317" s="14" t="s">
        <v>1057</v>
      </c>
      <c r="AQ317" s="8" t="str">
        <f t="shared" si="29"/>
        <v>[["mac", "dc:e5:5b:a5:a3:0d"], ["ip", "10.0.4.55"]]</v>
      </c>
    </row>
    <row r="318" spans="1:43" ht="16" customHeight="1" x14ac:dyDescent="0.2">
      <c r="A318" s="8">
        <v>2603</v>
      </c>
      <c r="B318" s="8" t="s">
        <v>26</v>
      </c>
      <c r="C318" s="8" t="s">
        <v>257</v>
      </c>
      <c r="D318" s="8" t="s">
        <v>145</v>
      </c>
      <c r="E318" s="8" t="s">
        <v>1009</v>
      </c>
      <c r="F318" s="8" t="str">
        <f>IF(ISBLANK(E318), "", Table2[[#This Row],[unique_id]])</f>
        <v>office_home</v>
      </c>
      <c r="G318" s="8" t="s">
        <v>1010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0"/>
        <v/>
      </c>
      <c r="AC318" s="8" t="str">
        <f t="shared" si="28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google-office-home</v>
      </c>
      <c r="AH318" s="10" t="s">
        <v>1060</v>
      </c>
      <c r="AI318" s="8" t="s">
        <v>508</v>
      </c>
      <c r="AJ318" s="8" t="s">
        <v>563</v>
      </c>
      <c r="AK318" s="8" t="s">
        <v>257</v>
      </c>
      <c r="AL318" s="8" t="s">
        <v>225</v>
      </c>
      <c r="AN318" s="8" t="s">
        <v>605</v>
      </c>
      <c r="AO318" s="15" t="s">
        <v>654</v>
      </c>
      <c r="AP318" s="14" t="s">
        <v>653</v>
      </c>
      <c r="AQ318" s="8" t="str">
        <f t="shared" si="29"/>
        <v>[["mac", "d4:f5:47:32:df:7b"], ["ip", "10.0.4.54"]]</v>
      </c>
    </row>
    <row r="319" spans="1:43" ht="16" customHeight="1" x14ac:dyDescent="0.2">
      <c r="A319" s="8">
        <v>2604</v>
      </c>
      <c r="B319" s="8" t="s">
        <v>26</v>
      </c>
      <c r="C319" s="8" t="s">
        <v>257</v>
      </c>
      <c r="D319" s="8" t="s">
        <v>145</v>
      </c>
      <c r="E319" s="8" t="s">
        <v>1067</v>
      </c>
      <c r="F319" s="8" t="str">
        <f>IF(ISBLANK(E319), "", Table2[[#This Row],[unique_id]])</f>
        <v>lounge_home</v>
      </c>
      <c r="G319" s="8" t="s">
        <v>1068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0"/>
        <v/>
      </c>
      <c r="AC319" s="8" t="str">
        <f t="shared" si="28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google-lounge-home</v>
      </c>
      <c r="AH319" s="10" t="s">
        <v>1060</v>
      </c>
      <c r="AI319" s="8" t="s">
        <v>508</v>
      </c>
      <c r="AJ319" s="8" t="s">
        <v>563</v>
      </c>
      <c r="AK319" s="8" t="s">
        <v>257</v>
      </c>
      <c r="AL319" s="8" t="s">
        <v>206</v>
      </c>
      <c r="AN319" s="8" t="s">
        <v>605</v>
      </c>
      <c r="AO319" s="15" t="s">
        <v>655</v>
      </c>
      <c r="AP319" s="14" t="s">
        <v>651</v>
      </c>
      <c r="AQ319" s="8" t="str">
        <f t="shared" si="29"/>
        <v>[["mac", "d4:f5:47:8c:d1:7e"], ["ip", "10.0.4.52"]]</v>
      </c>
    </row>
    <row r="320" spans="1:43" ht="16" customHeight="1" x14ac:dyDescent="0.2">
      <c r="A320" s="8">
        <v>2605</v>
      </c>
      <c r="B320" s="8" t="s">
        <v>26</v>
      </c>
      <c r="C320" s="8" t="s">
        <v>694</v>
      </c>
      <c r="D320" s="8" t="s">
        <v>453</v>
      </c>
      <c r="E320" s="8" t="s">
        <v>452</v>
      </c>
      <c r="F320" s="8" t="str">
        <f>IF(ISBLANK(E320), "", Table2[[#This Row],[unique_id]])</f>
        <v>column_break</v>
      </c>
      <c r="G320" s="8" t="s">
        <v>449</v>
      </c>
      <c r="H320" s="8" t="s">
        <v>339</v>
      </c>
      <c r="I320" s="8" t="s">
        <v>144</v>
      </c>
      <c r="M320" s="8" t="s">
        <v>450</v>
      </c>
      <c r="N320" s="8" t="s">
        <v>451</v>
      </c>
      <c r="O320" s="8"/>
      <c r="P320" s="10"/>
      <c r="Q320" s="10"/>
      <c r="R320" s="10"/>
      <c r="S320" s="10"/>
      <c r="T320" s="10"/>
      <c r="U320" s="8"/>
      <c r="Z320" s="10"/>
      <c r="AC320" s="8" t="str">
        <f t="shared" si="28"/>
        <v/>
      </c>
      <c r="AF320" s="39"/>
      <c r="AP320" s="12"/>
      <c r="AQ320" s="8" t="str">
        <f t="shared" si="29"/>
        <v/>
      </c>
    </row>
    <row r="321" spans="1:43" ht="16" customHeight="1" x14ac:dyDescent="0.2">
      <c r="A321" s="8">
        <v>2606</v>
      </c>
      <c r="B321" s="8" t="s">
        <v>26</v>
      </c>
      <c r="C321" s="8" t="s">
        <v>914</v>
      </c>
      <c r="D321" s="8" t="s">
        <v>145</v>
      </c>
      <c r="E321" s="8" t="s">
        <v>1004</v>
      </c>
      <c r="F321" s="8" t="str">
        <f>IF(ISBLANK(E321), "", Table2[[#This Row],[unique_id]])</f>
        <v>lg_webos_smart_tv</v>
      </c>
      <c r="G321" s="8" t="s">
        <v>188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 t="shared" si="28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lg-lounge-tv</v>
      </c>
      <c r="AH321" s="10" t="s">
        <v>917</v>
      </c>
      <c r="AI321" s="8" t="s">
        <v>500</v>
      </c>
      <c r="AJ321" s="8" t="s">
        <v>918</v>
      </c>
      <c r="AK321" s="8" t="s">
        <v>914</v>
      </c>
      <c r="AL321" s="8" t="s">
        <v>206</v>
      </c>
      <c r="AN321" s="8" t="s">
        <v>605</v>
      </c>
      <c r="AO321" s="15" t="s">
        <v>915</v>
      </c>
      <c r="AP321" s="14" t="s">
        <v>916</v>
      </c>
      <c r="AQ321" s="8" t="str">
        <f t="shared" si="29"/>
        <v>[["mac", "4c:ba:d7:bf:94:d0"], ["ip", "10.0.4.49"]]</v>
      </c>
    </row>
    <row r="322" spans="1:43" ht="16" customHeight="1" x14ac:dyDescent="0.2">
      <c r="A322" s="8">
        <v>2607</v>
      </c>
      <c r="B322" s="8" t="s">
        <v>26</v>
      </c>
      <c r="C322" s="8" t="s">
        <v>330</v>
      </c>
      <c r="D322" s="8" t="s">
        <v>145</v>
      </c>
      <c r="E322" s="8" t="s">
        <v>332</v>
      </c>
      <c r="F322" s="8" t="str">
        <f>IF(ISBLANK(E322), "", Table2[[#This Row],[unique_id]])</f>
        <v>parents_tv</v>
      </c>
      <c r="G322" s="8" t="s">
        <v>329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 t="shared" si="28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apple-parents-tv</v>
      </c>
      <c r="AH322" s="10" t="s">
        <v>572</v>
      </c>
      <c r="AI322" s="8" t="s">
        <v>500</v>
      </c>
      <c r="AJ322" s="8" t="s">
        <v>573</v>
      </c>
      <c r="AK322" s="8" t="s">
        <v>330</v>
      </c>
      <c r="AL322" s="8" t="s">
        <v>204</v>
      </c>
      <c r="AN322" s="8" t="s">
        <v>605</v>
      </c>
      <c r="AO322" s="15" t="s">
        <v>575</v>
      </c>
      <c r="AP322" s="13" t="s">
        <v>659</v>
      </c>
      <c r="AQ322" s="8" t="str">
        <f t="shared" si="29"/>
        <v>[["mac", "90:dd:5d:ce:1e:96"], ["ip", "10.0.4.47"]]</v>
      </c>
    </row>
    <row r="323" spans="1:43" ht="16" customHeight="1" x14ac:dyDescent="0.2">
      <c r="A323" s="8">
        <v>2608</v>
      </c>
      <c r="B323" s="8" t="s">
        <v>913</v>
      </c>
      <c r="C323" s="8" t="s">
        <v>257</v>
      </c>
      <c r="D323" s="8" t="s">
        <v>145</v>
      </c>
      <c r="E323" s="8" t="s">
        <v>1120</v>
      </c>
      <c r="F323" s="8" t="str">
        <f>IF(ISBLANK(E323), "", Table2[[#This Row],[unique_id]])</f>
        <v>office_tv</v>
      </c>
      <c r="G323" s="8" t="s">
        <v>1121</v>
      </c>
      <c r="H323" s="8" t="s">
        <v>339</v>
      </c>
      <c r="I323" s="8" t="s">
        <v>144</v>
      </c>
      <c r="M323" s="8" t="s">
        <v>136</v>
      </c>
      <c r="N323" s="8" t="s">
        <v>338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 t="shared" si="28"/>
        <v/>
      </c>
      <c r="AF323" s="39"/>
      <c r="AG323" s="8" t="str">
        <f>IF(OR(ISBLANK(AO323), ISBLANK(AP323)), "", LOWER(_xlfn.CONCAT(Table2[[#This Row],[device_manufacturer]], "-",Table2[[#This Row],[device_suggested_area]], "-", Table2[[#This Row],[device_identifiers]])))</f>
        <v>google-office-tv</v>
      </c>
      <c r="AH323" s="10" t="s">
        <v>565</v>
      </c>
      <c r="AI323" s="8" t="s">
        <v>500</v>
      </c>
      <c r="AJ323" s="8" t="s">
        <v>564</v>
      </c>
      <c r="AK323" s="8" t="s">
        <v>257</v>
      </c>
      <c r="AL323" s="8" t="s">
        <v>225</v>
      </c>
      <c r="AN323" s="8" t="s">
        <v>605</v>
      </c>
      <c r="AO323" s="15" t="s">
        <v>658</v>
      </c>
      <c r="AP323" s="14" t="s">
        <v>652</v>
      </c>
      <c r="AQ323" s="8" t="str">
        <f t="shared" si="29"/>
        <v>[["mac", "48:d6:d5:33:7c:28"], ["ip", "10.0.4.53"]]</v>
      </c>
    </row>
    <row r="324" spans="1:43" ht="16" customHeight="1" x14ac:dyDescent="0.2">
      <c r="A324" s="8">
        <v>2609</v>
      </c>
      <c r="B324" s="8" t="s">
        <v>26</v>
      </c>
      <c r="C324" s="8" t="s">
        <v>694</v>
      </c>
      <c r="D324" s="8" t="s">
        <v>453</v>
      </c>
      <c r="E324" s="8" t="s">
        <v>452</v>
      </c>
      <c r="F324" s="8" t="str">
        <f>IF(ISBLANK(E324), "", Table2[[#This Row],[unique_id]])</f>
        <v>column_break</v>
      </c>
      <c r="G324" s="8" t="s">
        <v>449</v>
      </c>
      <c r="H324" s="8" t="s">
        <v>339</v>
      </c>
      <c r="I324" s="8" t="s">
        <v>144</v>
      </c>
      <c r="M324" s="8" t="s">
        <v>450</v>
      </c>
      <c r="N324" s="8" t="s">
        <v>451</v>
      </c>
      <c r="O324" s="8"/>
      <c r="P324" s="10"/>
      <c r="Q324" s="10"/>
      <c r="R324" s="10"/>
      <c r="S324" s="10"/>
      <c r="T324" s="10"/>
      <c r="U324" s="8"/>
      <c r="Z324" s="10"/>
      <c r="AC324" s="8" t="str">
        <f t="shared" si="28"/>
        <v/>
      </c>
      <c r="AF324" s="39"/>
      <c r="AP324" s="12"/>
      <c r="AQ324" s="8" t="str">
        <f t="shared" si="29"/>
        <v/>
      </c>
    </row>
    <row r="325" spans="1:43" ht="16" customHeight="1" x14ac:dyDescent="0.2">
      <c r="A325" s="8">
        <v>2610</v>
      </c>
      <c r="B325" s="8" t="s">
        <v>26</v>
      </c>
      <c r="C325" s="8" t="s">
        <v>190</v>
      </c>
      <c r="D325" s="8" t="s">
        <v>145</v>
      </c>
      <c r="E325" s="8" t="s">
        <v>331</v>
      </c>
      <c r="F325" s="8" t="str">
        <f>IF(ISBLANK(E325), "", Table2[[#This Row],[unique_id]])</f>
        <v>lounge_speaker</v>
      </c>
      <c r="G325" s="8" t="s">
        <v>328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 t="shared" ref="AB325:AB339" si="31">IF(ISBLANK(AA325),  "", _xlfn.CONCAT("haas/entity/sensor/", LOWER(C325), "/", E325, "/config"))</f>
        <v/>
      </c>
      <c r="AC325" s="8" t="str">
        <f t="shared" si="28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sonos-lounge-speaker</v>
      </c>
      <c r="AH325" s="10" t="s">
        <v>506</v>
      </c>
      <c r="AI325" s="8" t="s">
        <v>507</v>
      </c>
      <c r="AJ325" s="8" t="s">
        <v>919</v>
      </c>
      <c r="AK325" s="8" t="str">
        <f>IF(OR(ISBLANK(AO325), ISBLANK(AP325)), "", Table2[[#This Row],[device_via_device]])</f>
        <v>Sonos</v>
      </c>
      <c r="AL325" s="8" t="s">
        <v>206</v>
      </c>
      <c r="AN325" s="8" t="s">
        <v>605</v>
      </c>
      <c r="AO325" s="8" t="s">
        <v>920</v>
      </c>
      <c r="AP325" s="13" t="s">
        <v>921</v>
      </c>
      <c r="AQ325" s="8" t="str">
        <f t="shared" si="29"/>
        <v>[["mac", "38:42:0b:47:73:dc"], ["ip", "10.0.4.43"]]</v>
      </c>
    </row>
    <row r="326" spans="1:43" ht="16" customHeight="1" x14ac:dyDescent="0.2">
      <c r="A326" s="8">
        <v>2611</v>
      </c>
      <c r="B326" s="8" t="s">
        <v>26</v>
      </c>
      <c r="C326" s="8" t="s">
        <v>190</v>
      </c>
      <c r="D326" s="8" t="s">
        <v>145</v>
      </c>
      <c r="E326" s="8" t="s">
        <v>327</v>
      </c>
      <c r="F326" s="8" t="str">
        <f>IF(ISBLANK(E326), "", Table2[[#This Row],[unique_id]])</f>
        <v>kitchen_home</v>
      </c>
      <c r="G326" s="8" t="s">
        <v>326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 t="shared" si="31"/>
        <v/>
      </c>
      <c r="AC326" s="8" t="str">
        <f t="shared" si="28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sonos-kitchen-home</v>
      </c>
      <c r="AH326" s="10" t="s">
        <v>506</v>
      </c>
      <c r="AI326" s="8" t="s">
        <v>508</v>
      </c>
      <c r="AJ326" s="8" t="s">
        <v>509</v>
      </c>
      <c r="AK326" s="8" t="str">
        <f>IF(OR(ISBLANK(AO326), ISBLANK(AP326)), "", Table2[[#This Row],[device_via_device]])</f>
        <v>Sonos</v>
      </c>
      <c r="AL326" s="8" t="s">
        <v>218</v>
      </c>
      <c r="AN326" s="8" t="s">
        <v>605</v>
      </c>
      <c r="AO326" s="8" t="s">
        <v>513</v>
      </c>
      <c r="AP326" s="13" t="s">
        <v>688</v>
      </c>
      <c r="AQ326" s="8" t="str">
        <f t="shared" si="29"/>
        <v>[["mac", "48:a6:b8:e2:50:40"], ["ip", "10.0.4.41"]]</v>
      </c>
    </row>
    <row r="327" spans="1:43" ht="16" customHeight="1" x14ac:dyDescent="0.2">
      <c r="A327" s="8">
        <v>2612</v>
      </c>
      <c r="B327" s="8" t="s">
        <v>26</v>
      </c>
      <c r="C327" s="8" t="s">
        <v>190</v>
      </c>
      <c r="D327" s="8" t="s">
        <v>145</v>
      </c>
      <c r="E327" s="8" t="s">
        <v>147</v>
      </c>
      <c r="F327" s="8" t="str">
        <f>IF(ISBLANK(E327), "", Table2[[#This Row],[unique_id]])</f>
        <v>kitchen_speaker</v>
      </c>
      <c r="G327" s="8" t="s">
        <v>197</v>
      </c>
      <c r="H327" s="8" t="s">
        <v>339</v>
      </c>
      <c r="I327" s="8" t="s">
        <v>144</v>
      </c>
      <c r="M327" s="8" t="s">
        <v>136</v>
      </c>
      <c r="N327" s="8" t="s">
        <v>338</v>
      </c>
      <c r="O327" s="8"/>
      <c r="P327" s="10"/>
      <c r="Q327" s="10"/>
      <c r="R327" s="10"/>
      <c r="S327" s="10"/>
      <c r="T327" s="10"/>
      <c r="U327" s="8"/>
      <c r="Z327" s="10"/>
      <c r="AB327" s="8" t="str">
        <f t="shared" si="31"/>
        <v/>
      </c>
      <c r="AC327" s="8" t="str">
        <f t="shared" si="28"/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sonos-kitchen-speaker</v>
      </c>
      <c r="AH327" s="10" t="s">
        <v>506</v>
      </c>
      <c r="AI327" s="8" t="s">
        <v>507</v>
      </c>
      <c r="AJ327" s="8" t="s">
        <v>510</v>
      </c>
      <c r="AK327" s="8" t="str">
        <f>IF(OR(ISBLANK(AO327), ISBLANK(AP327)), "", Table2[[#This Row],[device_via_device]])</f>
        <v>Sonos</v>
      </c>
      <c r="AL327" s="8" t="s">
        <v>218</v>
      </c>
      <c r="AN327" s="8" t="s">
        <v>605</v>
      </c>
      <c r="AO327" s="11" t="s">
        <v>512</v>
      </c>
      <c r="AP327" s="13" t="s">
        <v>689</v>
      </c>
      <c r="AQ327" s="8" t="str">
        <f t="shared" si="29"/>
        <v>[["mac", "5c:aa:fd:f1:a3:d4"], ["ip", "10.0.4.42"]]</v>
      </c>
    </row>
    <row r="328" spans="1:43" ht="16" customHeight="1" x14ac:dyDescent="0.2">
      <c r="A328" s="8">
        <v>2613</v>
      </c>
      <c r="B328" s="8" t="s">
        <v>26</v>
      </c>
      <c r="C328" s="8" t="s">
        <v>190</v>
      </c>
      <c r="D328" s="8" t="s">
        <v>145</v>
      </c>
      <c r="E328" s="8" t="s">
        <v>333</v>
      </c>
      <c r="F328" s="8" t="str">
        <f>IF(ISBLANK(E328), "", Table2[[#This Row],[unique_id]])</f>
        <v>parents_speaker</v>
      </c>
      <c r="G328" s="8" t="s">
        <v>325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si="31"/>
        <v/>
      </c>
      <c r="AC328" s="8" t="str">
        <f t="shared" si="28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sonos-parents-speaker</v>
      </c>
      <c r="AH328" s="10" t="s">
        <v>506</v>
      </c>
      <c r="AI328" s="8" t="s">
        <v>507</v>
      </c>
      <c r="AJ328" s="8" t="s">
        <v>509</v>
      </c>
      <c r="AK328" s="8" t="str">
        <f>IF(OR(ISBLANK(AO328), ISBLANK(AP328)), "", Table2[[#This Row],[device_via_device]])</f>
        <v>Sonos</v>
      </c>
      <c r="AL328" s="8" t="s">
        <v>204</v>
      </c>
      <c r="AN328" s="8" t="s">
        <v>605</v>
      </c>
      <c r="AO328" s="8" t="s">
        <v>511</v>
      </c>
      <c r="AP328" s="14" t="s">
        <v>687</v>
      </c>
      <c r="AQ328" s="8" t="str">
        <f t="shared" si="29"/>
        <v>[["mac", "5c:aa:fd:d1:23:be"], ["ip", "10.0.4.40"]]</v>
      </c>
    </row>
    <row r="329" spans="1:43" ht="16" customHeight="1" x14ac:dyDescent="0.2">
      <c r="A329" s="8">
        <v>2614</v>
      </c>
      <c r="B329" s="8" t="s">
        <v>26</v>
      </c>
      <c r="C329" s="8" t="s">
        <v>330</v>
      </c>
      <c r="D329" s="8" t="s">
        <v>145</v>
      </c>
      <c r="E329" s="8" t="s">
        <v>1061</v>
      </c>
      <c r="F329" s="8" t="str">
        <f>IF(ISBLANK(E329), "", Table2[[#This Row],[unique_id]])</f>
        <v>parents_tv_speaker</v>
      </c>
      <c r="G329" s="8" t="s">
        <v>1062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1"/>
        <v/>
      </c>
      <c r="AC329" s="8" t="str">
        <f t="shared" si="28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apple-parents-tv-speaker</v>
      </c>
      <c r="AH329" s="10" t="s">
        <v>572</v>
      </c>
      <c r="AI329" s="8" t="s">
        <v>1063</v>
      </c>
      <c r="AJ329" s="8" t="s">
        <v>571</v>
      </c>
      <c r="AK329" s="8" t="s">
        <v>330</v>
      </c>
      <c r="AL329" s="8" t="s">
        <v>204</v>
      </c>
      <c r="AN329" s="8" t="s">
        <v>605</v>
      </c>
      <c r="AO329" s="15" t="s">
        <v>576</v>
      </c>
      <c r="AP329" s="13" t="s">
        <v>660</v>
      </c>
      <c r="AQ329" s="8" t="str">
        <f t="shared" si="29"/>
        <v>[["mac", "d4:a3:3d:5c:8c:28"], ["ip", "10.0.4.48"]]</v>
      </c>
    </row>
    <row r="330" spans="1:43" ht="16" customHeight="1" x14ac:dyDescent="0.2">
      <c r="A330" s="8">
        <v>2700</v>
      </c>
      <c r="B330" s="8" t="s">
        <v>26</v>
      </c>
      <c r="C330" s="8" t="s">
        <v>152</v>
      </c>
      <c r="D330" s="8" t="s">
        <v>409</v>
      </c>
      <c r="E330" s="8" t="s">
        <v>1083</v>
      </c>
      <c r="F330" s="8" t="str">
        <f>IF(ISBLANK(E330), "", Table2[[#This Row],[unique_id]])</f>
        <v>back_door_lock_security</v>
      </c>
      <c r="G330" s="8" t="s">
        <v>1079</v>
      </c>
      <c r="H330" s="8" t="s">
        <v>1050</v>
      </c>
      <c r="I330" s="8" t="s">
        <v>222</v>
      </c>
      <c r="M330" s="8" t="s">
        <v>136</v>
      </c>
      <c r="O330" s="8"/>
      <c r="P330" s="10"/>
      <c r="Q330" s="10"/>
      <c r="R330" s="10"/>
      <c r="S330" s="10"/>
      <c r="T330" s="10"/>
      <c r="U330" s="8"/>
      <c r="X330" s="8" t="s">
        <v>1094</v>
      </c>
      <c r="Z330" s="10"/>
      <c r="AB330" s="8" t="str">
        <f t="shared" si="31"/>
        <v/>
      </c>
      <c r="AC330" s="8" t="str">
        <f t="shared" si="28"/>
        <v/>
      </c>
      <c r="AF330" s="39"/>
      <c r="AO330" s="15"/>
      <c r="AP330" s="14"/>
      <c r="AQ330" s="8" t="str">
        <f t="shared" si="29"/>
        <v/>
      </c>
    </row>
    <row r="331" spans="1:43" ht="16" customHeight="1" x14ac:dyDescent="0.2">
      <c r="A331" s="8">
        <v>2701</v>
      </c>
      <c r="B331" s="8" t="s">
        <v>26</v>
      </c>
      <c r="C331" s="8" t="s">
        <v>152</v>
      </c>
      <c r="D331" s="8" t="s">
        <v>150</v>
      </c>
      <c r="E331" s="8" t="s">
        <v>1096</v>
      </c>
      <c r="F331" s="8" t="str">
        <f>IF(ISBLANK(E331), "", Table2[[#This Row],[unique_id]])</f>
        <v>template_back_door_state</v>
      </c>
      <c r="G331" s="8" t="s">
        <v>368</v>
      </c>
      <c r="H331" s="8" t="s">
        <v>1050</v>
      </c>
      <c r="I331" s="8" t="s">
        <v>222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1"/>
        <v/>
      </c>
      <c r="AC331" s="8" t="str">
        <f t="shared" si="28"/>
        <v/>
      </c>
      <c r="AF331" s="39"/>
      <c r="AO331" s="15"/>
      <c r="AP331" s="14"/>
      <c r="AQ331" s="8" t="str">
        <f t="shared" si="29"/>
        <v/>
      </c>
    </row>
    <row r="332" spans="1:43" ht="16" customHeight="1" x14ac:dyDescent="0.2">
      <c r="A332" s="8">
        <v>2702</v>
      </c>
      <c r="B332" s="8" t="s">
        <v>26</v>
      </c>
      <c r="C332" s="8" t="s">
        <v>1038</v>
      </c>
      <c r="D332" s="8" t="s">
        <v>1044</v>
      </c>
      <c r="E332" s="8" t="s">
        <v>1045</v>
      </c>
      <c r="F332" s="8" t="str">
        <f>IF(ISBLANK(E332), "", Table2[[#This Row],[unique_id]])</f>
        <v>back_door_lock</v>
      </c>
      <c r="G332" s="8" t="s">
        <v>1098</v>
      </c>
      <c r="H332" s="8" t="s">
        <v>1050</v>
      </c>
      <c r="I332" s="8" t="s">
        <v>222</v>
      </c>
      <c r="M332" s="8" t="s">
        <v>136</v>
      </c>
      <c r="O332" s="8"/>
      <c r="P332" s="10"/>
      <c r="Q332" s="10" t="s">
        <v>770</v>
      </c>
      <c r="R332" s="10"/>
      <c r="S332" s="16" t="s">
        <v>818</v>
      </c>
      <c r="T332" s="10"/>
      <c r="U332" s="8"/>
      <c r="Z332" s="10"/>
      <c r="AB332" s="8" t="str">
        <f t="shared" si="31"/>
        <v/>
      </c>
      <c r="AC332" s="8" t="str">
        <f t="shared" si="28"/>
        <v/>
      </c>
      <c r="AF332" s="39"/>
      <c r="AG332" s="8" t="s">
        <v>1043</v>
      </c>
      <c r="AH332" s="10" t="s">
        <v>1041</v>
      </c>
      <c r="AI332" s="8" t="s">
        <v>1039</v>
      </c>
      <c r="AJ332" s="11" t="s">
        <v>1040</v>
      </c>
      <c r="AK332" s="8" t="s">
        <v>1038</v>
      </c>
      <c r="AL332" s="8" t="s">
        <v>871</v>
      </c>
      <c r="AO332" s="8" t="s">
        <v>1037</v>
      </c>
      <c r="AP332" s="8"/>
      <c r="AQ332" s="8" t="str">
        <f t="shared" si="29"/>
        <v>[["mac", "0x000d6f0011274420"]]</v>
      </c>
    </row>
    <row r="333" spans="1:43" ht="16" customHeight="1" x14ac:dyDescent="0.2">
      <c r="A333" s="8">
        <v>2703</v>
      </c>
      <c r="B333" s="8" t="s">
        <v>26</v>
      </c>
      <c r="C333" s="8" t="s">
        <v>458</v>
      </c>
      <c r="D333" s="8" t="s">
        <v>150</v>
      </c>
      <c r="E333" s="8" t="s">
        <v>1089</v>
      </c>
      <c r="F333" s="8" t="str">
        <f>IF(ISBLANK(E333), "", Table2[[#This Row],[unique_id]])</f>
        <v>template_back_door_sensor_contact_last</v>
      </c>
      <c r="G333" s="8" t="s">
        <v>1097</v>
      </c>
      <c r="H333" s="8" t="s">
        <v>1050</v>
      </c>
      <c r="I333" s="8" t="s">
        <v>222</v>
      </c>
      <c r="M333" s="8" t="s">
        <v>136</v>
      </c>
      <c r="O333" s="8"/>
      <c r="P333" s="10"/>
      <c r="Q333" s="10" t="s">
        <v>770</v>
      </c>
      <c r="R333" s="10"/>
      <c r="S333" s="16" t="s">
        <v>818</v>
      </c>
      <c r="T333" s="10"/>
      <c r="U333" s="8"/>
      <c r="Z333" s="10"/>
      <c r="AB333" s="8" t="str">
        <f t="shared" si="31"/>
        <v/>
      </c>
      <c r="AC333" s="8" t="str">
        <f t="shared" si="28"/>
        <v/>
      </c>
      <c r="AF333" s="39"/>
      <c r="AG333" s="8" t="s">
        <v>1073</v>
      </c>
      <c r="AH333" s="10" t="s">
        <v>1041</v>
      </c>
      <c r="AI333" s="11" t="s">
        <v>1070</v>
      </c>
      <c r="AJ333" s="11" t="s">
        <v>1071</v>
      </c>
      <c r="AK333" s="8" t="s">
        <v>458</v>
      </c>
      <c r="AL333" s="8" t="s">
        <v>871</v>
      </c>
      <c r="AO333" s="8" t="s">
        <v>1074</v>
      </c>
      <c r="AP333" s="8"/>
      <c r="AQ333" s="8" t="str">
        <f t="shared" si="29"/>
        <v>[["mac", "0x00124b0029119f9a"]]</v>
      </c>
    </row>
    <row r="334" spans="1:43" s="41" customFormat="1" ht="16" customHeight="1" x14ac:dyDescent="0.2">
      <c r="A334" s="41">
        <v>2704</v>
      </c>
      <c r="B334" s="41" t="s">
        <v>913</v>
      </c>
      <c r="C334" s="41" t="s">
        <v>256</v>
      </c>
      <c r="D334" s="41" t="s">
        <v>148</v>
      </c>
      <c r="F334" s="41" t="str">
        <f>IF(ISBLANK(E334), "", Table2[[#This Row],[unique_id]])</f>
        <v/>
      </c>
      <c r="G334" s="41" t="s">
        <v>1050</v>
      </c>
      <c r="H334" s="41" t="s">
        <v>1066</v>
      </c>
      <c r="I334" s="41" t="s">
        <v>222</v>
      </c>
      <c r="P334" s="42"/>
      <c r="Q334" s="42"/>
      <c r="R334" s="42"/>
      <c r="S334" s="42"/>
      <c r="T334" s="42"/>
      <c r="Z334" s="42"/>
      <c r="AB334" s="41" t="str">
        <f t="shared" si="31"/>
        <v/>
      </c>
      <c r="AC334" s="41" t="str">
        <f t="shared" si="28"/>
        <v/>
      </c>
      <c r="AF334" s="43"/>
      <c r="AH334" s="42"/>
      <c r="AJ334" s="44"/>
      <c r="AQ334" s="41" t="str">
        <f t="shared" si="29"/>
        <v/>
      </c>
    </row>
    <row r="335" spans="1:43" ht="16" customHeight="1" x14ac:dyDescent="0.2">
      <c r="A335" s="8">
        <v>2705</v>
      </c>
      <c r="B335" s="8" t="s">
        <v>26</v>
      </c>
      <c r="C335" s="8" t="s">
        <v>152</v>
      </c>
      <c r="D335" s="8" t="s">
        <v>409</v>
      </c>
      <c r="E335" s="8" t="s">
        <v>1084</v>
      </c>
      <c r="F335" s="8" t="str">
        <f>IF(ISBLANK(E335), "", Table2[[#This Row],[unique_id]])</f>
        <v>front_door_lock_security</v>
      </c>
      <c r="G335" s="8" t="s">
        <v>1079</v>
      </c>
      <c r="H335" s="8" t="s">
        <v>1049</v>
      </c>
      <c r="I335" s="8" t="s">
        <v>222</v>
      </c>
      <c r="M335" s="8" t="s">
        <v>136</v>
      </c>
      <c r="O335" s="8"/>
      <c r="P335" s="10"/>
      <c r="Q335" s="10"/>
      <c r="R335" s="10"/>
      <c r="S335" s="10"/>
      <c r="T335" s="10"/>
      <c r="U335" s="8"/>
      <c r="X335" s="8" t="s">
        <v>1094</v>
      </c>
      <c r="Z335" s="10"/>
      <c r="AB335" s="8" t="str">
        <f t="shared" si="31"/>
        <v/>
      </c>
      <c r="AC335" s="8" t="str">
        <f t="shared" si="28"/>
        <v/>
      </c>
      <c r="AF335" s="39"/>
      <c r="AO335" s="15"/>
      <c r="AP335" s="14"/>
      <c r="AQ335" s="8" t="str">
        <f t="shared" si="29"/>
        <v/>
      </c>
    </row>
    <row r="336" spans="1:43" ht="16" customHeight="1" x14ac:dyDescent="0.2">
      <c r="A336" s="8">
        <v>2706</v>
      </c>
      <c r="B336" s="8" t="s">
        <v>26</v>
      </c>
      <c r="C336" s="8" t="s">
        <v>152</v>
      </c>
      <c r="D336" s="8" t="s">
        <v>150</v>
      </c>
      <c r="E336" s="8" t="s">
        <v>1095</v>
      </c>
      <c r="F336" s="8" t="str">
        <f>IF(ISBLANK(E336), "", Table2[[#This Row],[unique_id]])</f>
        <v>template_front_door_state</v>
      </c>
      <c r="G336" s="8" t="s">
        <v>368</v>
      </c>
      <c r="H336" s="8" t="s">
        <v>1049</v>
      </c>
      <c r="I336" s="8" t="s">
        <v>222</v>
      </c>
      <c r="O336" s="8"/>
      <c r="P336" s="10"/>
      <c r="Q336" s="10"/>
      <c r="R336" s="10"/>
      <c r="S336" s="10"/>
      <c r="T336" s="10"/>
      <c r="U336" s="8"/>
      <c r="Z336" s="10"/>
      <c r="AB336" s="8" t="str">
        <f t="shared" si="31"/>
        <v/>
      </c>
      <c r="AC336" s="8" t="str">
        <f t="shared" si="28"/>
        <v/>
      </c>
      <c r="AF336" s="39"/>
      <c r="AO336" s="15"/>
      <c r="AP336" s="14"/>
      <c r="AQ336" s="8" t="str">
        <f t="shared" si="29"/>
        <v/>
      </c>
    </row>
    <row r="337" spans="1:43" ht="16" customHeight="1" x14ac:dyDescent="0.2">
      <c r="A337" s="8">
        <v>2707</v>
      </c>
      <c r="B337" s="8" t="s">
        <v>26</v>
      </c>
      <c r="C337" s="8" t="s">
        <v>1038</v>
      </c>
      <c r="D337" s="8" t="s">
        <v>1044</v>
      </c>
      <c r="E337" s="8" t="s">
        <v>1046</v>
      </c>
      <c r="F337" s="8" t="str">
        <f>IF(ISBLANK(E337), "", Table2[[#This Row],[unique_id]])</f>
        <v>front_door_lock</v>
      </c>
      <c r="G337" s="8" t="s">
        <v>1098</v>
      </c>
      <c r="H337" s="8" t="s">
        <v>1049</v>
      </c>
      <c r="I337" s="8" t="s">
        <v>222</v>
      </c>
      <c r="M337" s="8" t="s">
        <v>136</v>
      </c>
      <c r="O337" s="8"/>
      <c r="P337" s="10"/>
      <c r="Q337" s="10" t="s">
        <v>770</v>
      </c>
      <c r="R337" s="10"/>
      <c r="S337" s="16" t="s">
        <v>818</v>
      </c>
      <c r="T337" s="10"/>
      <c r="U337" s="8"/>
      <c r="Z337" s="10"/>
      <c r="AB337" s="8" t="str">
        <f t="shared" si="31"/>
        <v/>
      </c>
      <c r="AC337" s="8" t="str">
        <f t="shared" si="28"/>
        <v/>
      </c>
      <c r="AF337" s="39"/>
      <c r="AG337" s="8" t="s">
        <v>1042</v>
      </c>
      <c r="AH337" s="10" t="s">
        <v>1041</v>
      </c>
      <c r="AI337" s="8" t="s">
        <v>1039</v>
      </c>
      <c r="AJ337" s="11" t="s">
        <v>1040</v>
      </c>
      <c r="AK337" s="8" t="s">
        <v>1038</v>
      </c>
      <c r="AL337" s="8" t="s">
        <v>488</v>
      </c>
      <c r="AO337" s="8" t="s">
        <v>1047</v>
      </c>
      <c r="AP337" s="8"/>
      <c r="AQ337" s="8" t="str">
        <f t="shared" si="29"/>
        <v>[["mac", "0x000d6f001127f08c"]]</v>
      </c>
    </row>
    <row r="338" spans="1:43" ht="16" customHeight="1" x14ac:dyDescent="0.2">
      <c r="A338" s="8">
        <v>2708</v>
      </c>
      <c r="B338" s="8" t="s">
        <v>26</v>
      </c>
      <c r="C338" s="8" t="s">
        <v>458</v>
      </c>
      <c r="D338" s="8" t="s">
        <v>150</v>
      </c>
      <c r="E338" s="8" t="s">
        <v>1088</v>
      </c>
      <c r="F338" s="8" t="str">
        <f>IF(ISBLANK(E338), "", Table2[[#This Row],[unique_id]])</f>
        <v>template_front_door_sensor_contact_last</v>
      </c>
      <c r="G338" s="8" t="s">
        <v>1097</v>
      </c>
      <c r="H338" s="8" t="s">
        <v>1049</v>
      </c>
      <c r="I338" s="8" t="s">
        <v>222</v>
      </c>
      <c r="M338" s="8" t="s">
        <v>136</v>
      </c>
      <c r="O338" s="8"/>
      <c r="P338" s="10"/>
      <c r="Q338" s="10" t="s">
        <v>770</v>
      </c>
      <c r="R338" s="10"/>
      <c r="S338" s="16" t="s">
        <v>818</v>
      </c>
      <c r="T338" s="10"/>
      <c r="U338" s="8"/>
      <c r="Z338" s="10"/>
      <c r="AB338" s="8" t="str">
        <f t="shared" si="31"/>
        <v/>
      </c>
      <c r="AC338" s="8" t="str">
        <f t="shared" si="28"/>
        <v/>
      </c>
      <c r="AF338" s="39"/>
      <c r="AG338" s="8" t="s">
        <v>1069</v>
      </c>
      <c r="AH338" s="10" t="s">
        <v>1041</v>
      </c>
      <c r="AI338" s="11" t="s">
        <v>1070</v>
      </c>
      <c r="AJ338" s="11" t="s">
        <v>1071</v>
      </c>
      <c r="AK338" s="8" t="s">
        <v>458</v>
      </c>
      <c r="AL338" s="8" t="s">
        <v>488</v>
      </c>
      <c r="AO338" s="8" t="s">
        <v>1072</v>
      </c>
      <c r="AP338" s="8"/>
      <c r="AQ338" s="8" t="str">
        <f t="shared" si="29"/>
        <v>[["mac", "0x00124b0029113713"]]</v>
      </c>
    </row>
    <row r="339" spans="1:43" s="41" customFormat="1" ht="16" customHeight="1" x14ac:dyDescent="0.2">
      <c r="A339" s="41">
        <v>2709</v>
      </c>
      <c r="B339" s="41" t="s">
        <v>913</v>
      </c>
      <c r="C339" s="41" t="s">
        <v>256</v>
      </c>
      <c r="D339" s="41" t="s">
        <v>148</v>
      </c>
      <c r="F339" s="41" t="str">
        <f>IF(ISBLANK(E339), "", Table2[[#This Row],[unique_id]])</f>
        <v/>
      </c>
      <c r="G339" s="41" t="s">
        <v>1049</v>
      </c>
      <c r="H339" s="41" t="s">
        <v>1065</v>
      </c>
      <c r="I339" s="41" t="s">
        <v>222</v>
      </c>
      <c r="P339" s="42"/>
      <c r="Q339" s="42"/>
      <c r="R339" s="42"/>
      <c r="S339" s="42"/>
      <c r="T339" s="42"/>
      <c r="Z339" s="42"/>
      <c r="AB339" s="41" t="str">
        <f t="shared" si="31"/>
        <v/>
      </c>
      <c r="AC339" s="41" t="str">
        <f t="shared" si="28"/>
        <v/>
      </c>
      <c r="AF339" s="43"/>
      <c r="AH339" s="42"/>
      <c r="AJ339" s="44"/>
      <c r="AQ339" s="41" t="str">
        <f t="shared" si="29"/>
        <v/>
      </c>
    </row>
    <row r="340" spans="1:43" ht="16" customHeight="1" x14ac:dyDescent="0.2">
      <c r="A340" s="8">
        <v>2710</v>
      </c>
      <c r="B340" s="8" t="s">
        <v>26</v>
      </c>
      <c r="C340" s="8" t="s">
        <v>694</v>
      </c>
      <c r="D340" s="8" t="s">
        <v>453</v>
      </c>
      <c r="E340" s="8" t="s">
        <v>452</v>
      </c>
      <c r="F340" s="8" t="str">
        <f>IF(ISBLANK(E340), "", Table2[[#This Row],[unique_id]])</f>
        <v>column_break</v>
      </c>
      <c r="G340" s="8" t="s">
        <v>449</v>
      </c>
      <c r="H340" s="8" t="s">
        <v>1052</v>
      </c>
      <c r="I340" s="8" t="s">
        <v>222</v>
      </c>
      <c r="M340" s="8" t="s">
        <v>450</v>
      </c>
      <c r="N340" s="8" t="s">
        <v>451</v>
      </c>
      <c r="O340" s="8"/>
      <c r="P340" s="10"/>
      <c r="Q340" s="10"/>
      <c r="R340" s="10"/>
      <c r="S340" s="10"/>
      <c r="T340" s="10"/>
      <c r="U340" s="8"/>
      <c r="Z340" s="10"/>
      <c r="AC340" s="8" t="str">
        <f t="shared" si="28"/>
        <v/>
      </c>
      <c r="AF340" s="39"/>
      <c r="AP340" s="8"/>
      <c r="AQ340" s="8" t="str">
        <f t="shared" si="29"/>
        <v/>
      </c>
    </row>
    <row r="341" spans="1:43" ht="16" customHeight="1" x14ac:dyDescent="0.2">
      <c r="A341" s="8">
        <v>2711</v>
      </c>
      <c r="B341" s="8" t="s">
        <v>26</v>
      </c>
      <c r="C341" s="8" t="s">
        <v>256</v>
      </c>
      <c r="D341" s="8" t="s">
        <v>150</v>
      </c>
      <c r="E341" s="8" t="s">
        <v>151</v>
      </c>
      <c r="F341" s="8" t="str">
        <f>IF(ISBLANK(E341), "", Table2[[#This Row],[unique_id]])</f>
        <v>uvc_ada_motion</v>
      </c>
      <c r="G341" s="8" t="s">
        <v>1048</v>
      </c>
      <c r="H341" s="8" t="s">
        <v>1052</v>
      </c>
      <c r="I341" s="8" t="s">
        <v>222</v>
      </c>
      <c r="M341" s="8" t="s">
        <v>136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 t="shared" si="28"/>
        <v/>
      </c>
      <c r="AF341" s="39"/>
      <c r="AP341" s="8"/>
      <c r="AQ341" s="8" t="str">
        <f t="shared" si="29"/>
        <v/>
      </c>
    </row>
    <row r="342" spans="1:43" ht="16" customHeight="1" x14ac:dyDescent="0.2">
      <c r="A342" s="8">
        <v>2712</v>
      </c>
      <c r="B342" s="8" t="s">
        <v>26</v>
      </c>
      <c r="C342" s="8" t="s">
        <v>256</v>
      </c>
      <c r="D342" s="8" t="s">
        <v>148</v>
      </c>
      <c r="E342" s="8" t="s">
        <v>149</v>
      </c>
      <c r="F342" s="8" t="str">
        <f>IF(ISBLANK(E342), "", Table2[[#This Row],[unique_id]])</f>
        <v>uvc_ada_medium</v>
      </c>
      <c r="G342" s="8" t="s">
        <v>130</v>
      </c>
      <c r="H342" s="8" t="s">
        <v>1054</v>
      </c>
      <c r="I342" s="8" t="s">
        <v>222</v>
      </c>
      <c r="M342" s="8" t="s">
        <v>136</v>
      </c>
      <c r="N342" s="8" t="s">
        <v>340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 t="shared" si="28"/>
        <v/>
      </c>
      <c r="AD342" s="12"/>
      <c r="AF342" s="39"/>
      <c r="AG342" s="8" t="s">
        <v>553</v>
      </c>
      <c r="AH342" s="10" t="s">
        <v>555</v>
      </c>
      <c r="AI342" s="8" t="s">
        <v>556</v>
      </c>
      <c r="AJ342" s="8" t="s">
        <v>552</v>
      </c>
      <c r="AK342" s="8" t="s">
        <v>256</v>
      </c>
      <c r="AL342" s="8" t="s">
        <v>130</v>
      </c>
      <c r="AN342" s="8" t="s">
        <v>625</v>
      </c>
      <c r="AO342" s="8" t="s">
        <v>550</v>
      </c>
      <c r="AP342" s="8" t="s">
        <v>579</v>
      </c>
      <c r="AQ342" s="8" t="str">
        <f t="shared" si="29"/>
        <v>[["mac", "74:83:c2:3f:6c:4c"], ["ip", "10.0.6.20"]]</v>
      </c>
    </row>
    <row r="343" spans="1:43" ht="16" customHeight="1" x14ac:dyDescent="0.2">
      <c r="A343" s="8">
        <v>2713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1054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28"/>
        <v/>
      </c>
      <c r="AF343" s="39"/>
      <c r="AP343" s="8"/>
      <c r="AQ343" s="8" t="str">
        <f t="shared" si="29"/>
        <v/>
      </c>
    </row>
    <row r="344" spans="1:43" ht="16" customHeight="1" x14ac:dyDescent="0.2">
      <c r="A344" s="8">
        <v>2714</v>
      </c>
      <c r="B344" s="8" t="s">
        <v>26</v>
      </c>
      <c r="C344" s="8" t="s">
        <v>256</v>
      </c>
      <c r="D344" s="8" t="s">
        <v>150</v>
      </c>
      <c r="E344" s="8" t="s">
        <v>221</v>
      </c>
      <c r="F344" s="8" t="str">
        <f>IF(ISBLANK(E344), "", Table2[[#This Row],[unique_id]])</f>
        <v>uvc_edwin_motion</v>
      </c>
      <c r="G344" s="8" t="s">
        <v>1048</v>
      </c>
      <c r="H344" s="8" t="s">
        <v>1051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28"/>
        <v/>
      </c>
      <c r="AF344" s="39"/>
      <c r="AP344" s="8"/>
      <c r="AQ344" s="8" t="str">
        <f t="shared" si="29"/>
        <v/>
      </c>
    </row>
    <row r="345" spans="1:43" ht="16" customHeight="1" x14ac:dyDescent="0.2">
      <c r="A345" s="8">
        <v>2715</v>
      </c>
      <c r="B345" s="8" t="s">
        <v>26</v>
      </c>
      <c r="C345" s="8" t="s">
        <v>256</v>
      </c>
      <c r="D345" s="8" t="s">
        <v>148</v>
      </c>
      <c r="E345" s="8" t="s">
        <v>220</v>
      </c>
      <c r="F345" s="8" t="str">
        <f>IF(ISBLANK(E345), "", Table2[[#This Row],[unique_id]])</f>
        <v>uvc_edwin_medium</v>
      </c>
      <c r="G345" s="8" t="s">
        <v>127</v>
      </c>
      <c r="H345" s="8" t="s">
        <v>1053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28"/>
        <v/>
      </c>
      <c r="AD345" s="12"/>
      <c r="AF345" s="39"/>
      <c r="AG345" s="8" t="s">
        <v>554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127</v>
      </c>
      <c r="AN345" s="8" t="s">
        <v>625</v>
      </c>
      <c r="AO345" s="8" t="s">
        <v>551</v>
      </c>
      <c r="AP345" s="8" t="s">
        <v>580</v>
      </c>
      <c r="AQ345" s="8" t="str">
        <f t="shared" si="29"/>
        <v>[["mac", "74:83:c2:3f:6e:5c"], ["ip", "10.0.6.21"]]</v>
      </c>
    </row>
    <row r="346" spans="1:43" ht="16" customHeight="1" x14ac:dyDescent="0.2">
      <c r="A346" s="8">
        <v>2716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1053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28"/>
        <v/>
      </c>
      <c r="AF346" s="39"/>
      <c r="AP346" s="8"/>
      <c r="AQ346" s="8" t="str">
        <f t="shared" si="29"/>
        <v/>
      </c>
    </row>
    <row r="347" spans="1:43" ht="16" customHeight="1" x14ac:dyDescent="0.2">
      <c r="A347" s="8">
        <v>2717</v>
      </c>
      <c r="B347" s="8" t="s">
        <v>26</v>
      </c>
      <c r="C347" s="8" t="s">
        <v>133</v>
      </c>
      <c r="D347" s="8" t="s">
        <v>150</v>
      </c>
      <c r="E347" s="8" t="s">
        <v>999</v>
      </c>
      <c r="F347" s="8" t="str">
        <f>IF(ISBLANK(E347), "", Table2[[#This Row],[unique_id]])</f>
        <v>ada_fan_occupancy</v>
      </c>
      <c r="G347" s="8" t="s">
        <v>130</v>
      </c>
      <c r="H347" s="8" t="s">
        <v>1055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 t="shared" ref="AB347:AB410" si="32">IF(ISBLANK(AA347),  "", _xlfn.CONCAT("haas/entity/sensor/", LOWER(C347), "/", E347, "/config"))</f>
        <v/>
      </c>
      <c r="AC347" s="8" t="str">
        <f t="shared" si="28"/>
        <v/>
      </c>
      <c r="AF347" s="39"/>
      <c r="AP347" s="8"/>
      <c r="AQ347" s="8" t="str">
        <f t="shared" si="29"/>
        <v/>
      </c>
    </row>
    <row r="348" spans="1:43" ht="16" customHeight="1" x14ac:dyDescent="0.2">
      <c r="A348" s="8">
        <v>2718</v>
      </c>
      <c r="B348" s="8" t="s">
        <v>26</v>
      </c>
      <c r="C348" s="8" t="s">
        <v>133</v>
      </c>
      <c r="D348" s="8" t="s">
        <v>150</v>
      </c>
      <c r="E348" s="8" t="s">
        <v>998</v>
      </c>
      <c r="F348" s="8" t="str">
        <f>IF(ISBLANK(E348), "", Table2[[#This Row],[unique_id]])</f>
        <v>edwin_fan_occupancy</v>
      </c>
      <c r="G348" s="8" t="s">
        <v>127</v>
      </c>
      <c r="H348" s="8" t="s">
        <v>1055</v>
      </c>
      <c r="I348" s="8" t="s">
        <v>222</v>
      </c>
      <c r="M348" s="8" t="s">
        <v>136</v>
      </c>
      <c r="O348" s="8"/>
      <c r="P348" s="10"/>
      <c r="Q348" s="10"/>
      <c r="R348" s="10"/>
      <c r="S348" s="10"/>
      <c r="T348" s="10"/>
      <c r="U348" s="8"/>
      <c r="Z348" s="10"/>
      <c r="AB348" s="8" t="str">
        <f t="shared" si="32"/>
        <v/>
      </c>
      <c r="AC348" s="8" t="str">
        <f t="shared" si="28"/>
        <v/>
      </c>
      <c r="AD348" s="12"/>
      <c r="AF348" s="39"/>
      <c r="AP348" s="8"/>
      <c r="AQ348" s="8" t="str">
        <f t="shared" si="29"/>
        <v/>
      </c>
    </row>
    <row r="349" spans="1:43" ht="16" customHeight="1" x14ac:dyDescent="0.2">
      <c r="A349" s="8">
        <v>2719</v>
      </c>
      <c r="B349" s="8" t="s">
        <v>26</v>
      </c>
      <c r="C349" s="8" t="s">
        <v>133</v>
      </c>
      <c r="D349" s="8" t="s">
        <v>150</v>
      </c>
      <c r="E349" s="8" t="s">
        <v>1000</v>
      </c>
      <c r="F349" s="8" t="str">
        <f>IF(ISBLANK(E349), "", Table2[[#This Row],[unique_id]])</f>
        <v>parents_fan_occupancy</v>
      </c>
      <c r="G349" s="8" t="s">
        <v>204</v>
      </c>
      <c r="H349" s="8" t="s">
        <v>1055</v>
      </c>
      <c r="I349" s="8" t="s">
        <v>222</v>
      </c>
      <c r="M349" s="8" t="s">
        <v>136</v>
      </c>
      <c r="O349" s="8"/>
      <c r="P349" s="10"/>
      <c r="Q349" s="10"/>
      <c r="R349" s="10"/>
      <c r="S349" s="10"/>
      <c r="T349" s="10"/>
      <c r="U349" s="8"/>
      <c r="Z349" s="10"/>
      <c r="AB349" s="8" t="str">
        <f t="shared" si="32"/>
        <v/>
      </c>
      <c r="AC349" s="8" t="str">
        <f t="shared" si="28"/>
        <v/>
      </c>
      <c r="AD349" s="12"/>
      <c r="AF349" s="39"/>
      <c r="AP349" s="8"/>
      <c r="AQ349" s="8" t="str">
        <f t="shared" si="29"/>
        <v/>
      </c>
    </row>
    <row r="350" spans="1:43" ht="16" customHeight="1" x14ac:dyDescent="0.2">
      <c r="A350" s="8">
        <v>2720</v>
      </c>
      <c r="B350" s="8" t="s">
        <v>26</v>
      </c>
      <c r="C350" s="8" t="s">
        <v>133</v>
      </c>
      <c r="D350" s="8" t="s">
        <v>150</v>
      </c>
      <c r="E350" s="8" t="s">
        <v>1001</v>
      </c>
      <c r="F350" s="8" t="str">
        <f>IF(ISBLANK(E350), "", Table2[[#This Row],[unique_id]])</f>
        <v>lounge_fan_occupancy</v>
      </c>
      <c r="G350" s="8" t="s">
        <v>206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si="32"/>
        <v/>
      </c>
      <c r="AC350" s="8" t="str">
        <f t="shared" si="28"/>
        <v/>
      </c>
      <c r="AF350" s="39"/>
      <c r="AP350" s="8"/>
      <c r="AQ350" s="8" t="str">
        <f t="shared" si="29"/>
        <v/>
      </c>
    </row>
    <row r="351" spans="1:43" ht="16" customHeight="1" x14ac:dyDescent="0.2">
      <c r="A351" s="8">
        <v>2721</v>
      </c>
      <c r="B351" s="8" t="s">
        <v>26</v>
      </c>
      <c r="C351" s="8" t="s">
        <v>133</v>
      </c>
      <c r="D351" s="8" t="s">
        <v>150</v>
      </c>
      <c r="E351" s="8" t="s">
        <v>1002</v>
      </c>
      <c r="F351" s="8" t="str">
        <f>IF(ISBLANK(E351), "", Table2[[#This Row],[unique_id]])</f>
        <v>deck_east_fan_occupancy</v>
      </c>
      <c r="G351" s="8" t="s">
        <v>228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2"/>
        <v/>
      </c>
      <c r="AC351" s="8" t="str">
        <f t="shared" si="28"/>
        <v/>
      </c>
      <c r="AF351" s="39"/>
      <c r="AP351" s="8"/>
      <c r="AQ351" s="8" t="str">
        <f t="shared" si="29"/>
        <v/>
      </c>
    </row>
    <row r="352" spans="1:43" ht="16" customHeight="1" x14ac:dyDescent="0.2">
      <c r="A352" s="8">
        <v>2722</v>
      </c>
      <c r="B352" s="8" t="s">
        <v>26</v>
      </c>
      <c r="C352" s="8" t="s">
        <v>133</v>
      </c>
      <c r="D352" s="8" t="s">
        <v>150</v>
      </c>
      <c r="E352" s="8" t="s">
        <v>1003</v>
      </c>
      <c r="F352" s="8" t="str">
        <f>IF(ISBLANK(E352), "", Table2[[#This Row],[unique_id]])</f>
        <v>deck_west_fan_occupancy</v>
      </c>
      <c r="G352" s="8" t="s">
        <v>227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2"/>
        <v/>
      </c>
      <c r="AC352" s="8" t="str">
        <f t="shared" si="28"/>
        <v/>
      </c>
      <c r="AF352" s="39"/>
      <c r="AP352" s="8"/>
      <c r="AQ352" s="8" t="str">
        <f t="shared" si="29"/>
        <v/>
      </c>
    </row>
    <row r="353" spans="1:43" ht="16" customHeight="1" x14ac:dyDescent="0.2">
      <c r="A353" s="8">
        <v>5000</v>
      </c>
      <c r="B353" s="14" t="s">
        <v>26</v>
      </c>
      <c r="C353" s="8" t="s">
        <v>256</v>
      </c>
      <c r="F353" s="8" t="str">
        <f>IF(ISBLANK(E353), "", Table2[[#This Row],[unique_id]])</f>
        <v/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2"/>
        <v/>
      </c>
      <c r="AC353" s="8" t="str">
        <f t="shared" si="28"/>
        <v/>
      </c>
      <c r="AF353" s="39"/>
      <c r="AG353" s="8" t="s">
        <v>864</v>
      </c>
      <c r="AH353" s="10" t="s">
        <v>587</v>
      </c>
      <c r="AI353" s="8" t="s">
        <v>594</v>
      </c>
      <c r="AJ353" s="8" t="s">
        <v>590</v>
      </c>
      <c r="AK353" s="8" t="s">
        <v>256</v>
      </c>
      <c r="AL353" s="8" t="s">
        <v>28</v>
      </c>
      <c r="AN353" s="8" t="s">
        <v>582</v>
      </c>
      <c r="AO353" s="8" t="s">
        <v>601</v>
      </c>
      <c r="AP353" s="8" t="s">
        <v>597</v>
      </c>
      <c r="AQ353" s="8" t="str">
        <f t="shared" si="29"/>
        <v>[["mac", "74:ac:b9:1c:15:f1"], ["ip", "10.0.0.1"]]</v>
      </c>
    </row>
    <row r="354" spans="1:43" ht="16" customHeight="1" x14ac:dyDescent="0.2">
      <c r="A354" s="8">
        <v>5001</v>
      </c>
      <c r="B354" s="14" t="s">
        <v>26</v>
      </c>
      <c r="C354" s="8" t="s">
        <v>256</v>
      </c>
      <c r="F354" s="8" t="str">
        <f>IF(ISBLANK(E354), "", Table2[[#This Row],[unique_id]])</f>
        <v/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2"/>
        <v/>
      </c>
      <c r="AC354" s="8" t="str">
        <f t="shared" si="28"/>
        <v/>
      </c>
      <c r="AF354" s="39"/>
      <c r="AG354" s="8" t="s">
        <v>1013</v>
      </c>
      <c r="AH354" s="10" t="s">
        <v>1014</v>
      </c>
      <c r="AI354" s="8" t="s">
        <v>595</v>
      </c>
      <c r="AJ354" s="8" t="s">
        <v>1011</v>
      </c>
      <c r="AK354" s="8" t="s">
        <v>256</v>
      </c>
      <c r="AL354" s="8" t="s">
        <v>28</v>
      </c>
      <c r="AN354" s="8" t="s">
        <v>582</v>
      </c>
      <c r="AO354" s="8" t="s">
        <v>1016</v>
      </c>
      <c r="AP354" s="8" t="s">
        <v>598</v>
      </c>
      <c r="AQ354" s="8" t="str">
        <f t="shared" si="29"/>
        <v>[["mac", "78:45:58:cb:14:b5"], ["ip", "10.0.0.2"]]</v>
      </c>
    </row>
    <row r="355" spans="1:43" ht="16" customHeight="1" x14ac:dyDescent="0.2">
      <c r="A355" s="8">
        <v>5002</v>
      </c>
      <c r="B355" s="14" t="s">
        <v>26</v>
      </c>
      <c r="C355" s="8" t="s">
        <v>256</v>
      </c>
      <c r="F355" s="8" t="str">
        <f>IF(ISBLANK(E355), "", Table2[[#This Row],[unique_id]])</f>
        <v/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2"/>
        <v/>
      </c>
      <c r="AC355" s="8" t="str">
        <f t="shared" si="28"/>
        <v/>
      </c>
      <c r="AF355" s="39"/>
      <c r="AG355" s="8" t="s">
        <v>584</v>
      </c>
      <c r="AH355" s="10" t="s">
        <v>1014</v>
      </c>
      <c r="AI355" s="8" t="s">
        <v>596</v>
      </c>
      <c r="AJ355" s="8" t="s">
        <v>591</v>
      </c>
      <c r="AK355" s="8" t="s">
        <v>256</v>
      </c>
      <c r="AL355" s="8" t="s">
        <v>588</v>
      </c>
      <c r="AN355" s="8" t="s">
        <v>582</v>
      </c>
      <c r="AO355" s="8" t="s">
        <v>602</v>
      </c>
      <c r="AP355" s="8" t="s">
        <v>599</v>
      </c>
      <c r="AQ355" s="8" t="str">
        <f t="shared" si="29"/>
        <v>[["mac", "b4:fb:e4:e3:83:32"], ["ip", "10.0.0.3"]]</v>
      </c>
    </row>
    <row r="356" spans="1:43" ht="16" customHeight="1" x14ac:dyDescent="0.2">
      <c r="A356" s="8">
        <v>5003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2"/>
        <v/>
      </c>
      <c r="AC356" s="8" t="str">
        <f t="shared" si="28"/>
        <v/>
      </c>
      <c r="AF356" s="39"/>
      <c r="AG356" s="8" t="s">
        <v>585</v>
      </c>
      <c r="AH356" s="10" t="s">
        <v>1015</v>
      </c>
      <c r="AI356" s="8" t="s">
        <v>595</v>
      </c>
      <c r="AJ356" s="8" t="s">
        <v>592</v>
      </c>
      <c r="AK356" s="8" t="s">
        <v>256</v>
      </c>
      <c r="AL356" s="8" t="s">
        <v>488</v>
      </c>
      <c r="AN356" s="8" t="s">
        <v>582</v>
      </c>
      <c r="AO356" s="8" t="s">
        <v>603</v>
      </c>
      <c r="AP356" s="8" t="s">
        <v>600</v>
      </c>
      <c r="AQ356" s="8" t="str">
        <f t="shared" si="29"/>
        <v>[["mac", "78:8a:20:70:d3:79"], ["ip", "10.0.0.4"]]</v>
      </c>
    </row>
    <row r="357" spans="1:43" ht="16" customHeight="1" x14ac:dyDescent="0.2">
      <c r="A357" s="8">
        <v>5004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2"/>
        <v/>
      </c>
      <c r="AC357" s="8" t="str">
        <f t="shared" si="28"/>
        <v/>
      </c>
      <c r="AF357" s="39"/>
      <c r="AG357" s="8" t="s">
        <v>586</v>
      </c>
      <c r="AH357" s="10" t="s">
        <v>1015</v>
      </c>
      <c r="AI357" s="8" t="s">
        <v>595</v>
      </c>
      <c r="AJ357" s="8" t="s">
        <v>593</v>
      </c>
      <c r="AK357" s="8" t="s">
        <v>256</v>
      </c>
      <c r="AL357" s="8" t="s">
        <v>589</v>
      </c>
      <c r="AN357" s="8" t="s">
        <v>582</v>
      </c>
      <c r="AO357" s="8" t="s">
        <v>604</v>
      </c>
      <c r="AP357" s="8" t="s">
        <v>1012</v>
      </c>
      <c r="AQ357" s="8" t="str">
        <f t="shared" si="29"/>
        <v>[["mac", "f0:9f:c2:fc:b0:f7"], ["ip", "10.0.0.5"]]</v>
      </c>
    </row>
    <row r="358" spans="1:43" ht="16" customHeight="1" x14ac:dyDescent="0.2">
      <c r="A358" s="8">
        <v>5005</v>
      </c>
      <c r="B358" s="14" t="s">
        <v>26</v>
      </c>
      <c r="C358" s="14" t="s">
        <v>557</v>
      </c>
      <c r="D358" s="14"/>
      <c r="E358" s="14"/>
      <c r="G358" s="14"/>
      <c r="H358" s="14"/>
      <c r="I358" s="14"/>
      <c r="K358" s="14"/>
      <c r="L358" s="14"/>
      <c r="M358" s="14"/>
      <c r="O358" s="8"/>
      <c r="P358" s="10"/>
      <c r="Q358" s="10"/>
      <c r="R358" s="10"/>
      <c r="S358" s="10"/>
      <c r="T358" s="10"/>
      <c r="U358" s="8"/>
      <c r="Z358" s="10"/>
      <c r="AB358" s="8" t="str">
        <f t="shared" si="32"/>
        <v/>
      </c>
      <c r="AC358" s="8" t="str">
        <f t="shared" si="28"/>
        <v/>
      </c>
      <c r="AF358" s="39"/>
      <c r="AG358" s="8" t="s">
        <v>558</v>
      </c>
      <c r="AH358" s="10" t="s">
        <v>560</v>
      </c>
      <c r="AI358" s="8" t="s">
        <v>562</v>
      </c>
      <c r="AJ358" s="8" t="s">
        <v>559</v>
      </c>
      <c r="AK358" s="8" t="s">
        <v>561</v>
      </c>
      <c r="AL358" s="8" t="s">
        <v>28</v>
      </c>
      <c r="AN358" s="8" t="s">
        <v>605</v>
      </c>
      <c r="AO358" s="15" t="s">
        <v>678</v>
      </c>
      <c r="AP358" s="8" t="s">
        <v>606</v>
      </c>
      <c r="AQ358" s="8" t="str">
        <f t="shared" si="29"/>
        <v>[["mac", "4a:9a:06:5d:53:66"], ["ip", "10.0.4.10"]]</v>
      </c>
    </row>
    <row r="359" spans="1:43" ht="16" customHeight="1" x14ac:dyDescent="0.2">
      <c r="A359" s="8">
        <v>5006</v>
      </c>
      <c r="B359" s="14" t="s">
        <v>26</v>
      </c>
      <c r="C359" s="14" t="s">
        <v>534</v>
      </c>
      <c r="D359" s="14"/>
      <c r="E359" s="14"/>
      <c r="G359" s="14"/>
      <c r="H359" s="14"/>
      <c r="I359" s="14"/>
      <c r="K359" s="14"/>
      <c r="L359" s="14"/>
      <c r="M359" s="14"/>
      <c r="O359" s="8"/>
      <c r="P359" s="10"/>
      <c r="Q359" s="10"/>
      <c r="R359" s="10"/>
      <c r="S359" s="10"/>
      <c r="T359" s="10"/>
      <c r="U359" s="8"/>
      <c r="Z359" s="10"/>
      <c r="AB359" s="8" t="str">
        <f t="shared" si="32"/>
        <v/>
      </c>
      <c r="AC359" s="8" t="str">
        <f t="shared" si="28"/>
        <v/>
      </c>
      <c r="AF359" s="39"/>
      <c r="AG359" s="8" t="s">
        <v>533</v>
      </c>
      <c r="AH359" s="10" t="s">
        <v>930</v>
      </c>
      <c r="AI359" s="8" t="s">
        <v>537</v>
      </c>
      <c r="AJ359" s="8" t="s">
        <v>540</v>
      </c>
      <c r="AK359" s="8" t="s">
        <v>330</v>
      </c>
      <c r="AL359" s="8" t="s">
        <v>28</v>
      </c>
      <c r="AN359" s="8" t="s">
        <v>583</v>
      </c>
      <c r="AO359" s="8" t="s">
        <v>945</v>
      </c>
      <c r="AP359" s="8" t="s">
        <v>577</v>
      </c>
      <c r="AQ359" s="8" t="str">
        <f t="shared" si="29"/>
        <v>[["mac", "00:e0:4c:68:07:65"], ["ip", "10.0.2.11"]]</v>
      </c>
    </row>
    <row r="360" spans="1:43" ht="16" customHeight="1" x14ac:dyDescent="0.2">
      <c r="A360" s="8">
        <v>5007</v>
      </c>
      <c r="B360" s="14" t="s">
        <v>26</v>
      </c>
      <c r="C360" s="14" t="s">
        <v>534</v>
      </c>
      <c r="D360" s="14"/>
      <c r="E360" s="14"/>
      <c r="F360" s="8" t="str">
        <f>IF(ISBLANK(E360), "", Table2[[#This Row],[unique_id]])</f>
        <v/>
      </c>
      <c r="G360" s="14"/>
      <c r="H360" s="14"/>
      <c r="I360" s="14"/>
      <c r="K360" s="14"/>
      <c r="L360" s="14"/>
      <c r="M360" s="14"/>
      <c r="O360" s="8"/>
      <c r="P360" s="10"/>
      <c r="Q360" s="10"/>
      <c r="R360" s="10"/>
      <c r="S360" s="10"/>
      <c r="T360" s="10"/>
      <c r="U360" s="8"/>
      <c r="Z360" s="10"/>
      <c r="AB360" s="8" t="str">
        <f t="shared" si="32"/>
        <v/>
      </c>
      <c r="AC360" s="8" t="str">
        <f t="shared" si="28"/>
        <v/>
      </c>
      <c r="AF360" s="39"/>
      <c r="AG360" s="8" t="s">
        <v>533</v>
      </c>
      <c r="AH360" s="10" t="s">
        <v>930</v>
      </c>
      <c r="AI360" s="8" t="s">
        <v>537</v>
      </c>
      <c r="AJ360" s="8" t="s">
        <v>540</v>
      </c>
      <c r="AK360" s="8" t="s">
        <v>330</v>
      </c>
      <c r="AL360" s="8" t="s">
        <v>28</v>
      </c>
      <c r="AN360" s="8" t="s">
        <v>605</v>
      </c>
      <c r="AO360" s="8" t="s">
        <v>676</v>
      </c>
      <c r="AP360" s="8" t="s">
        <v>673</v>
      </c>
      <c r="AQ360" s="8" t="str">
        <f t="shared" si="29"/>
        <v>[["mac", "4a:e0:4c:68:06:a1"], ["ip", "10.0.4.11"]]</v>
      </c>
    </row>
    <row r="361" spans="1:43" ht="16" customHeight="1" x14ac:dyDescent="0.2">
      <c r="A361" s="8">
        <v>5008</v>
      </c>
      <c r="B361" s="14" t="s">
        <v>26</v>
      </c>
      <c r="C361" s="14" t="s">
        <v>534</v>
      </c>
      <c r="D361" s="14"/>
      <c r="E361" s="14"/>
      <c r="F361" s="8" t="str">
        <f>IF(ISBLANK(E361), "", Table2[[#This Row],[unique_id]])</f>
        <v/>
      </c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2"/>
        <v/>
      </c>
      <c r="AC361" s="8" t="str">
        <f t="shared" si="28"/>
        <v/>
      </c>
      <c r="AF361" s="39"/>
      <c r="AG361" s="8" t="s">
        <v>533</v>
      </c>
      <c r="AH361" s="10" t="s">
        <v>930</v>
      </c>
      <c r="AI361" s="8" t="s">
        <v>537</v>
      </c>
      <c r="AJ361" s="8" t="s">
        <v>540</v>
      </c>
      <c r="AK361" s="8" t="s">
        <v>330</v>
      </c>
      <c r="AL361" s="8" t="s">
        <v>28</v>
      </c>
      <c r="AN361" s="8" t="s">
        <v>625</v>
      </c>
      <c r="AO361" s="8" t="s">
        <v>677</v>
      </c>
      <c r="AP361" s="8" t="s">
        <v>674</v>
      </c>
      <c r="AQ361" s="8" t="str">
        <f t="shared" si="29"/>
        <v>[["mac", "6a:e0:4c:68:06:a1"], ["ip", "10.0.6.11"]]</v>
      </c>
    </row>
    <row r="362" spans="1:43" ht="16" customHeight="1" x14ac:dyDescent="0.2">
      <c r="A362" s="8">
        <v>5009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2"/>
        <v/>
      </c>
      <c r="AC362" s="8" t="str">
        <f t="shared" si="28"/>
        <v/>
      </c>
      <c r="AF362" s="39"/>
      <c r="AG362" s="8" t="s">
        <v>535</v>
      </c>
      <c r="AH362" s="10" t="s">
        <v>930</v>
      </c>
      <c r="AI362" s="8" t="s">
        <v>538</v>
      </c>
      <c r="AJ362" s="8" t="s">
        <v>541</v>
      </c>
      <c r="AK362" s="8" t="s">
        <v>330</v>
      </c>
      <c r="AL362" s="8" t="s">
        <v>28</v>
      </c>
      <c r="AN362" s="8" t="s">
        <v>583</v>
      </c>
      <c r="AO362" s="8" t="s">
        <v>542</v>
      </c>
      <c r="AP362" s="8" t="s">
        <v>578</v>
      </c>
      <c r="AQ362" s="8" t="str">
        <f t="shared" si="29"/>
        <v>[["mac", "00:e0:4c:68:04:21"], ["ip", "10.0.2.12"]]</v>
      </c>
    </row>
    <row r="363" spans="1:43" ht="16" customHeight="1" x14ac:dyDescent="0.2">
      <c r="A363" s="8">
        <v>5010</v>
      </c>
      <c r="B363" s="14" t="s">
        <v>26</v>
      </c>
      <c r="C363" s="14" t="s">
        <v>534</v>
      </c>
      <c r="D363" s="14"/>
      <c r="E363" s="14"/>
      <c r="G363" s="14"/>
      <c r="H363" s="14"/>
      <c r="I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2"/>
        <v/>
      </c>
      <c r="AC363" s="8" t="str">
        <f t="shared" si="28"/>
        <v/>
      </c>
      <c r="AF363" s="39"/>
      <c r="AG363" s="8" t="s">
        <v>536</v>
      </c>
      <c r="AH363" s="10" t="s">
        <v>930</v>
      </c>
      <c r="AI363" s="8" t="s">
        <v>539</v>
      </c>
      <c r="AJ363" s="8" t="s">
        <v>541</v>
      </c>
      <c r="AK363" s="8" t="s">
        <v>330</v>
      </c>
      <c r="AL363" s="8" t="s">
        <v>28</v>
      </c>
      <c r="AN363" s="8" t="s">
        <v>583</v>
      </c>
      <c r="AO363" s="8" t="s">
        <v>675</v>
      </c>
      <c r="AP363" s="13" t="s">
        <v>581</v>
      </c>
      <c r="AQ363" s="8" t="str">
        <f t="shared" si="29"/>
        <v>[["mac", "00:e0:4c:68:07:0d"], ["ip", "10.0.2.13"]]</v>
      </c>
    </row>
    <row r="364" spans="1:43" ht="16" customHeight="1" x14ac:dyDescent="0.2">
      <c r="A364" s="8">
        <v>5011</v>
      </c>
      <c r="B364" s="14" t="s">
        <v>26</v>
      </c>
      <c r="C364" s="14" t="s">
        <v>534</v>
      </c>
      <c r="D364" s="14"/>
      <c r="E364" s="14"/>
      <c r="G364" s="14"/>
      <c r="H364" s="14"/>
      <c r="I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2"/>
        <v/>
      </c>
      <c r="AC364" s="8" t="str">
        <f t="shared" si="28"/>
        <v/>
      </c>
      <c r="AF364" s="39"/>
      <c r="AG364" s="8" t="s">
        <v>928</v>
      </c>
      <c r="AH364" s="10" t="s">
        <v>930</v>
      </c>
      <c r="AI364" s="8" t="s">
        <v>931</v>
      </c>
      <c r="AJ364" s="8" t="s">
        <v>541</v>
      </c>
      <c r="AK364" s="8" t="s">
        <v>330</v>
      </c>
      <c r="AL364" s="8" t="s">
        <v>28</v>
      </c>
      <c r="AN364" s="8" t="s">
        <v>583</v>
      </c>
      <c r="AO364" s="8" t="s">
        <v>936</v>
      </c>
      <c r="AP364" s="13" t="s">
        <v>859</v>
      </c>
      <c r="AQ364" s="8" t="str">
        <f t="shared" si="29"/>
        <v>[["mac", "40:6c:8f:2a:da:9c"], ["ip", "10.0.2.14"]]</v>
      </c>
    </row>
    <row r="365" spans="1:43" ht="16" customHeight="1" x14ac:dyDescent="0.2">
      <c r="A365" s="8">
        <v>5012</v>
      </c>
      <c r="B365" s="36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2"/>
        <v/>
      </c>
      <c r="AC365" s="8" t="str">
        <f t="shared" si="28"/>
        <v/>
      </c>
      <c r="AF365" s="39"/>
      <c r="AG365" s="8" t="s">
        <v>929</v>
      </c>
      <c r="AH365" s="10" t="s">
        <v>930</v>
      </c>
      <c r="AI365" s="8" t="s">
        <v>932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935</v>
      </c>
      <c r="AP365" s="13" t="s">
        <v>933</v>
      </c>
      <c r="AQ365" s="8" t="str">
        <f t="shared" si="29"/>
        <v>[["mac", "0c:4d:e9:d2:86:6c"], ["ip", "10.0.2.15"]]</v>
      </c>
    </row>
    <row r="366" spans="1:43" ht="16" customHeight="1" x14ac:dyDescent="0.2">
      <c r="A366" s="8">
        <v>5013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2"/>
        <v/>
      </c>
      <c r="AC366" s="8" t="str">
        <f t="shared" si="28"/>
        <v/>
      </c>
      <c r="AF366" s="39"/>
      <c r="AG366" s="8" t="s">
        <v>863</v>
      </c>
      <c r="AH366" s="10" t="s">
        <v>930</v>
      </c>
      <c r="AI366" s="8" t="s">
        <v>862</v>
      </c>
      <c r="AJ366" s="8" t="s">
        <v>861</v>
      </c>
      <c r="AK366" s="8" t="s">
        <v>860</v>
      </c>
      <c r="AL366" s="8" t="s">
        <v>28</v>
      </c>
      <c r="AN366" s="8" t="s">
        <v>583</v>
      </c>
      <c r="AO366" s="8" t="s">
        <v>858</v>
      </c>
      <c r="AP366" s="13" t="s">
        <v>934</v>
      </c>
      <c r="AQ366" s="8" t="str">
        <f t="shared" si="29"/>
        <v>[["mac", "b8:27:eb:78:74:0e"], ["ip", "10.0.2.16"]]</v>
      </c>
    </row>
    <row r="367" spans="1:43" ht="16" customHeight="1" x14ac:dyDescent="0.2">
      <c r="A367" s="8">
        <v>5014</v>
      </c>
      <c r="B367" s="8" t="s">
        <v>26</v>
      </c>
      <c r="C367" s="8" t="s">
        <v>549</v>
      </c>
      <c r="E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2"/>
        <v/>
      </c>
      <c r="AC367" s="8" t="str">
        <f t="shared" si="28"/>
        <v/>
      </c>
      <c r="AF367" s="39"/>
      <c r="AG367" s="8" t="s">
        <v>548</v>
      </c>
      <c r="AH367" s="10" t="s">
        <v>547</v>
      </c>
      <c r="AI367" s="8" t="s">
        <v>545</v>
      </c>
      <c r="AJ367" s="8" t="s">
        <v>546</v>
      </c>
      <c r="AK367" s="8" t="s">
        <v>544</v>
      </c>
      <c r="AL367" s="8" t="s">
        <v>28</v>
      </c>
      <c r="AN367" s="8" t="s">
        <v>625</v>
      </c>
      <c r="AO367" s="8" t="s">
        <v>543</v>
      </c>
      <c r="AP367" s="8" t="s">
        <v>679</v>
      </c>
      <c r="AQ367" s="8" t="str">
        <f t="shared" si="29"/>
        <v>[["mac", "30:05:5c:8a:ff:10"], ["ip", "10.0.6.22"]]</v>
      </c>
    </row>
    <row r="368" spans="1:43" ht="16" customHeight="1" x14ac:dyDescent="0.2">
      <c r="A368" s="8">
        <v>5015</v>
      </c>
      <c r="B368" s="8" t="s">
        <v>26</v>
      </c>
      <c r="C368" s="8" t="s">
        <v>720</v>
      </c>
      <c r="E368" s="14"/>
      <c r="F368" s="8" t="str">
        <f>IF(ISBLANK(E368), "", Table2[[#This Row],[unique_id]])</f>
        <v/>
      </c>
      <c r="I368" s="14"/>
      <c r="O368" s="8"/>
      <c r="P368" s="10"/>
      <c r="Q368" s="10" t="s">
        <v>770</v>
      </c>
      <c r="R368" s="10"/>
      <c r="S368" s="16" t="s">
        <v>818</v>
      </c>
      <c r="T368" s="16"/>
      <c r="U368" s="8"/>
      <c r="Z368" s="10"/>
      <c r="AB368" s="8" t="str">
        <f t="shared" si="32"/>
        <v/>
      </c>
      <c r="AC368" s="8" t="str">
        <f t="shared" si="28"/>
        <v/>
      </c>
      <c r="AF368" s="40" t="str">
        <f>IF(Table2[[#This Row],[zigbee_type]]="Group", HYPERLINK(_xlfn.CONCAT("http://raspbpi-lia:8094/#/group/", Table2[[#This Row],[zigbee_group]])), IF(Table2[[#This Row],[zigbee_type]]="Device", HYPERLINK(_xlfn.CONCAT("http://raspbpi-lia:8094/#/device/", Table2[[#This Row],[connection_mac]])), ))</f>
        <v>http://raspbpi-lia:8094/#/device/0x00158d0005d9d088</v>
      </c>
      <c r="AG368" s="8" t="s">
        <v>761</v>
      </c>
      <c r="AH368" s="16" t="s">
        <v>760</v>
      </c>
      <c r="AI368" s="11" t="s">
        <v>758</v>
      </c>
      <c r="AJ368" s="11" t="s">
        <v>759</v>
      </c>
      <c r="AK368" s="8" t="s">
        <v>720</v>
      </c>
      <c r="AL368" s="8" t="s">
        <v>173</v>
      </c>
      <c r="AO368" s="8" t="s">
        <v>757</v>
      </c>
      <c r="AP368" s="8"/>
      <c r="AQ368" s="8" t="str">
        <f t="shared" si="29"/>
        <v>[["mac", "0x00158d0005d9d088"]]</v>
      </c>
    </row>
    <row r="369" spans="1:43" ht="16" customHeight="1" x14ac:dyDescent="0.2">
      <c r="A369" s="8">
        <v>6000</v>
      </c>
      <c r="B369" s="8" t="s">
        <v>26</v>
      </c>
      <c r="C369" s="8" t="s">
        <v>842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 t="shared" si="32"/>
        <v/>
      </c>
      <c r="AC369" s="8" t="str">
        <f t="shared" ref="AC369:AC432" si="33">IF(ISBLANK(AA369),  "", _xlfn.CONCAT(LOWER(C369), "/", E369))</f>
        <v/>
      </c>
      <c r="AF369" s="39"/>
      <c r="AG369" s="8" t="s">
        <v>681</v>
      </c>
      <c r="AN369" s="8" t="s">
        <v>605</v>
      </c>
      <c r="AO369" s="8" t="s">
        <v>682</v>
      </c>
      <c r="AP369" s="8"/>
      <c r="AQ369" s="8" t="str">
        <f t="shared" ref="AQ369:AQ432" si="34">IF(AND(ISBLANK(AO369), ISBLANK(AP369)), "", _xlfn.CONCAT("[", IF(ISBLANK(AO369), "", _xlfn.CONCAT("[""mac"", """, AO369, """]")), IF(ISBLANK(AP369), "", _xlfn.CONCAT(", [""ip"", """, AP369, """]")), "]"))</f>
        <v>[["mac", "bc:09:63:42:09:c0"]]</v>
      </c>
    </row>
    <row r="370" spans="1:43" ht="16" customHeight="1" x14ac:dyDescent="0.2"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 t="shared" si="32"/>
        <v/>
      </c>
      <c r="AC370" s="8" t="str">
        <f t="shared" si="33"/>
        <v/>
      </c>
      <c r="AF370" s="39"/>
      <c r="AP370" s="8"/>
      <c r="AQ370" s="8" t="str">
        <f t="shared" si="34"/>
        <v/>
      </c>
    </row>
    <row r="371" spans="1:43" ht="16" customHeight="1" x14ac:dyDescent="0.2">
      <c r="B371" s="14"/>
      <c r="C371" s="14"/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 t="shared" si="32"/>
        <v/>
      </c>
      <c r="AC371" s="8" t="str">
        <f t="shared" si="33"/>
        <v/>
      </c>
      <c r="AF371" s="39"/>
      <c r="AP371" s="8"/>
      <c r="AQ371" s="8" t="str">
        <f t="shared" si="34"/>
        <v/>
      </c>
    </row>
    <row r="372" spans="1:43" ht="16" customHeight="1" x14ac:dyDescent="0.2"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2"/>
        <v/>
      </c>
      <c r="AC372" s="8" t="str">
        <f t="shared" si="33"/>
        <v/>
      </c>
      <c r="AF372" s="39"/>
      <c r="AP372" s="8"/>
      <c r="AQ372" s="8" t="str">
        <f t="shared" si="34"/>
        <v/>
      </c>
    </row>
    <row r="373" spans="1:43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2"/>
        <v/>
      </c>
      <c r="AC373" s="8" t="str">
        <f t="shared" si="33"/>
        <v/>
      </c>
      <c r="AF373" s="39"/>
      <c r="AP373" s="8"/>
      <c r="AQ373" s="8" t="str">
        <f t="shared" si="34"/>
        <v/>
      </c>
    </row>
    <row r="374" spans="1:43" ht="16" customHeight="1" x14ac:dyDescent="0.2">
      <c r="F374" s="8" t="str">
        <f>IF(ISBLANK(E374), "", Table2[[#This Row],[unique_id]])</f>
        <v/>
      </c>
      <c r="O374" s="8"/>
      <c r="P374" s="10"/>
      <c r="Q374" s="10"/>
      <c r="R374" s="10"/>
      <c r="S374" s="10"/>
      <c r="T374" s="10"/>
      <c r="U374" s="8"/>
      <c r="Z374" s="10"/>
      <c r="AB374" s="8" t="str">
        <f t="shared" si="32"/>
        <v/>
      </c>
      <c r="AC374" s="8" t="str">
        <f t="shared" si="33"/>
        <v/>
      </c>
      <c r="AF374" s="39"/>
      <c r="AP374" s="8"/>
      <c r="AQ374" s="8" t="str">
        <f t="shared" si="34"/>
        <v/>
      </c>
    </row>
    <row r="375" spans="1:43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2"/>
        <v/>
      </c>
      <c r="AC375" s="8" t="str">
        <f t="shared" si="33"/>
        <v/>
      </c>
      <c r="AF375" s="39"/>
      <c r="AP375" s="8"/>
      <c r="AQ375" s="8" t="str">
        <f t="shared" si="34"/>
        <v/>
      </c>
    </row>
    <row r="376" spans="1:43" ht="16" customHeight="1" x14ac:dyDescent="0.2">
      <c r="E376" s="12"/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2"/>
        <v/>
      </c>
      <c r="AC376" s="8" t="str">
        <f t="shared" si="33"/>
        <v/>
      </c>
      <c r="AF376" s="39"/>
      <c r="AP376" s="8"/>
      <c r="AQ376" s="8" t="str">
        <f t="shared" si="34"/>
        <v/>
      </c>
    </row>
    <row r="377" spans="1:43" ht="16" customHeight="1" x14ac:dyDescent="0.2">
      <c r="E377" s="12"/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2"/>
        <v/>
      </c>
      <c r="AC377" s="8" t="str">
        <f t="shared" si="33"/>
        <v/>
      </c>
      <c r="AF377" s="39"/>
      <c r="AP377" s="8"/>
      <c r="AQ377" s="8" t="str">
        <f t="shared" si="34"/>
        <v/>
      </c>
    </row>
    <row r="378" spans="1:43" ht="16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2"/>
        <v/>
      </c>
      <c r="AC378" s="8" t="str">
        <f t="shared" si="33"/>
        <v/>
      </c>
      <c r="AF378" s="39"/>
      <c r="AP378" s="8"/>
      <c r="AQ378" s="8" t="str">
        <f t="shared" si="34"/>
        <v/>
      </c>
    </row>
    <row r="379" spans="1:43" ht="16" customHeight="1" x14ac:dyDescent="0.2"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2"/>
        <v/>
      </c>
      <c r="AC379" s="8" t="str">
        <f t="shared" si="33"/>
        <v/>
      </c>
      <c r="AF379" s="39"/>
      <c r="AP379" s="8"/>
      <c r="AQ379" s="8" t="str">
        <f t="shared" si="34"/>
        <v/>
      </c>
    </row>
    <row r="380" spans="1:43" ht="16" customHeight="1" x14ac:dyDescent="0.2"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2"/>
        <v/>
      </c>
      <c r="AC380" s="8" t="str">
        <f t="shared" si="33"/>
        <v/>
      </c>
      <c r="AF380" s="39"/>
      <c r="AP380" s="8"/>
      <c r="AQ380" s="8" t="str">
        <f t="shared" si="34"/>
        <v/>
      </c>
    </row>
    <row r="381" spans="1:43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2"/>
        <v/>
      </c>
      <c r="AC381" s="8" t="str">
        <f t="shared" si="33"/>
        <v/>
      </c>
      <c r="AF381" s="39"/>
      <c r="AP381" s="8"/>
      <c r="AQ381" s="8" t="str">
        <f t="shared" si="34"/>
        <v/>
      </c>
    </row>
    <row r="382" spans="1:43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2"/>
        <v/>
      </c>
      <c r="AC382" s="8" t="str">
        <f t="shared" si="33"/>
        <v/>
      </c>
      <c r="AF382" s="39"/>
      <c r="AP382" s="8"/>
      <c r="AQ382" s="8" t="str">
        <f t="shared" si="34"/>
        <v/>
      </c>
    </row>
    <row r="383" spans="1:43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2"/>
        <v/>
      </c>
      <c r="AC383" s="8" t="str">
        <f t="shared" si="33"/>
        <v/>
      </c>
      <c r="AF383" s="39"/>
      <c r="AP383" s="8"/>
      <c r="AQ383" s="8" t="str">
        <f t="shared" si="34"/>
        <v/>
      </c>
    </row>
    <row r="384" spans="1:43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2"/>
        <v/>
      </c>
      <c r="AC384" s="8" t="str">
        <f t="shared" si="33"/>
        <v/>
      </c>
      <c r="AF384" s="39"/>
      <c r="AP384" s="8"/>
      <c r="AQ384" s="8" t="str">
        <f t="shared" si="34"/>
        <v/>
      </c>
    </row>
    <row r="385" spans="6:43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2"/>
        <v/>
      </c>
      <c r="AC385" s="8" t="str">
        <f t="shared" si="33"/>
        <v/>
      </c>
      <c r="AF385" s="39"/>
      <c r="AP385" s="8"/>
      <c r="AQ385" s="8" t="str">
        <f t="shared" si="34"/>
        <v/>
      </c>
    </row>
    <row r="386" spans="6:43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2"/>
        <v/>
      </c>
      <c r="AC386" s="8" t="str">
        <f t="shared" si="33"/>
        <v/>
      </c>
      <c r="AF386" s="39"/>
      <c r="AP386" s="8"/>
      <c r="AQ386" s="8" t="str">
        <f t="shared" si="34"/>
        <v/>
      </c>
    </row>
    <row r="387" spans="6:43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2"/>
        <v/>
      </c>
      <c r="AC387" s="8" t="str">
        <f t="shared" si="33"/>
        <v/>
      </c>
      <c r="AF387" s="39"/>
      <c r="AP387" s="8"/>
      <c r="AQ387" s="8" t="str">
        <f t="shared" si="34"/>
        <v/>
      </c>
    </row>
    <row r="388" spans="6:43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2"/>
        <v/>
      </c>
      <c r="AC388" s="8" t="str">
        <f t="shared" si="33"/>
        <v/>
      </c>
      <c r="AF388" s="39"/>
      <c r="AP388" s="8"/>
      <c r="AQ388" s="8" t="str">
        <f t="shared" si="34"/>
        <v/>
      </c>
    </row>
    <row r="389" spans="6:43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2"/>
        <v/>
      </c>
      <c r="AC389" s="8" t="str">
        <f t="shared" si="33"/>
        <v/>
      </c>
      <c r="AF389" s="39"/>
      <c r="AP389" s="8"/>
      <c r="AQ389" s="8" t="str">
        <f t="shared" si="34"/>
        <v/>
      </c>
    </row>
    <row r="390" spans="6:43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2"/>
        <v/>
      </c>
      <c r="AC390" s="8" t="str">
        <f t="shared" si="33"/>
        <v/>
      </c>
      <c r="AF390" s="39"/>
      <c r="AP390" s="8"/>
      <c r="AQ390" s="8" t="str">
        <f t="shared" si="34"/>
        <v/>
      </c>
    </row>
    <row r="391" spans="6:43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2"/>
        <v/>
      </c>
      <c r="AC391" s="8" t="str">
        <f t="shared" si="33"/>
        <v/>
      </c>
      <c r="AF391" s="39"/>
      <c r="AP391" s="8"/>
      <c r="AQ391" s="8" t="str">
        <f t="shared" si="34"/>
        <v/>
      </c>
    </row>
    <row r="392" spans="6:43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2"/>
        <v/>
      </c>
      <c r="AC392" s="8" t="str">
        <f t="shared" si="33"/>
        <v/>
      </c>
      <c r="AF392" s="39"/>
      <c r="AP392" s="8"/>
      <c r="AQ392" s="8" t="str">
        <f t="shared" si="34"/>
        <v/>
      </c>
    </row>
    <row r="393" spans="6:43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2"/>
        <v/>
      </c>
      <c r="AC393" s="8" t="str">
        <f t="shared" si="33"/>
        <v/>
      </c>
      <c r="AF393" s="39"/>
      <c r="AP393" s="8"/>
      <c r="AQ393" s="8" t="str">
        <f t="shared" si="34"/>
        <v/>
      </c>
    </row>
    <row r="394" spans="6:43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2"/>
        <v/>
      </c>
      <c r="AC394" s="8" t="str">
        <f t="shared" si="33"/>
        <v/>
      </c>
      <c r="AF394" s="39"/>
      <c r="AP394" s="8"/>
      <c r="AQ394" s="8" t="str">
        <f t="shared" si="34"/>
        <v/>
      </c>
    </row>
    <row r="395" spans="6:43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2"/>
        <v/>
      </c>
      <c r="AC395" s="8" t="str">
        <f t="shared" si="33"/>
        <v/>
      </c>
      <c r="AF395" s="39"/>
      <c r="AP395" s="8"/>
      <c r="AQ395" s="8" t="str">
        <f t="shared" si="34"/>
        <v/>
      </c>
    </row>
    <row r="396" spans="6:43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2"/>
        <v/>
      </c>
      <c r="AC396" s="8" t="str">
        <f t="shared" si="33"/>
        <v/>
      </c>
      <c r="AF396" s="39"/>
      <c r="AP396" s="8"/>
      <c r="AQ396" s="8" t="str">
        <f t="shared" si="34"/>
        <v/>
      </c>
    </row>
    <row r="397" spans="6:43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2"/>
        <v/>
      </c>
      <c r="AC397" s="8" t="str">
        <f t="shared" si="33"/>
        <v/>
      </c>
      <c r="AF397" s="39"/>
      <c r="AP397" s="8"/>
      <c r="AQ397" s="8" t="str">
        <f t="shared" si="34"/>
        <v/>
      </c>
    </row>
    <row r="398" spans="6:43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2"/>
        <v/>
      </c>
      <c r="AC398" s="8" t="str">
        <f t="shared" si="33"/>
        <v/>
      </c>
      <c r="AF398" s="39"/>
      <c r="AP398" s="8"/>
      <c r="AQ398" s="8" t="str">
        <f t="shared" si="34"/>
        <v/>
      </c>
    </row>
    <row r="399" spans="6:43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2"/>
        <v/>
      </c>
      <c r="AC399" s="8" t="str">
        <f t="shared" si="33"/>
        <v/>
      </c>
      <c r="AF399" s="39"/>
      <c r="AP399" s="8"/>
      <c r="AQ399" s="8" t="str">
        <f t="shared" si="34"/>
        <v/>
      </c>
    </row>
    <row r="400" spans="6:43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2"/>
        <v/>
      </c>
      <c r="AC400" s="8" t="str">
        <f t="shared" si="33"/>
        <v/>
      </c>
      <c r="AF400" s="39"/>
      <c r="AP400" s="8"/>
      <c r="AQ400" s="8" t="str">
        <f t="shared" si="34"/>
        <v/>
      </c>
    </row>
    <row r="401" spans="6:43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2"/>
        <v/>
      </c>
      <c r="AC401" s="8" t="str">
        <f t="shared" si="33"/>
        <v/>
      </c>
      <c r="AF401" s="39"/>
      <c r="AP401" s="8"/>
      <c r="AQ401" s="8" t="str">
        <f t="shared" si="34"/>
        <v/>
      </c>
    </row>
    <row r="402" spans="6:43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2"/>
        <v/>
      </c>
      <c r="AC402" s="8" t="str">
        <f t="shared" si="33"/>
        <v/>
      </c>
      <c r="AF402" s="39"/>
      <c r="AP402" s="8"/>
      <c r="AQ402" s="8" t="str">
        <f t="shared" si="34"/>
        <v/>
      </c>
    </row>
    <row r="403" spans="6:43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2"/>
        <v/>
      </c>
      <c r="AC403" s="8" t="str">
        <f t="shared" si="33"/>
        <v/>
      </c>
      <c r="AF403" s="39"/>
      <c r="AP403" s="8"/>
      <c r="AQ403" s="8" t="str">
        <f t="shared" si="34"/>
        <v/>
      </c>
    </row>
    <row r="404" spans="6:43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2"/>
        <v/>
      </c>
      <c r="AC404" s="8" t="str">
        <f t="shared" si="33"/>
        <v/>
      </c>
      <c r="AF404" s="39"/>
      <c r="AP404" s="8"/>
      <c r="AQ404" s="8" t="str">
        <f t="shared" si="34"/>
        <v/>
      </c>
    </row>
    <row r="405" spans="6:43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2"/>
        <v/>
      </c>
      <c r="AC405" s="8" t="str">
        <f t="shared" si="33"/>
        <v/>
      </c>
      <c r="AF405" s="39"/>
      <c r="AP405" s="8"/>
      <c r="AQ405" s="8" t="str">
        <f t="shared" si="34"/>
        <v/>
      </c>
    </row>
    <row r="406" spans="6:43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2"/>
        <v/>
      </c>
      <c r="AC406" s="8" t="str">
        <f t="shared" si="33"/>
        <v/>
      </c>
      <c r="AF406" s="39"/>
      <c r="AP406" s="8"/>
      <c r="AQ406" s="8" t="str">
        <f t="shared" si="34"/>
        <v/>
      </c>
    </row>
    <row r="407" spans="6:43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2"/>
        <v/>
      </c>
      <c r="AC407" s="8" t="str">
        <f t="shared" si="33"/>
        <v/>
      </c>
      <c r="AF407" s="39"/>
      <c r="AP407" s="8"/>
      <c r="AQ407" s="8" t="str">
        <f t="shared" si="34"/>
        <v/>
      </c>
    </row>
    <row r="408" spans="6:43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2"/>
        <v/>
      </c>
      <c r="AC408" s="8" t="str">
        <f t="shared" si="33"/>
        <v/>
      </c>
      <c r="AF408" s="39"/>
      <c r="AP408" s="8"/>
      <c r="AQ408" s="8" t="str">
        <f t="shared" si="34"/>
        <v/>
      </c>
    </row>
    <row r="409" spans="6:43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2"/>
        <v/>
      </c>
      <c r="AC409" s="8" t="str">
        <f t="shared" si="33"/>
        <v/>
      </c>
      <c r="AF409" s="38"/>
      <c r="AP409" s="8"/>
      <c r="AQ409" s="8" t="str">
        <f t="shared" si="34"/>
        <v/>
      </c>
    </row>
    <row r="410" spans="6:43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2"/>
        <v/>
      </c>
      <c r="AC410" s="8" t="str">
        <f t="shared" si="33"/>
        <v/>
      </c>
      <c r="AF410" s="39"/>
      <c r="AP410" s="8"/>
      <c r="AQ410" s="8" t="str">
        <f t="shared" si="34"/>
        <v/>
      </c>
    </row>
    <row r="411" spans="6:43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ref="AB411:AB474" si="35">IF(ISBLANK(AA411),  "", _xlfn.CONCAT("haas/entity/sensor/", LOWER(C411), "/", E411, "/config"))</f>
        <v/>
      </c>
      <c r="AC411" s="8" t="str">
        <f t="shared" si="33"/>
        <v/>
      </c>
      <c r="AF411" s="38"/>
      <c r="AP411" s="8"/>
      <c r="AQ411" s="8" t="str">
        <f t="shared" si="34"/>
        <v/>
      </c>
    </row>
    <row r="412" spans="6:43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5"/>
        <v/>
      </c>
      <c r="AC412" s="8" t="str">
        <f t="shared" si="33"/>
        <v/>
      </c>
      <c r="AF412" s="38"/>
      <c r="AP412" s="8"/>
      <c r="AQ412" s="8" t="str">
        <f t="shared" si="34"/>
        <v/>
      </c>
    </row>
    <row r="413" spans="6:43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5"/>
        <v/>
      </c>
      <c r="AC413" s="8" t="str">
        <f t="shared" si="33"/>
        <v/>
      </c>
      <c r="AF413" s="38"/>
      <c r="AP413" s="8"/>
      <c r="AQ413" s="8" t="str">
        <f t="shared" si="34"/>
        <v/>
      </c>
    </row>
    <row r="414" spans="6:43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si="35"/>
        <v/>
      </c>
      <c r="AC414" s="8" t="str">
        <f t="shared" si="33"/>
        <v/>
      </c>
      <c r="AF414" s="39"/>
      <c r="AP414" s="8"/>
      <c r="AQ414" s="8" t="str">
        <f t="shared" si="34"/>
        <v/>
      </c>
    </row>
    <row r="415" spans="6:43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35"/>
        <v/>
      </c>
      <c r="AC415" s="8" t="str">
        <f t="shared" si="33"/>
        <v/>
      </c>
      <c r="AF415" s="38"/>
      <c r="AP415" s="8"/>
      <c r="AQ415" s="8" t="str">
        <f t="shared" si="34"/>
        <v/>
      </c>
    </row>
    <row r="416" spans="6:43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35"/>
        <v/>
      </c>
      <c r="AC416" s="8" t="str">
        <f t="shared" si="33"/>
        <v/>
      </c>
      <c r="AF416" s="39"/>
      <c r="AP416" s="8"/>
      <c r="AQ416" s="8" t="str">
        <f t="shared" si="34"/>
        <v/>
      </c>
    </row>
    <row r="417" spans="6:43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35"/>
        <v/>
      </c>
      <c r="AC417" s="8" t="str">
        <f t="shared" si="33"/>
        <v/>
      </c>
      <c r="AF417" s="39"/>
      <c r="AP417" s="8"/>
      <c r="AQ417" s="8" t="str">
        <f t="shared" si="34"/>
        <v/>
      </c>
    </row>
    <row r="418" spans="6:43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35"/>
        <v/>
      </c>
      <c r="AC418" s="8" t="str">
        <f t="shared" si="33"/>
        <v/>
      </c>
      <c r="AF418" s="39"/>
      <c r="AP418" s="8"/>
      <c r="AQ418" s="8" t="str">
        <f t="shared" si="34"/>
        <v/>
      </c>
    </row>
    <row r="419" spans="6:43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35"/>
        <v/>
      </c>
      <c r="AC419" s="8" t="str">
        <f t="shared" si="33"/>
        <v/>
      </c>
      <c r="AF419" s="39"/>
      <c r="AP419" s="8"/>
      <c r="AQ419" s="8" t="str">
        <f t="shared" si="34"/>
        <v/>
      </c>
    </row>
    <row r="420" spans="6:43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35"/>
        <v/>
      </c>
      <c r="AC420" s="8" t="str">
        <f t="shared" si="33"/>
        <v/>
      </c>
      <c r="AF420" s="39"/>
      <c r="AP420" s="8"/>
      <c r="AQ420" s="8" t="str">
        <f t="shared" si="34"/>
        <v/>
      </c>
    </row>
    <row r="421" spans="6:43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35"/>
        <v/>
      </c>
      <c r="AC421" s="8" t="str">
        <f t="shared" si="33"/>
        <v/>
      </c>
      <c r="AF421" s="39"/>
      <c r="AP421" s="8"/>
      <c r="AQ421" s="8" t="str">
        <f t="shared" si="34"/>
        <v/>
      </c>
    </row>
    <row r="422" spans="6:43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35"/>
        <v/>
      </c>
      <c r="AC422" s="8" t="str">
        <f t="shared" si="33"/>
        <v/>
      </c>
      <c r="AF422" s="39"/>
      <c r="AP422" s="8"/>
      <c r="AQ422" s="8" t="str">
        <f t="shared" si="34"/>
        <v/>
      </c>
    </row>
    <row r="423" spans="6:43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35"/>
        <v/>
      </c>
      <c r="AC423" s="8" t="str">
        <f t="shared" si="33"/>
        <v/>
      </c>
      <c r="AF423" s="39"/>
      <c r="AP423" s="8"/>
      <c r="AQ423" s="8" t="str">
        <f t="shared" si="34"/>
        <v/>
      </c>
    </row>
    <row r="424" spans="6:43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35"/>
        <v/>
      </c>
      <c r="AC424" s="8" t="str">
        <f t="shared" si="33"/>
        <v/>
      </c>
      <c r="AF424" s="39"/>
      <c r="AP424" s="8"/>
      <c r="AQ424" s="8" t="str">
        <f t="shared" si="34"/>
        <v/>
      </c>
    </row>
    <row r="425" spans="6:43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35"/>
        <v/>
      </c>
      <c r="AC425" s="8" t="str">
        <f t="shared" si="33"/>
        <v/>
      </c>
      <c r="AF425" s="39"/>
      <c r="AP425" s="8"/>
      <c r="AQ425" s="8" t="str">
        <f t="shared" si="34"/>
        <v/>
      </c>
    </row>
    <row r="426" spans="6:43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35"/>
        <v/>
      </c>
      <c r="AC426" s="8" t="str">
        <f t="shared" si="33"/>
        <v/>
      </c>
      <c r="AF426" s="39"/>
      <c r="AP426" s="8"/>
      <c r="AQ426" s="8" t="str">
        <f t="shared" si="34"/>
        <v/>
      </c>
    </row>
    <row r="427" spans="6:43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35"/>
        <v/>
      </c>
      <c r="AC427" s="8" t="str">
        <f t="shared" si="33"/>
        <v/>
      </c>
      <c r="AF427" s="39"/>
      <c r="AP427" s="8"/>
      <c r="AQ427" s="8" t="str">
        <f t="shared" si="34"/>
        <v/>
      </c>
    </row>
    <row r="428" spans="6:43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35"/>
        <v/>
      </c>
      <c r="AC428" s="8" t="str">
        <f t="shared" si="33"/>
        <v/>
      </c>
      <c r="AF428" s="39"/>
      <c r="AP428" s="8"/>
      <c r="AQ428" s="8" t="str">
        <f t="shared" si="34"/>
        <v/>
      </c>
    </row>
    <row r="429" spans="6:43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35"/>
        <v/>
      </c>
      <c r="AC429" s="8" t="str">
        <f t="shared" si="33"/>
        <v/>
      </c>
      <c r="AF429" s="39"/>
      <c r="AP429" s="8"/>
      <c r="AQ429" s="8" t="str">
        <f t="shared" si="34"/>
        <v/>
      </c>
    </row>
    <row r="430" spans="6:43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35"/>
        <v/>
      </c>
      <c r="AC430" s="8" t="str">
        <f t="shared" si="33"/>
        <v/>
      </c>
      <c r="AF430" s="39"/>
      <c r="AP430" s="8"/>
      <c r="AQ430" s="8" t="str">
        <f t="shared" si="34"/>
        <v/>
      </c>
    </row>
    <row r="431" spans="6:43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35"/>
        <v/>
      </c>
      <c r="AC431" s="8" t="str">
        <f t="shared" si="33"/>
        <v/>
      </c>
      <c r="AF431" s="39"/>
      <c r="AP431" s="8"/>
      <c r="AQ431" s="8" t="str">
        <f t="shared" si="34"/>
        <v/>
      </c>
    </row>
    <row r="432" spans="6:43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35"/>
        <v/>
      </c>
      <c r="AC432" s="8" t="str">
        <f t="shared" si="33"/>
        <v/>
      </c>
      <c r="AF432" s="39"/>
      <c r="AP432" s="8"/>
      <c r="AQ432" s="8" t="str">
        <f t="shared" si="34"/>
        <v/>
      </c>
    </row>
    <row r="433" spans="6:43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35"/>
        <v/>
      </c>
      <c r="AC433" s="8" t="str">
        <f t="shared" ref="AC433:AC496" si="36">IF(ISBLANK(AA433),  "", _xlfn.CONCAT(LOWER(C433), "/", E433))</f>
        <v/>
      </c>
      <c r="AF433" s="39"/>
      <c r="AP433" s="8"/>
      <c r="AQ433" s="8" t="str">
        <f t="shared" ref="AQ433:AQ496" si="37">IF(AND(ISBLANK(AO433), ISBLANK(AP433)), "", _xlfn.CONCAT("[", IF(ISBLANK(AO433), "", _xlfn.CONCAT("[""mac"", """, AO433, """]")), IF(ISBLANK(AP433), "", _xlfn.CONCAT(", [""ip"", """, AP433, """]")), "]"))</f>
        <v/>
      </c>
    </row>
    <row r="434" spans="6:43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35"/>
        <v/>
      </c>
      <c r="AC434" s="8" t="str">
        <f t="shared" si="36"/>
        <v/>
      </c>
      <c r="AF434" s="39"/>
      <c r="AP434" s="8"/>
      <c r="AQ434" s="8" t="str">
        <f t="shared" si="37"/>
        <v/>
      </c>
    </row>
    <row r="435" spans="6:43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35"/>
        <v/>
      </c>
      <c r="AC435" s="8" t="str">
        <f t="shared" si="36"/>
        <v/>
      </c>
      <c r="AF435" s="39"/>
      <c r="AP435" s="8"/>
      <c r="AQ435" s="8" t="str">
        <f t="shared" si="37"/>
        <v/>
      </c>
    </row>
    <row r="436" spans="6:43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35"/>
        <v/>
      </c>
      <c r="AC436" s="8" t="str">
        <f t="shared" si="36"/>
        <v/>
      </c>
      <c r="AF436" s="39"/>
      <c r="AP436" s="8"/>
      <c r="AQ436" s="8" t="str">
        <f t="shared" si="37"/>
        <v/>
      </c>
    </row>
    <row r="437" spans="6:43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35"/>
        <v/>
      </c>
      <c r="AC437" s="8" t="str">
        <f t="shared" si="36"/>
        <v/>
      </c>
      <c r="AF437" s="39"/>
      <c r="AP437" s="8"/>
      <c r="AQ437" s="8" t="str">
        <f t="shared" si="37"/>
        <v/>
      </c>
    </row>
    <row r="438" spans="6:43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35"/>
        <v/>
      </c>
      <c r="AC438" s="8" t="str">
        <f t="shared" si="36"/>
        <v/>
      </c>
      <c r="AF438" s="39"/>
      <c r="AP438" s="8"/>
      <c r="AQ438" s="8" t="str">
        <f t="shared" si="37"/>
        <v/>
      </c>
    </row>
    <row r="439" spans="6:43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35"/>
        <v/>
      </c>
      <c r="AC439" s="8" t="str">
        <f t="shared" si="36"/>
        <v/>
      </c>
      <c r="AF439" s="39"/>
      <c r="AP439" s="8"/>
      <c r="AQ439" s="8" t="str">
        <f t="shared" si="37"/>
        <v/>
      </c>
    </row>
    <row r="440" spans="6:43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35"/>
        <v/>
      </c>
      <c r="AC440" s="8" t="str">
        <f t="shared" si="36"/>
        <v/>
      </c>
      <c r="AF440" s="39"/>
      <c r="AP440" s="8"/>
      <c r="AQ440" s="8" t="str">
        <f t="shared" si="37"/>
        <v/>
      </c>
    </row>
    <row r="441" spans="6:43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35"/>
        <v/>
      </c>
      <c r="AC441" s="8" t="str">
        <f t="shared" si="36"/>
        <v/>
      </c>
      <c r="AF441" s="39"/>
      <c r="AP441" s="8"/>
      <c r="AQ441" s="8" t="str">
        <f t="shared" si="37"/>
        <v/>
      </c>
    </row>
    <row r="442" spans="6:43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35"/>
        <v/>
      </c>
      <c r="AC442" s="8" t="str">
        <f t="shared" si="36"/>
        <v/>
      </c>
      <c r="AF442" s="39"/>
      <c r="AP442" s="8"/>
      <c r="AQ442" s="8" t="str">
        <f t="shared" si="37"/>
        <v/>
      </c>
    </row>
    <row r="443" spans="6:43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35"/>
        <v/>
      </c>
      <c r="AC443" s="8" t="str">
        <f t="shared" si="36"/>
        <v/>
      </c>
      <c r="AF443" s="39"/>
      <c r="AP443" s="8"/>
      <c r="AQ443" s="8" t="str">
        <f t="shared" si="37"/>
        <v/>
      </c>
    </row>
    <row r="444" spans="6:43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35"/>
        <v/>
      </c>
      <c r="AC444" s="8" t="str">
        <f t="shared" si="36"/>
        <v/>
      </c>
      <c r="AF444" s="39"/>
      <c r="AP444" s="8"/>
      <c r="AQ444" s="8" t="str">
        <f t="shared" si="37"/>
        <v/>
      </c>
    </row>
    <row r="445" spans="6:43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35"/>
        <v/>
      </c>
      <c r="AC445" s="8" t="str">
        <f t="shared" si="36"/>
        <v/>
      </c>
      <c r="AF445" s="39"/>
      <c r="AP445" s="8"/>
      <c r="AQ445" s="8" t="str">
        <f t="shared" si="37"/>
        <v/>
      </c>
    </row>
    <row r="446" spans="6:43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35"/>
        <v/>
      </c>
      <c r="AC446" s="8" t="str">
        <f t="shared" si="36"/>
        <v/>
      </c>
      <c r="AF446" s="39"/>
      <c r="AP446" s="8"/>
      <c r="AQ446" s="8" t="str">
        <f t="shared" si="37"/>
        <v/>
      </c>
    </row>
    <row r="447" spans="6:43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35"/>
        <v/>
      </c>
      <c r="AC447" s="8" t="str">
        <f t="shared" si="36"/>
        <v/>
      </c>
      <c r="AF447" s="39"/>
      <c r="AP447" s="8"/>
      <c r="AQ447" s="8" t="str">
        <f t="shared" si="37"/>
        <v/>
      </c>
    </row>
    <row r="448" spans="6:43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35"/>
        <v/>
      </c>
      <c r="AC448" s="8" t="str">
        <f t="shared" si="36"/>
        <v/>
      </c>
      <c r="AF448" s="39"/>
      <c r="AP448" s="8"/>
      <c r="AQ448" s="8" t="str">
        <f t="shared" si="37"/>
        <v/>
      </c>
    </row>
    <row r="449" spans="6:43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35"/>
        <v/>
      </c>
      <c r="AC449" s="8" t="str">
        <f t="shared" si="36"/>
        <v/>
      </c>
      <c r="AF449" s="39"/>
      <c r="AP449" s="8"/>
      <c r="AQ449" s="8" t="str">
        <f t="shared" si="37"/>
        <v/>
      </c>
    </row>
    <row r="450" spans="6:43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35"/>
        <v/>
      </c>
      <c r="AC450" s="8" t="str">
        <f t="shared" si="36"/>
        <v/>
      </c>
      <c r="AF450" s="39"/>
      <c r="AP450" s="8"/>
      <c r="AQ450" s="8" t="str">
        <f t="shared" si="37"/>
        <v/>
      </c>
    </row>
    <row r="451" spans="6:43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35"/>
        <v/>
      </c>
      <c r="AC451" s="8" t="str">
        <f t="shared" si="36"/>
        <v/>
      </c>
      <c r="AF451" s="39"/>
      <c r="AP451" s="8"/>
      <c r="AQ451" s="8" t="str">
        <f t="shared" si="37"/>
        <v/>
      </c>
    </row>
    <row r="452" spans="6:43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35"/>
        <v/>
      </c>
      <c r="AC452" s="8" t="str">
        <f t="shared" si="36"/>
        <v/>
      </c>
      <c r="AF452" s="39"/>
      <c r="AP452" s="8"/>
      <c r="AQ452" s="8" t="str">
        <f t="shared" si="37"/>
        <v/>
      </c>
    </row>
    <row r="453" spans="6:43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35"/>
        <v/>
      </c>
      <c r="AC453" s="8" t="str">
        <f t="shared" si="36"/>
        <v/>
      </c>
      <c r="AF453" s="39"/>
      <c r="AP453" s="8"/>
      <c r="AQ453" s="8" t="str">
        <f t="shared" si="37"/>
        <v/>
      </c>
    </row>
    <row r="454" spans="6:43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35"/>
        <v/>
      </c>
      <c r="AC454" s="8" t="str">
        <f t="shared" si="36"/>
        <v/>
      </c>
      <c r="AF454" s="39"/>
      <c r="AP454" s="8"/>
      <c r="AQ454" s="8" t="str">
        <f t="shared" si="37"/>
        <v/>
      </c>
    </row>
    <row r="455" spans="6:43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35"/>
        <v/>
      </c>
      <c r="AC455" s="8" t="str">
        <f t="shared" si="36"/>
        <v/>
      </c>
      <c r="AF455" s="39"/>
      <c r="AP455" s="8"/>
      <c r="AQ455" s="8" t="str">
        <f t="shared" si="37"/>
        <v/>
      </c>
    </row>
    <row r="456" spans="6:43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35"/>
        <v/>
      </c>
      <c r="AC456" s="8" t="str">
        <f t="shared" si="36"/>
        <v/>
      </c>
      <c r="AF456" s="39"/>
      <c r="AP456" s="8"/>
      <c r="AQ456" s="8" t="str">
        <f t="shared" si="37"/>
        <v/>
      </c>
    </row>
    <row r="457" spans="6:43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35"/>
        <v/>
      </c>
      <c r="AC457" s="8" t="str">
        <f t="shared" si="36"/>
        <v/>
      </c>
      <c r="AF457" s="39"/>
      <c r="AP457" s="8"/>
      <c r="AQ457" s="8" t="str">
        <f t="shared" si="37"/>
        <v/>
      </c>
    </row>
    <row r="458" spans="6:43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35"/>
        <v/>
      </c>
      <c r="AC458" s="8" t="str">
        <f t="shared" si="36"/>
        <v/>
      </c>
      <c r="AF458" s="39"/>
      <c r="AP458" s="8"/>
      <c r="AQ458" s="8" t="str">
        <f t="shared" si="37"/>
        <v/>
      </c>
    </row>
    <row r="459" spans="6:43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35"/>
        <v/>
      </c>
      <c r="AC459" s="8" t="str">
        <f t="shared" si="36"/>
        <v/>
      </c>
      <c r="AF459" s="39"/>
      <c r="AP459" s="8"/>
      <c r="AQ459" s="8" t="str">
        <f t="shared" si="37"/>
        <v/>
      </c>
    </row>
    <row r="460" spans="6:43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35"/>
        <v/>
      </c>
      <c r="AC460" s="8" t="str">
        <f t="shared" si="36"/>
        <v/>
      </c>
      <c r="AF460" s="39"/>
      <c r="AP460" s="8"/>
      <c r="AQ460" s="8" t="str">
        <f t="shared" si="37"/>
        <v/>
      </c>
    </row>
    <row r="461" spans="6:43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35"/>
        <v/>
      </c>
      <c r="AC461" s="8" t="str">
        <f t="shared" si="36"/>
        <v/>
      </c>
      <c r="AF461" s="39"/>
      <c r="AP461" s="8"/>
      <c r="AQ461" s="8" t="str">
        <f t="shared" si="37"/>
        <v/>
      </c>
    </row>
    <row r="462" spans="6:43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35"/>
        <v/>
      </c>
      <c r="AC462" s="8" t="str">
        <f t="shared" si="36"/>
        <v/>
      </c>
      <c r="AF462" s="39"/>
      <c r="AP462" s="8"/>
      <c r="AQ462" s="8" t="str">
        <f t="shared" si="37"/>
        <v/>
      </c>
    </row>
    <row r="463" spans="6:43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35"/>
        <v/>
      </c>
      <c r="AC463" s="8" t="str">
        <f t="shared" si="36"/>
        <v/>
      </c>
      <c r="AF463" s="39"/>
      <c r="AP463" s="8"/>
      <c r="AQ463" s="8" t="str">
        <f t="shared" si="37"/>
        <v/>
      </c>
    </row>
    <row r="464" spans="6:43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35"/>
        <v/>
      </c>
      <c r="AC464" s="8" t="str">
        <f t="shared" si="36"/>
        <v/>
      </c>
      <c r="AF464" s="39"/>
      <c r="AP464" s="8"/>
      <c r="AQ464" s="8" t="str">
        <f t="shared" si="37"/>
        <v/>
      </c>
    </row>
    <row r="465" spans="6:43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35"/>
        <v/>
      </c>
      <c r="AC465" s="8" t="str">
        <f t="shared" si="36"/>
        <v/>
      </c>
      <c r="AF465" s="39"/>
      <c r="AP465" s="8"/>
      <c r="AQ465" s="8" t="str">
        <f t="shared" si="37"/>
        <v/>
      </c>
    </row>
    <row r="466" spans="6:43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35"/>
        <v/>
      </c>
      <c r="AC466" s="8" t="str">
        <f t="shared" si="36"/>
        <v/>
      </c>
      <c r="AF466" s="39"/>
      <c r="AP466" s="8"/>
      <c r="AQ466" s="8" t="str">
        <f t="shared" si="37"/>
        <v/>
      </c>
    </row>
    <row r="467" spans="6:43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35"/>
        <v/>
      </c>
      <c r="AC467" s="8" t="str">
        <f t="shared" si="36"/>
        <v/>
      </c>
      <c r="AF467" s="39"/>
      <c r="AP467" s="8"/>
      <c r="AQ467" s="8" t="str">
        <f t="shared" si="37"/>
        <v/>
      </c>
    </row>
    <row r="468" spans="6:43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35"/>
        <v/>
      </c>
      <c r="AC468" s="8" t="str">
        <f t="shared" si="36"/>
        <v/>
      </c>
      <c r="AF468" s="39"/>
      <c r="AP468" s="8"/>
      <c r="AQ468" s="8" t="str">
        <f t="shared" si="37"/>
        <v/>
      </c>
    </row>
    <row r="469" spans="6:43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35"/>
        <v/>
      </c>
      <c r="AC469" s="8" t="str">
        <f t="shared" si="36"/>
        <v/>
      </c>
      <c r="AF469" s="39"/>
      <c r="AP469" s="8"/>
      <c r="AQ469" s="8" t="str">
        <f t="shared" si="37"/>
        <v/>
      </c>
    </row>
    <row r="470" spans="6:43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35"/>
        <v/>
      </c>
      <c r="AC470" s="8" t="str">
        <f t="shared" si="36"/>
        <v/>
      </c>
      <c r="AF470" s="39"/>
      <c r="AP470" s="8"/>
      <c r="AQ470" s="8" t="str">
        <f t="shared" si="37"/>
        <v/>
      </c>
    </row>
    <row r="471" spans="6:43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35"/>
        <v/>
      </c>
      <c r="AC471" s="8" t="str">
        <f t="shared" si="36"/>
        <v/>
      </c>
      <c r="AF471" s="39"/>
      <c r="AP471" s="8"/>
      <c r="AQ471" s="8" t="str">
        <f t="shared" si="37"/>
        <v/>
      </c>
    </row>
    <row r="472" spans="6:43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35"/>
        <v/>
      </c>
      <c r="AC472" s="8" t="str">
        <f t="shared" si="36"/>
        <v/>
      </c>
      <c r="AF472" s="39"/>
      <c r="AP472" s="8"/>
      <c r="AQ472" s="8" t="str">
        <f t="shared" si="37"/>
        <v/>
      </c>
    </row>
    <row r="473" spans="6:43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35"/>
        <v/>
      </c>
      <c r="AC473" s="8" t="str">
        <f t="shared" si="36"/>
        <v/>
      </c>
      <c r="AF473" s="39"/>
      <c r="AP473" s="8"/>
      <c r="AQ473" s="8" t="str">
        <f t="shared" si="37"/>
        <v/>
      </c>
    </row>
    <row r="474" spans="6:43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35"/>
        <v/>
      </c>
      <c r="AC474" s="8" t="str">
        <f t="shared" si="36"/>
        <v/>
      </c>
      <c r="AF474" s="39"/>
      <c r="AP474" s="8"/>
      <c r="AQ474" s="8" t="str">
        <f t="shared" si="37"/>
        <v/>
      </c>
    </row>
    <row r="475" spans="6:43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ref="AB475:AB538" si="38">IF(ISBLANK(AA475),  "", _xlfn.CONCAT("haas/entity/sensor/", LOWER(C475), "/", E475, "/config"))</f>
        <v/>
      </c>
      <c r="AC475" s="8" t="str">
        <f t="shared" si="36"/>
        <v/>
      </c>
      <c r="AF475" s="39"/>
      <c r="AP475" s="8"/>
      <c r="AQ475" s="8" t="str">
        <f t="shared" si="37"/>
        <v/>
      </c>
    </row>
    <row r="476" spans="6:43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38"/>
        <v/>
      </c>
      <c r="AC476" s="8" t="str">
        <f t="shared" si="36"/>
        <v/>
      </c>
      <c r="AF476" s="39"/>
      <c r="AP476" s="8"/>
      <c r="AQ476" s="8" t="str">
        <f t="shared" si="37"/>
        <v/>
      </c>
    </row>
    <row r="477" spans="6:43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38"/>
        <v/>
      </c>
      <c r="AC477" s="8" t="str">
        <f t="shared" si="36"/>
        <v/>
      </c>
      <c r="AF477" s="39"/>
      <c r="AP477" s="8"/>
      <c r="AQ477" s="8" t="str">
        <f t="shared" si="37"/>
        <v/>
      </c>
    </row>
    <row r="478" spans="6:43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si="38"/>
        <v/>
      </c>
      <c r="AC478" s="8" t="str">
        <f t="shared" si="36"/>
        <v/>
      </c>
      <c r="AF478" s="39"/>
      <c r="AP478" s="8"/>
      <c r="AQ478" s="8" t="str">
        <f t="shared" si="37"/>
        <v/>
      </c>
    </row>
    <row r="479" spans="6:43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38"/>
        <v/>
      </c>
      <c r="AC479" s="8" t="str">
        <f t="shared" si="36"/>
        <v/>
      </c>
      <c r="AF479" s="39"/>
      <c r="AP479" s="8"/>
      <c r="AQ479" s="8" t="str">
        <f t="shared" si="37"/>
        <v/>
      </c>
    </row>
    <row r="480" spans="6:43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38"/>
        <v/>
      </c>
      <c r="AC480" s="8" t="str">
        <f t="shared" si="36"/>
        <v/>
      </c>
      <c r="AF480" s="39"/>
      <c r="AP480" s="8"/>
      <c r="AQ480" s="8" t="str">
        <f t="shared" si="37"/>
        <v/>
      </c>
    </row>
    <row r="481" spans="6:43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38"/>
        <v/>
      </c>
      <c r="AC481" s="8" t="str">
        <f t="shared" si="36"/>
        <v/>
      </c>
      <c r="AF481" s="39"/>
      <c r="AP481" s="8"/>
      <c r="AQ481" s="8" t="str">
        <f t="shared" si="37"/>
        <v/>
      </c>
    </row>
    <row r="482" spans="6:43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38"/>
        <v/>
      </c>
      <c r="AC482" s="8" t="str">
        <f t="shared" si="36"/>
        <v/>
      </c>
      <c r="AF482" s="39"/>
      <c r="AP482" s="8"/>
      <c r="AQ482" s="8" t="str">
        <f t="shared" si="37"/>
        <v/>
      </c>
    </row>
    <row r="483" spans="6:43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38"/>
        <v/>
      </c>
      <c r="AC483" s="8" t="str">
        <f t="shared" si="36"/>
        <v/>
      </c>
      <c r="AF483" s="39"/>
      <c r="AP483" s="8"/>
      <c r="AQ483" s="8" t="str">
        <f t="shared" si="37"/>
        <v/>
      </c>
    </row>
    <row r="484" spans="6:43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38"/>
        <v/>
      </c>
      <c r="AC484" s="8" t="str">
        <f t="shared" si="36"/>
        <v/>
      </c>
      <c r="AF484" s="39"/>
      <c r="AP484" s="8"/>
      <c r="AQ484" s="8" t="str">
        <f t="shared" si="37"/>
        <v/>
      </c>
    </row>
    <row r="485" spans="6:43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38"/>
        <v/>
      </c>
      <c r="AC485" s="8" t="str">
        <f t="shared" si="36"/>
        <v/>
      </c>
      <c r="AF485" s="39"/>
      <c r="AP485" s="8"/>
      <c r="AQ485" s="8" t="str">
        <f t="shared" si="37"/>
        <v/>
      </c>
    </row>
    <row r="486" spans="6:43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38"/>
        <v/>
      </c>
      <c r="AC486" s="8" t="str">
        <f t="shared" si="36"/>
        <v/>
      </c>
      <c r="AF486" s="39"/>
      <c r="AP486" s="8"/>
      <c r="AQ486" s="8" t="str">
        <f t="shared" si="37"/>
        <v/>
      </c>
    </row>
    <row r="487" spans="6:43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38"/>
        <v/>
      </c>
      <c r="AC487" s="8" t="str">
        <f t="shared" si="36"/>
        <v/>
      </c>
      <c r="AF487" s="39"/>
      <c r="AP487" s="8"/>
      <c r="AQ487" s="8" t="str">
        <f t="shared" si="37"/>
        <v/>
      </c>
    </row>
    <row r="488" spans="6:43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38"/>
        <v/>
      </c>
      <c r="AC488" s="8" t="str">
        <f t="shared" si="36"/>
        <v/>
      </c>
      <c r="AF488" s="39"/>
      <c r="AP488" s="8"/>
      <c r="AQ488" s="8" t="str">
        <f t="shared" si="37"/>
        <v/>
      </c>
    </row>
    <row r="489" spans="6:43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38"/>
        <v/>
      </c>
      <c r="AC489" s="8" t="str">
        <f t="shared" si="36"/>
        <v/>
      </c>
      <c r="AF489" s="39"/>
      <c r="AP489" s="8"/>
      <c r="AQ489" s="8" t="str">
        <f t="shared" si="37"/>
        <v/>
      </c>
    </row>
    <row r="490" spans="6:43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38"/>
        <v/>
      </c>
      <c r="AC490" s="8" t="str">
        <f t="shared" si="36"/>
        <v/>
      </c>
      <c r="AF490" s="39"/>
      <c r="AP490" s="8"/>
      <c r="AQ490" s="8" t="str">
        <f t="shared" si="37"/>
        <v/>
      </c>
    </row>
    <row r="491" spans="6:43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38"/>
        <v/>
      </c>
      <c r="AC491" s="8" t="str">
        <f t="shared" si="36"/>
        <v/>
      </c>
      <c r="AF491" s="39"/>
      <c r="AP491" s="8"/>
      <c r="AQ491" s="8" t="str">
        <f t="shared" si="37"/>
        <v/>
      </c>
    </row>
    <row r="492" spans="6:43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38"/>
        <v/>
      </c>
      <c r="AC492" s="8" t="str">
        <f t="shared" si="36"/>
        <v/>
      </c>
      <c r="AF492" s="39"/>
      <c r="AP492" s="8"/>
      <c r="AQ492" s="8" t="str">
        <f t="shared" si="37"/>
        <v/>
      </c>
    </row>
    <row r="493" spans="6:43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38"/>
        <v/>
      </c>
      <c r="AC493" s="8" t="str">
        <f t="shared" si="36"/>
        <v/>
      </c>
      <c r="AF493" s="39"/>
      <c r="AP493" s="8"/>
      <c r="AQ493" s="8" t="str">
        <f t="shared" si="37"/>
        <v/>
      </c>
    </row>
    <row r="494" spans="6:43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38"/>
        <v/>
      </c>
      <c r="AC494" s="8" t="str">
        <f t="shared" si="36"/>
        <v/>
      </c>
      <c r="AF494" s="39"/>
      <c r="AP494" s="8"/>
      <c r="AQ494" s="8" t="str">
        <f t="shared" si="37"/>
        <v/>
      </c>
    </row>
    <row r="495" spans="6:43" ht="16" customHeight="1" x14ac:dyDescent="0.2">
      <c r="F495" s="8" t="str">
        <f>IF(ISBLANK(E495), "", Table2[[#This Row],[unique_id]])</f>
        <v/>
      </c>
      <c r="H495" s="12"/>
      <c r="O495" s="8"/>
      <c r="P495" s="10"/>
      <c r="Q495" s="10"/>
      <c r="R495" s="10"/>
      <c r="S495" s="10"/>
      <c r="T495" s="10"/>
      <c r="U495" s="8"/>
      <c r="Z495" s="10"/>
      <c r="AB495" s="8" t="str">
        <f t="shared" si="38"/>
        <v/>
      </c>
      <c r="AC495" s="8" t="str">
        <f t="shared" si="36"/>
        <v/>
      </c>
      <c r="AF495" s="39"/>
      <c r="AP495" s="8"/>
      <c r="AQ495" s="8" t="str">
        <f t="shared" si="37"/>
        <v/>
      </c>
    </row>
    <row r="496" spans="6:43" ht="16" customHeight="1" x14ac:dyDescent="0.2">
      <c r="F496" s="8" t="str">
        <f>IF(ISBLANK(E496), "", Table2[[#This Row],[unique_id]])</f>
        <v/>
      </c>
      <c r="H496" s="12"/>
      <c r="O496" s="8"/>
      <c r="P496" s="10"/>
      <c r="Q496" s="10"/>
      <c r="R496" s="10"/>
      <c r="S496" s="10"/>
      <c r="T496" s="10"/>
      <c r="U496" s="8"/>
      <c r="Z496" s="10"/>
      <c r="AB496" s="8" t="str">
        <f t="shared" si="38"/>
        <v/>
      </c>
      <c r="AC496" s="8" t="str">
        <f t="shared" si="36"/>
        <v/>
      </c>
      <c r="AF496" s="39"/>
      <c r="AP496" s="8"/>
      <c r="AQ496" s="8" t="str">
        <f t="shared" si="37"/>
        <v/>
      </c>
    </row>
    <row r="497" spans="6:43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38"/>
        <v/>
      </c>
      <c r="AC497" s="8" t="str">
        <f t="shared" ref="AC497:AC560" si="39">IF(ISBLANK(AA497),  "", _xlfn.CONCAT(LOWER(C497), "/", E497))</f>
        <v/>
      </c>
      <c r="AF497" s="39"/>
      <c r="AP497" s="8"/>
      <c r="AQ497" s="8" t="str">
        <f t="shared" ref="AQ497:AQ560" si="40">IF(AND(ISBLANK(AO497), ISBLANK(AP497)), "", _xlfn.CONCAT("[", IF(ISBLANK(AO497), "", _xlfn.CONCAT("[""mac"", """, AO497, """]")), IF(ISBLANK(AP497), "", _xlfn.CONCAT(", [""ip"", """, AP497, """]")), "]"))</f>
        <v/>
      </c>
    </row>
    <row r="498" spans="6:43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 t="shared" si="38"/>
        <v/>
      </c>
      <c r="AC498" s="8" t="str">
        <f t="shared" si="39"/>
        <v/>
      </c>
      <c r="AF498" s="39"/>
      <c r="AP498" s="8"/>
      <c r="AQ498" s="8" t="str">
        <f t="shared" si="40"/>
        <v/>
      </c>
    </row>
    <row r="499" spans="6:43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 t="shared" si="38"/>
        <v/>
      </c>
      <c r="AC499" s="8" t="str">
        <f t="shared" si="39"/>
        <v/>
      </c>
      <c r="AF499" s="39"/>
      <c r="AP499" s="8"/>
      <c r="AQ499" s="8" t="str">
        <f t="shared" si="40"/>
        <v/>
      </c>
    </row>
    <row r="500" spans="6:43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38"/>
        <v/>
      </c>
      <c r="AC500" s="8" t="str">
        <f t="shared" si="39"/>
        <v/>
      </c>
      <c r="AF500" s="39"/>
      <c r="AP500" s="8"/>
      <c r="AQ500" s="8" t="str">
        <f t="shared" si="40"/>
        <v/>
      </c>
    </row>
    <row r="501" spans="6:43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AB501" s="8" t="str">
        <f t="shared" si="38"/>
        <v/>
      </c>
      <c r="AC501" s="8" t="str">
        <f t="shared" si="39"/>
        <v/>
      </c>
      <c r="AF501" s="39"/>
      <c r="AP501" s="8"/>
      <c r="AQ501" s="8" t="str">
        <f t="shared" si="40"/>
        <v/>
      </c>
    </row>
    <row r="502" spans="6:43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AB502" s="8" t="str">
        <f t="shared" si="38"/>
        <v/>
      </c>
      <c r="AC502" s="8" t="str">
        <f t="shared" si="39"/>
        <v/>
      </c>
      <c r="AF502" s="39"/>
      <c r="AP502" s="8"/>
      <c r="AQ502" s="8" t="str">
        <f t="shared" si="40"/>
        <v/>
      </c>
    </row>
    <row r="503" spans="6:43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AB503" s="8" t="str">
        <f t="shared" si="38"/>
        <v/>
      </c>
      <c r="AC503" s="8" t="str">
        <f t="shared" si="39"/>
        <v/>
      </c>
      <c r="AF503" s="39"/>
      <c r="AP503" s="8"/>
      <c r="AQ503" s="8" t="str">
        <f t="shared" si="40"/>
        <v/>
      </c>
    </row>
    <row r="504" spans="6:43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38"/>
        <v/>
      </c>
      <c r="AC504" s="8" t="str">
        <f t="shared" si="39"/>
        <v/>
      </c>
      <c r="AF504" s="39"/>
      <c r="AP504" s="8"/>
      <c r="AQ504" s="8" t="str">
        <f t="shared" si="40"/>
        <v/>
      </c>
    </row>
    <row r="505" spans="6:43" ht="16" customHeight="1" x14ac:dyDescent="0.2">
      <c r="F505" s="8" t="str">
        <f>IF(ISBLANK(E505), "", Table2[[#This Row],[unique_id]])</f>
        <v/>
      </c>
      <c r="G505" s="12"/>
      <c r="O505" s="8"/>
      <c r="P505" s="10"/>
      <c r="Q505" s="10"/>
      <c r="R505" s="10"/>
      <c r="S505" s="10"/>
      <c r="T505" s="10"/>
      <c r="U505" s="8"/>
      <c r="AB505" s="8" t="str">
        <f t="shared" si="38"/>
        <v/>
      </c>
      <c r="AC505" s="8" t="str">
        <f t="shared" si="39"/>
        <v/>
      </c>
      <c r="AF505" s="39"/>
      <c r="AP505" s="8"/>
      <c r="AQ505" s="8" t="str">
        <f t="shared" si="40"/>
        <v/>
      </c>
    </row>
    <row r="506" spans="6:43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38"/>
        <v/>
      </c>
      <c r="AC506" s="8" t="str">
        <f t="shared" si="39"/>
        <v/>
      </c>
      <c r="AF506" s="39"/>
      <c r="AP506" s="8"/>
      <c r="AQ506" s="8" t="str">
        <f t="shared" si="40"/>
        <v/>
      </c>
    </row>
    <row r="507" spans="6:43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38"/>
        <v/>
      </c>
      <c r="AC507" s="8" t="str">
        <f t="shared" si="39"/>
        <v/>
      </c>
      <c r="AF507" s="39"/>
      <c r="AP507" s="8"/>
      <c r="AQ507" s="8" t="str">
        <f t="shared" si="40"/>
        <v/>
      </c>
    </row>
    <row r="508" spans="6:43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AB508" s="8" t="str">
        <f t="shared" si="38"/>
        <v/>
      </c>
      <c r="AC508" s="8" t="str">
        <f t="shared" si="39"/>
        <v/>
      </c>
      <c r="AF508" s="39"/>
      <c r="AP508" s="8"/>
      <c r="AQ508" s="8" t="str">
        <f t="shared" si="40"/>
        <v/>
      </c>
    </row>
    <row r="509" spans="6:43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38"/>
        <v/>
      </c>
      <c r="AC509" s="8" t="str">
        <f t="shared" si="39"/>
        <v/>
      </c>
      <c r="AF509" s="39"/>
      <c r="AP509" s="8"/>
      <c r="AQ509" s="8" t="str">
        <f t="shared" si="40"/>
        <v/>
      </c>
    </row>
    <row r="510" spans="6:43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38"/>
        <v/>
      </c>
      <c r="AC510" s="8" t="str">
        <f t="shared" si="39"/>
        <v/>
      </c>
      <c r="AF510" s="39"/>
      <c r="AP510" s="8"/>
      <c r="AQ510" s="8" t="str">
        <f t="shared" si="40"/>
        <v/>
      </c>
    </row>
    <row r="511" spans="6:43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38"/>
        <v/>
      </c>
      <c r="AC511" s="8" t="str">
        <f t="shared" si="39"/>
        <v/>
      </c>
      <c r="AF511" s="39"/>
      <c r="AP511" s="8"/>
      <c r="AQ511" s="8" t="str">
        <f t="shared" si="40"/>
        <v/>
      </c>
    </row>
    <row r="512" spans="6:43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38"/>
        <v/>
      </c>
      <c r="AC512" s="8" t="str">
        <f t="shared" si="39"/>
        <v/>
      </c>
      <c r="AF512" s="39"/>
      <c r="AP512" s="8"/>
      <c r="AQ512" s="8" t="str">
        <f t="shared" si="40"/>
        <v/>
      </c>
    </row>
    <row r="513" spans="6:43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38"/>
        <v/>
      </c>
      <c r="AC513" s="8" t="str">
        <f t="shared" si="39"/>
        <v/>
      </c>
      <c r="AF513" s="39"/>
      <c r="AP513" s="8"/>
      <c r="AQ513" s="8" t="str">
        <f t="shared" si="40"/>
        <v/>
      </c>
    </row>
    <row r="514" spans="6:43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38"/>
        <v/>
      </c>
      <c r="AC514" s="8" t="str">
        <f t="shared" si="39"/>
        <v/>
      </c>
      <c r="AF514" s="39"/>
      <c r="AP514" s="8"/>
      <c r="AQ514" s="8" t="str">
        <f t="shared" si="40"/>
        <v/>
      </c>
    </row>
    <row r="515" spans="6:43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38"/>
        <v/>
      </c>
      <c r="AC515" s="8" t="str">
        <f t="shared" si="39"/>
        <v/>
      </c>
      <c r="AF515" s="39"/>
      <c r="AP515" s="8"/>
      <c r="AQ515" s="8" t="str">
        <f t="shared" si="40"/>
        <v/>
      </c>
    </row>
    <row r="516" spans="6:43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38"/>
        <v/>
      </c>
      <c r="AC516" s="8" t="str">
        <f t="shared" si="39"/>
        <v/>
      </c>
      <c r="AF516" s="39"/>
      <c r="AP516" s="8"/>
      <c r="AQ516" s="8" t="str">
        <f t="shared" si="40"/>
        <v/>
      </c>
    </row>
    <row r="517" spans="6:43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38"/>
        <v/>
      </c>
      <c r="AC517" s="8" t="str">
        <f t="shared" si="39"/>
        <v/>
      </c>
      <c r="AF517" s="39"/>
      <c r="AP517" s="8"/>
      <c r="AQ517" s="8" t="str">
        <f t="shared" si="40"/>
        <v/>
      </c>
    </row>
    <row r="518" spans="6:43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38"/>
        <v/>
      </c>
      <c r="AC518" s="8" t="str">
        <f t="shared" si="39"/>
        <v/>
      </c>
      <c r="AF518" s="39"/>
      <c r="AP518" s="8"/>
      <c r="AQ518" s="8" t="str">
        <f t="shared" si="40"/>
        <v/>
      </c>
    </row>
    <row r="519" spans="6:43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38"/>
        <v/>
      </c>
      <c r="AC519" s="8" t="str">
        <f t="shared" si="39"/>
        <v/>
      </c>
      <c r="AF519" s="39"/>
      <c r="AP519" s="8"/>
      <c r="AQ519" s="8" t="str">
        <f t="shared" si="40"/>
        <v/>
      </c>
    </row>
    <row r="520" spans="6:43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38"/>
        <v/>
      </c>
      <c r="AC520" s="8" t="str">
        <f t="shared" si="39"/>
        <v/>
      </c>
      <c r="AF520" s="39"/>
      <c r="AP520" s="8"/>
      <c r="AQ520" s="8" t="str">
        <f t="shared" si="40"/>
        <v/>
      </c>
    </row>
    <row r="521" spans="6:43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38"/>
        <v/>
      </c>
      <c r="AC521" s="8" t="str">
        <f t="shared" si="39"/>
        <v/>
      </c>
      <c r="AF521" s="39"/>
      <c r="AP521" s="8"/>
      <c r="AQ521" s="8" t="str">
        <f t="shared" si="40"/>
        <v/>
      </c>
    </row>
    <row r="522" spans="6:43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38"/>
        <v/>
      </c>
      <c r="AC522" s="8" t="str">
        <f t="shared" si="39"/>
        <v/>
      </c>
      <c r="AF522" s="39"/>
      <c r="AP522" s="8"/>
      <c r="AQ522" s="8" t="str">
        <f t="shared" si="40"/>
        <v/>
      </c>
    </row>
    <row r="523" spans="6:43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38"/>
        <v/>
      </c>
      <c r="AC523" s="8" t="str">
        <f t="shared" si="39"/>
        <v/>
      </c>
      <c r="AF523" s="39"/>
      <c r="AP523" s="8"/>
      <c r="AQ523" s="8" t="str">
        <f t="shared" si="40"/>
        <v/>
      </c>
    </row>
    <row r="524" spans="6:43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38"/>
        <v/>
      </c>
      <c r="AC524" s="8" t="str">
        <f t="shared" si="39"/>
        <v/>
      </c>
      <c r="AF524" s="39"/>
      <c r="AP524" s="8"/>
      <c r="AQ524" s="8" t="str">
        <f t="shared" si="40"/>
        <v/>
      </c>
    </row>
    <row r="525" spans="6:43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38"/>
        <v/>
      </c>
      <c r="AC525" s="8" t="str">
        <f t="shared" si="39"/>
        <v/>
      </c>
      <c r="AF525" s="39"/>
      <c r="AP525" s="8"/>
      <c r="AQ525" s="8" t="str">
        <f t="shared" si="40"/>
        <v/>
      </c>
    </row>
    <row r="526" spans="6:43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38"/>
        <v/>
      </c>
      <c r="AC526" s="8" t="str">
        <f t="shared" si="39"/>
        <v/>
      </c>
      <c r="AF526" s="39"/>
      <c r="AP526" s="8"/>
      <c r="AQ526" s="8" t="str">
        <f t="shared" si="40"/>
        <v/>
      </c>
    </row>
    <row r="527" spans="6:43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38"/>
        <v/>
      </c>
      <c r="AC527" s="8" t="str">
        <f t="shared" si="39"/>
        <v/>
      </c>
      <c r="AF527" s="39"/>
      <c r="AP527" s="8"/>
      <c r="AQ527" s="8" t="str">
        <f t="shared" si="40"/>
        <v/>
      </c>
    </row>
    <row r="528" spans="6:43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38"/>
        <v/>
      </c>
      <c r="AC528" s="8" t="str">
        <f t="shared" si="39"/>
        <v/>
      </c>
      <c r="AF528" s="39"/>
      <c r="AP528" s="8"/>
      <c r="AQ528" s="8" t="str">
        <f t="shared" si="40"/>
        <v/>
      </c>
    </row>
    <row r="529" spans="6:43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38"/>
        <v/>
      </c>
      <c r="AC529" s="8" t="str">
        <f t="shared" si="39"/>
        <v/>
      </c>
      <c r="AF529" s="39"/>
      <c r="AP529" s="8"/>
      <c r="AQ529" s="8" t="str">
        <f t="shared" si="40"/>
        <v/>
      </c>
    </row>
    <row r="530" spans="6:43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38"/>
        <v/>
      </c>
      <c r="AC530" s="8" t="str">
        <f t="shared" si="39"/>
        <v/>
      </c>
      <c r="AF530" s="39"/>
      <c r="AP530" s="8"/>
      <c r="AQ530" s="8" t="str">
        <f t="shared" si="40"/>
        <v/>
      </c>
    </row>
    <row r="531" spans="6:43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38"/>
        <v/>
      </c>
      <c r="AC531" s="8" t="str">
        <f t="shared" si="39"/>
        <v/>
      </c>
      <c r="AF531" s="39"/>
      <c r="AP531" s="8"/>
      <c r="AQ531" s="8" t="str">
        <f t="shared" si="40"/>
        <v/>
      </c>
    </row>
    <row r="532" spans="6:43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38"/>
        <v/>
      </c>
      <c r="AC532" s="8" t="str">
        <f t="shared" si="39"/>
        <v/>
      </c>
      <c r="AF532" s="39"/>
      <c r="AP532" s="8"/>
      <c r="AQ532" s="8" t="str">
        <f t="shared" si="40"/>
        <v/>
      </c>
    </row>
    <row r="533" spans="6:43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38"/>
        <v/>
      </c>
      <c r="AC533" s="8" t="str">
        <f t="shared" si="39"/>
        <v/>
      </c>
      <c r="AF533" s="39"/>
      <c r="AP533" s="8"/>
      <c r="AQ533" s="8" t="str">
        <f t="shared" si="40"/>
        <v/>
      </c>
    </row>
    <row r="534" spans="6:43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38"/>
        <v/>
      </c>
      <c r="AC534" s="8" t="str">
        <f t="shared" si="39"/>
        <v/>
      </c>
      <c r="AF534" s="39"/>
      <c r="AP534" s="8"/>
      <c r="AQ534" s="8" t="str">
        <f t="shared" si="40"/>
        <v/>
      </c>
    </row>
    <row r="535" spans="6:43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38"/>
        <v/>
      </c>
      <c r="AC535" s="8" t="str">
        <f t="shared" si="39"/>
        <v/>
      </c>
      <c r="AF535" s="39"/>
      <c r="AP535" s="8"/>
      <c r="AQ535" s="8" t="str">
        <f t="shared" si="40"/>
        <v/>
      </c>
    </row>
    <row r="536" spans="6:43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38"/>
        <v/>
      </c>
      <c r="AC536" s="8" t="str">
        <f t="shared" si="39"/>
        <v/>
      </c>
      <c r="AF536" s="39"/>
      <c r="AP536" s="8"/>
      <c r="AQ536" s="8" t="str">
        <f t="shared" si="40"/>
        <v/>
      </c>
    </row>
    <row r="537" spans="6:43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38"/>
        <v/>
      </c>
      <c r="AC537" s="8" t="str">
        <f t="shared" si="39"/>
        <v/>
      </c>
      <c r="AF537" s="39"/>
      <c r="AP537" s="8"/>
      <c r="AQ537" s="8" t="str">
        <f t="shared" si="40"/>
        <v/>
      </c>
    </row>
    <row r="538" spans="6:43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38"/>
        <v/>
      </c>
      <c r="AC538" s="8" t="str">
        <f t="shared" si="39"/>
        <v/>
      </c>
      <c r="AF538" s="39"/>
      <c r="AP538" s="8"/>
      <c r="AQ538" s="8" t="str">
        <f t="shared" si="40"/>
        <v/>
      </c>
    </row>
    <row r="539" spans="6:43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ref="AB539:AB602" si="41">IF(ISBLANK(AA539),  "", _xlfn.CONCAT("haas/entity/sensor/", LOWER(C539), "/", E539, "/config"))</f>
        <v/>
      </c>
      <c r="AC539" s="8" t="str">
        <f t="shared" si="39"/>
        <v/>
      </c>
      <c r="AF539" s="39"/>
      <c r="AP539" s="8"/>
      <c r="AQ539" s="8" t="str">
        <f t="shared" si="40"/>
        <v/>
      </c>
    </row>
    <row r="540" spans="6:43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1"/>
        <v/>
      </c>
      <c r="AC540" s="8" t="str">
        <f t="shared" si="39"/>
        <v/>
      </c>
      <c r="AF540" s="39"/>
      <c r="AP540" s="8"/>
      <c r="AQ540" s="8" t="str">
        <f t="shared" si="40"/>
        <v/>
      </c>
    </row>
    <row r="541" spans="6:43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1"/>
        <v/>
      </c>
      <c r="AC541" s="8" t="str">
        <f t="shared" si="39"/>
        <v/>
      </c>
      <c r="AF541" s="39"/>
      <c r="AP541" s="8"/>
      <c r="AQ541" s="8" t="str">
        <f t="shared" si="40"/>
        <v/>
      </c>
    </row>
    <row r="542" spans="6:43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si="41"/>
        <v/>
      </c>
      <c r="AC542" s="8" t="str">
        <f t="shared" si="39"/>
        <v/>
      </c>
      <c r="AF542" s="39"/>
      <c r="AP542" s="8"/>
      <c r="AQ542" s="8" t="str">
        <f t="shared" si="40"/>
        <v/>
      </c>
    </row>
    <row r="543" spans="6:43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1"/>
        <v/>
      </c>
      <c r="AC543" s="8" t="str">
        <f t="shared" si="39"/>
        <v/>
      </c>
      <c r="AF543" s="39"/>
      <c r="AP543" s="8"/>
      <c r="AQ543" s="8" t="str">
        <f t="shared" si="40"/>
        <v/>
      </c>
    </row>
    <row r="544" spans="6:43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1"/>
        <v/>
      </c>
      <c r="AC544" s="8" t="str">
        <f t="shared" si="39"/>
        <v/>
      </c>
      <c r="AF544" s="39"/>
      <c r="AP544" s="8"/>
      <c r="AQ544" s="8" t="str">
        <f t="shared" si="40"/>
        <v/>
      </c>
    </row>
    <row r="545" spans="6:43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1"/>
        <v/>
      </c>
      <c r="AC545" s="8" t="str">
        <f t="shared" si="39"/>
        <v/>
      </c>
      <c r="AF545" s="39"/>
      <c r="AP545" s="8"/>
      <c r="AQ545" s="8" t="str">
        <f t="shared" si="40"/>
        <v/>
      </c>
    </row>
    <row r="546" spans="6:43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1"/>
        <v/>
      </c>
      <c r="AC546" s="8" t="str">
        <f t="shared" si="39"/>
        <v/>
      </c>
      <c r="AF546" s="39"/>
      <c r="AP546" s="8"/>
      <c r="AQ546" s="8" t="str">
        <f t="shared" si="40"/>
        <v/>
      </c>
    </row>
    <row r="547" spans="6:43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1"/>
        <v/>
      </c>
      <c r="AC547" s="8" t="str">
        <f t="shared" si="39"/>
        <v/>
      </c>
      <c r="AF547" s="39"/>
      <c r="AP547" s="8"/>
      <c r="AQ547" s="8" t="str">
        <f t="shared" si="40"/>
        <v/>
      </c>
    </row>
    <row r="548" spans="6:43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1"/>
        <v/>
      </c>
      <c r="AC548" s="8" t="str">
        <f t="shared" si="39"/>
        <v/>
      </c>
      <c r="AF548" s="39"/>
      <c r="AP548" s="8"/>
      <c r="AQ548" s="8" t="str">
        <f t="shared" si="40"/>
        <v/>
      </c>
    </row>
    <row r="549" spans="6:43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1"/>
        <v/>
      </c>
      <c r="AC549" s="8" t="str">
        <f t="shared" si="39"/>
        <v/>
      </c>
      <c r="AF549" s="39"/>
      <c r="AP549" s="8"/>
      <c r="AQ549" s="8" t="str">
        <f t="shared" si="40"/>
        <v/>
      </c>
    </row>
    <row r="550" spans="6:43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1"/>
        <v/>
      </c>
      <c r="AC550" s="8" t="str">
        <f t="shared" si="39"/>
        <v/>
      </c>
      <c r="AF550" s="39"/>
      <c r="AP550" s="8"/>
      <c r="AQ550" s="8" t="str">
        <f t="shared" si="40"/>
        <v/>
      </c>
    </row>
    <row r="551" spans="6:43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1"/>
        <v/>
      </c>
      <c r="AC551" s="8" t="str">
        <f t="shared" si="39"/>
        <v/>
      </c>
      <c r="AF551" s="39"/>
      <c r="AP551" s="8"/>
      <c r="AQ551" s="8" t="str">
        <f t="shared" si="40"/>
        <v/>
      </c>
    </row>
    <row r="552" spans="6:43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1"/>
        <v/>
      </c>
      <c r="AC552" s="8" t="str">
        <f t="shared" si="39"/>
        <v/>
      </c>
      <c r="AF552" s="39"/>
      <c r="AP552" s="8"/>
      <c r="AQ552" s="8" t="str">
        <f t="shared" si="40"/>
        <v/>
      </c>
    </row>
    <row r="553" spans="6:43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1"/>
        <v/>
      </c>
      <c r="AC553" s="8" t="str">
        <f t="shared" si="39"/>
        <v/>
      </c>
      <c r="AF553" s="39"/>
      <c r="AP553" s="8"/>
      <c r="AQ553" s="8" t="str">
        <f t="shared" si="40"/>
        <v/>
      </c>
    </row>
    <row r="554" spans="6:43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1"/>
        <v/>
      </c>
      <c r="AC554" s="8" t="str">
        <f t="shared" si="39"/>
        <v/>
      </c>
      <c r="AF554" s="39"/>
      <c r="AP554" s="8"/>
      <c r="AQ554" s="8" t="str">
        <f t="shared" si="40"/>
        <v/>
      </c>
    </row>
    <row r="555" spans="6:43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1"/>
        <v/>
      </c>
      <c r="AC555" s="8" t="str">
        <f t="shared" si="39"/>
        <v/>
      </c>
      <c r="AF555" s="39"/>
      <c r="AP555" s="8"/>
      <c r="AQ555" s="8" t="str">
        <f t="shared" si="40"/>
        <v/>
      </c>
    </row>
    <row r="556" spans="6:43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1"/>
        <v/>
      </c>
      <c r="AC556" s="8" t="str">
        <f t="shared" si="39"/>
        <v/>
      </c>
      <c r="AF556" s="39"/>
      <c r="AP556" s="8"/>
      <c r="AQ556" s="8" t="str">
        <f t="shared" si="40"/>
        <v/>
      </c>
    </row>
    <row r="557" spans="6:43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1"/>
        <v/>
      </c>
      <c r="AC557" s="8" t="str">
        <f t="shared" si="39"/>
        <v/>
      </c>
      <c r="AF557" s="39"/>
      <c r="AP557" s="8"/>
      <c r="AQ557" s="8" t="str">
        <f t="shared" si="40"/>
        <v/>
      </c>
    </row>
    <row r="558" spans="6:43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1"/>
        <v/>
      </c>
      <c r="AC558" s="8" t="str">
        <f t="shared" si="39"/>
        <v/>
      </c>
      <c r="AF558" s="39"/>
      <c r="AP558" s="8"/>
      <c r="AQ558" s="8" t="str">
        <f t="shared" si="40"/>
        <v/>
      </c>
    </row>
    <row r="559" spans="6:43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1"/>
        <v/>
      </c>
      <c r="AC559" s="8" t="str">
        <f t="shared" si="39"/>
        <v/>
      </c>
      <c r="AF559" s="39"/>
      <c r="AP559" s="8"/>
      <c r="AQ559" s="8" t="str">
        <f t="shared" si="40"/>
        <v/>
      </c>
    </row>
    <row r="560" spans="6:43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1"/>
        <v/>
      </c>
      <c r="AC560" s="8" t="str">
        <f t="shared" si="39"/>
        <v/>
      </c>
      <c r="AF560" s="39"/>
      <c r="AP560" s="8"/>
      <c r="AQ560" s="8" t="str">
        <f t="shared" si="40"/>
        <v/>
      </c>
    </row>
    <row r="561" spans="6:43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1"/>
        <v/>
      </c>
      <c r="AC561" s="8" t="str">
        <f t="shared" ref="AC561:AC624" si="42">IF(ISBLANK(AA561),  "", _xlfn.CONCAT(LOWER(C561), "/", E561))</f>
        <v/>
      </c>
      <c r="AF561" s="39"/>
      <c r="AP561" s="8"/>
      <c r="AQ561" s="8" t="str">
        <f t="shared" ref="AQ561:AQ624" si="43">IF(AND(ISBLANK(AO561), ISBLANK(AP561)), "", _xlfn.CONCAT("[", IF(ISBLANK(AO561), "", _xlfn.CONCAT("[""mac"", """, AO561, """]")), IF(ISBLANK(AP561), "", _xlfn.CONCAT(", [""ip"", """, AP561, """]")), "]"))</f>
        <v/>
      </c>
    </row>
    <row r="562" spans="6:43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1"/>
        <v/>
      </c>
      <c r="AC562" s="8" t="str">
        <f t="shared" si="42"/>
        <v/>
      </c>
      <c r="AF562" s="39"/>
      <c r="AP562" s="8"/>
      <c r="AQ562" s="8" t="str">
        <f t="shared" si="43"/>
        <v/>
      </c>
    </row>
    <row r="563" spans="6:43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1"/>
        <v/>
      </c>
      <c r="AC563" s="8" t="str">
        <f t="shared" si="42"/>
        <v/>
      </c>
      <c r="AF563" s="39"/>
      <c r="AP563" s="8"/>
      <c r="AQ563" s="8" t="str">
        <f t="shared" si="43"/>
        <v/>
      </c>
    </row>
    <row r="564" spans="6:43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1"/>
        <v/>
      </c>
      <c r="AC564" s="8" t="str">
        <f t="shared" si="42"/>
        <v/>
      </c>
      <c r="AF564" s="39"/>
      <c r="AP564" s="8"/>
      <c r="AQ564" s="8" t="str">
        <f t="shared" si="43"/>
        <v/>
      </c>
    </row>
    <row r="565" spans="6:43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1"/>
        <v/>
      </c>
      <c r="AC565" s="8" t="str">
        <f t="shared" si="42"/>
        <v/>
      </c>
      <c r="AF565" s="39"/>
      <c r="AP565" s="8"/>
      <c r="AQ565" s="8" t="str">
        <f t="shared" si="43"/>
        <v/>
      </c>
    </row>
    <row r="566" spans="6:43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1"/>
        <v/>
      </c>
      <c r="AC566" s="8" t="str">
        <f t="shared" si="42"/>
        <v/>
      </c>
      <c r="AF566" s="39"/>
      <c r="AP566" s="8"/>
      <c r="AQ566" s="8" t="str">
        <f t="shared" si="43"/>
        <v/>
      </c>
    </row>
    <row r="567" spans="6:43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1"/>
        <v/>
      </c>
      <c r="AC567" s="8" t="str">
        <f t="shared" si="42"/>
        <v/>
      </c>
      <c r="AF567" s="39"/>
      <c r="AP567" s="8"/>
      <c r="AQ567" s="8" t="str">
        <f t="shared" si="43"/>
        <v/>
      </c>
    </row>
    <row r="568" spans="6:43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1"/>
        <v/>
      </c>
      <c r="AC568" s="8" t="str">
        <f t="shared" si="42"/>
        <v/>
      </c>
      <c r="AF568" s="39"/>
      <c r="AP568" s="8"/>
      <c r="AQ568" s="8" t="str">
        <f t="shared" si="43"/>
        <v/>
      </c>
    </row>
    <row r="569" spans="6:43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1"/>
        <v/>
      </c>
      <c r="AC569" s="8" t="str">
        <f t="shared" si="42"/>
        <v/>
      </c>
      <c r="AF569" s="39"/>
      <c r="AP569" s="8"/>
      <c r="AQ569" s="8" t="str">
        <f t="shared" si="43"/>
        <v/>
      </c>
    </row>
    <row r="570" spans="6:43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1"/>
        <v/>
      </c>
      <c r="AC570" s="8" t="str">
        <f t="shared" si="42"/>
        <v/>
      </c>
      <c r="AF570" s="39"/>
      <c r="AP570" s="8"/>
      <c r="AQ570" s="8" t="str">
        <f t="shared" si="43"/>
        <v/>
      </c>
    </row>
    <row r="571" spans="6:43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1"/>
        <v/>
      </c>
      <c r="AC571" s="8" t="str">
        <f t="shared" si="42"/>
        <v/>
      </c>
      <c r="AF571" s="39"/>
      <c r="AP571" s="8"/>
      <c r="AQ571" s="8" t="str">
        <f t="shared" si="43"/>
        <v/>
      </c>
    </row>
    <row r="572" spans="6:43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1"/>
        <v/>
      </c>
      <c r="AC572" s="8" t="str">
        <f t="shared" si="42"/>
        <v/>
      </c>
      <c r="AF572" s="39"/>
      <c r="AP572" s="8"/>
      <c r="AQ572" s="8" t="str">
        <f t="shared" si="43"/>
        <v/>
      </c>
    </row>
    <row r="573" spans="6:43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1"/>
        <v/>
      </c>
      <c r="AC573" s="8" t="str">
        <f t="shared" si="42"/>
        <v/>
      </c>
      <c r="AF573" s="39"/>
      <c r="AP573" s="8"/>
      <c r="AQ573" s="8" t="str">
        <f t="shared" si="43"/>
        <v/>
      </c>
    </row>
    <row r="574" spans="6:43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1"/>
        <v/>
      </c>
      <c r="AC574" s="8" t="str">
        <f t="shared" si="42"/>
        <v/>
      </c>
      <c r="AF574" s="39"/>
      <c r="AP574" s="8"/>
      <c r="AQ574" s="8" t="str">
        <f t="shared" si="43"/>
        <v/>
      </c>
    </row>
    <row r="575" spans="6:43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1"/>
        <v/>
      </c>
      <c r="AC575" s="8" t="str">
        <f t="shared" si="42"/>
        <v/>
      </c>
      <c r="AF575" s="39"/>
      <c r="AP575" s="8"/>
      <c r="AQ575" s="8" t="str">
        <f t="shared" si="43"/>
        <v/>
      </c>
    </row>
    <row r="576" spans="6:43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1"/>
        <v/>
      </c>
      <c r="AC576" s="8" t="str">
        <f t="shared" si="42"/>
        <v/>
      </c>
      <c r="AF576" s="39"/>
      <c r="AP576" s="8"/>
      <c r="AQ576" s="8" t="str">
        <f t="shared" si="43"/>
        <v/>
      </c>
    </row>
    <row r="577" spans="6:43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1"/>
        <v/>
      </c>
      <c r="AC577" s="8" t="str">
        <f t="shared" si="42"/>
        <v/>
      </c>
      <c r="AF577" s="39"/>
      <c r="AP577" s="8"/>
      <c r="AQ577" s="8" t="str">
        <f t="shared" si="43"/>
        <v/>
      </c>
    </row>
    <row r="578" spans="6:43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1"/>
        <v/>
      </c>
      <c r="AC578" s="8" t="str">
        <f t="shared" si="42"/>
        <v/>
      </c>
      <c r="AF578" s="39"/>
      <c r="AP578" s="8"/>
      <c r="AQ578" s="8" t="str">
        <f t="shared" si="43"/>
        <v/>
      </c>
    </row>
    <row r="579" spans="6:43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1"/>
        <v/>
      </c>
      <c r="AC579" s="8" t="str">
        <f t="shared" si="42"/>
        <v/>
      </c>
      <c r="AF579" s="39"/>
      <c r="AP579" s="8"/>
      <c r="AQ579" s="8" t="str">
        <f t="shared" si="43"/>
        <v/>
      </c>
    </row>
    <row r="580" spans="6:43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1"/>
        <v/>
      </c>
      <c r="AC580" s="8" t="str">
        <f t="shared" si="42"/>
        <v/>
      </c>
      <c r="AF580" s="39"/>
      <c r="AP580" s="8"/>
      <c r="AQ580" s="8" t="str">
        <f t="shared" si="43"/>
        <v/>
      </c>
    </row>
    <row r="581" spans="6:43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1"/>
        <v/>
      </c>
      <c r="AC581" s="8" t="str">
        <f t="shared" si="42"/>
        <v/>
      </c>
      <c r="AF581" s="39"/>
      <c r="AP581" s="8"/>
      <c r="AQ581" s="8" t="str">
        <f t="shared" si="43"/>
        <v/>
      </c>
    </row>
    <row r="582" spans="6:43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1"/>
        <v/>
      </c>
      <c r="AC582" s="8" t="str">
        <f t="shared" si="42"/>
        <v/>
      </c>
      <c r="AF582" s="39"/>
      <c r="AP582" s="8"/>
      <c r="AQ582" s="8" t="str">
        <f t="shared" si="43"/>
        <v/>
      </c>
    </row>
    <row r="583" spans="6:43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1"/>
        <v/>
      </c>
      <c r="AC583" s="8" t="str">
        <f t="shared" si="42"/>
        <v/>
      </c>
      <c r="AF583" s="39"/>
      <c r="AP583" s="8"/>
      <c r="AQ583" s="8" t="str">
        <f t="shared" si="43"/>
        <v/>
      </c>
    </row>
    <row r="584" spans="6:43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1"/>
        <v/>
      </c>
      <c r="AC584" s="8" t="str">
        <f t="shared" si="42"/>
        <v/>
      </c>
      <c r="AF584" s="39"/>
      <c r="AP584" s="8"/>
      <c r="AQ584" s="8" t="str">
        <f t="shared" si="43"/>
        <v/>
      </c>
    </row>
    <row r="585" spans="6:43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1"/>
        <v/>
      </c>
      <c r="AC585" s="8" t="str">
        <f t="shared" si="42"/>
        <v/>
      </c>
      <c r="AF585" s="39"/>
      <c r="AP585" s="8"/>
      <c r="AQ585" s="8" t="str">
        <f t="shared" si="43"/>
        <v/>
      </c>
    </row>
    <row r="586" spans="6:43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1"/>
        <v/>
      </c>
      <c r="AC586" s="8" t="str">
        <f t="shared" si="42"/>
        <v/>
      </c>
      <c r="AF586" s="39"/>
      <c r="AP586" s="8"/>
      <c r="AQ586" s="8" t="str">
        <f t="shared" si="43"/>
        <v/>
      </c>
    </row>
    <row r="587" spans="6:43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1"/>
        <v/>
      </c>
      <c r="AC587" s="8" t="str">
        <f t="shared" si="42"/>
        <v/>
      </c>
      <c r="AF587" s="39"/>
      <c r="AP587" s="8"/>
      <c r="AQ587" s="8" t="str">
        <f t="shared" si="43"/>
        <v/>
      </c>
    </row>
    <row r="588" spans="6:43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1"/>
        <v/>
      </c>
      <c r="AC588" s="8" t="str">
        <f t="shared" si="42"/>
        <v/>
      </c>
      <c r="AF588" s="39"/>
      <c r="AP588" s="8"/>
      <c r="AQ588" s="8" t="str">
        <f t="shared" si="43"/>
        <v/>
      </c>
    </row>
    <row r="589" spans="6:43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1"/>
        <v/>
      </c>
      <c r="AC589" s="8" t="str">
        <f t="shared" si="42"/>
        <v/>
      </c>
      <c r="AF589" s="39"/>
      <c r="AP589" s="8"/>
      <c r="AQ589" s="8" t="str">
        <f t="shared" si="43"/>
        <v/>
      </c>
    </row>
    <row r="590" spans="6:43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1"/>
        <v/>
      </c>
      <c r="AC590" s="8" t="str">
        <f t="shared" si="42"/>
        <v/>
      </c>
      <c r="AF590" s="39"/>
      <c r="AP590" s="8"/>
      <c r="AQ590" s="8" t="str">
        <f t="shared" si="43"/>
        <v/>
      </c>
    </row>
    <row r="591" spans="6:43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1"/>
        <v/>
      </c>
      <c r="AC591" s="8" t="str">
        <f t="shared" si="42"/>
        <v/>
      </c>
      <c r="AF591" s="39"/>
      <c r="AP591" s="8"/>
      <c r="AQ591" s="8" t="str">
        <f t="shared" si="43"/>
        <v/>
      </c>
    </row>
    <row r="592" spans="6:43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1"/>
        <v/>
      </c>
      <c r="AC592" s="8" t="str">
        <f t="shared" si="42"/>
        <v/>
      </c>
      <c r="AF592" s="39"/>
      <c r="AP592" s="8"/>
      <c r="AQ592" s="8" t="str">
        <f t="shared" si="43"/>
        <v/>
      </c>
    </row>
    <row r="593" spans="6:43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1"/>
        <v/>
      </c>
      <c r="AC593" s="8" t="str">
        <f t="shared" si="42"/>
        <v/>
      </c>
      <c r="AF593" s="39"/>
      <c r="AP593" s="8"/>
      <c r="AQ593" s="8" t="str">
        <f t="shared" si="43"/>
        <v/>
      </c>
    </row>
    <row r="594" spans="6:43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1"/>
        <v/>
      </c>
      <c r="AC594" s="8" t="str">
        <f t="shared" si="42"/>
        <v/>
      </c>
      <c r="AF594" s="39"/>
      <c r="AP594" s="8"/>
      <c r="AQ594" s="8" t="str">
        <f t="shared" si="43"/>
        <v/>
      </c>
    </row>
    <row r="595" spans="6:43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1"/>
        <v/>
      </c>
      <c r="AC595" s="8" t="str">
        <f t="shared" si="42"/>
        <v/>
      </c>
      <c r="AF595" s="39"/>
      <c r="AP595" s="8"/>
      <c r="AQ595" s="8" t="str">
        <f t="shared" si="43"/>
        <v/>
      </c>
    </row>
    <row r="596" spans="6:43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1"/>
        <v/>
      </c>
      <c r="AC596" s="8" t="str">
        <f t="shared" si="42"/>
        <v/>
      </c>
      <c r="AF596" s="39"/>
      <c r="AP596" s="8"/>
      <c r="AQ596" s="8" t="str">
        <f t="shared" si="43"/>
        <v/>
      </c>
    </row>
    <row r="597" spans="6:43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1"/>
        <v/>
      </c>
      <c r="AC597" s="8" t="str">
        <f t="shared" si="42"/>
        <v/>
      </c>
      <c r="AF597" s="39"/>
      <c r="AP597" s="8"/>
      <c r="AQ597" s="8" t="str">
        <f t="shared" si="43"/>
        <v/>
      </c>
    </row>
    <row r="598" spans="6:43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1"/>
        <v/>
      </c>
      <c r="AC598" s="8" t="str">
        <f t="shared" si="42"/>
        <v/>
      </c>
      <c r="AF598" s="39"/>
      <c r="AP598" s="8"/>
      <c r="AQ598" s="8" t="str">
        <f t="shared" si="43"/>
        <v/>
      </c>
    </row>
    <row r="599" spans="6:43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1"/>
        <v/>
      </c>
      <c r="AC599" s="8" t="str">
        <f t="shared" si="42"/>
        <v/>
      </c>
      <c r="AF599" s="39"/>
      <c r="AP599" s="8"/>
      <c r="AQ599" s="8" t="str">
        <f t="shared" si="43"/>
        <v/>
      </c>
    </row>
    <row r="600" spans="6:43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1"/>
        <v/>
      </c>
      <c r="AC600" s="8" t="str">
        <f t="shared" si="42"/>
        <v/>
      </c>
      <c r="AF600" s="39"/>
      <c r="AP600" s="8"/>
      <c r="AQ600" s="8" t="str">
        <f t="shared" si="43"/>
        <v/>
      </c>
    </row>
    <row r="601" spans="6:43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1"/>
        <v/>
      </c>
      <c r="AC601" s="8" t="str">
        <f t="shared" si="42"/>
        <v/>
      </c>
      <c r="AF601" s="39"/>
      <c r="AP601" s="8"/>
      <c r="AQ601" s="8" t="str">
        <f t="shared" si="43"/>
        <v/>
      </c>
    </row>
    <row r="602" spans="6:43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1"/>
        <v/>
      </c>
      <c r="AC602" s="8" t="str">
        <f t="shared" si="42"/>
        <v/>
      </c>
      <c r="AF602" s="39"/>
      <c r="AP602" s="8"/>
      <c r="AQ602" s="8" t="str">
        <f t="shared" si="43"/>
        <v/>
      </c>
    </row>
    <row r="603" spans="6:43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ref="AB603:AB666" si="44">IF(ISBLANK(AA603),  "", _xlfn.CONCAT("haas/entity/sensor/", LOWER(C603), "/", E603, "/config"))</f>
        <v/>
      </c>
      <c r="AC603" s="8" t="str">
        <f t="shared" si="42"/>
        <v/>
      </c>
      <c r="AF603" s="39"/>
      <c r="AP603" s="8"/>
      <c r="AQ603" s="8" t="str">
        <f t="shared" si="43"/>
        <v/>
      </c>
    </row>
    <row r="604" spans="6:43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4"/>
        <v/>
      </c>
      <c r="AC604" s="8" t="str">
        <f t="shared" si="42"/>
        <v/>
      </c>
      <c r="AF604" s="39"/>
      <c r="AP604" s="8"/>
      <c r="AQ604" s="8" t="str">
        <f t="shared" si="43"/>
        <v/>
      </c>
    </row>
    <row r="605" spans="6:43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4"/>
        <v/>
      </c>
      <c r="AC605" s="8" t="str">
        <f t="shared" si="42"/>
        <v/>
      </c>
      <c r="AF605" s="39"/>
      <c r="AP605" s="8"/>
      <c r="AQ605" s="8" t="str">
        <f t="shared" si="43"/>
        <v/>
      </c>
    </row>
    <row r="606" spans="6:43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si="44"/>
        <v/>
      </c>
      <c r="AC606" s="8" t="str">
        <f t="shared" si="42"/>
        <v/>
      </c>
      <c r="AF606" s="39"/>
      <c r="AP606" s="8"/>
      <c r="AQ606" s="8" t="str">
        <f t="shared" si="43"/>
        <v/>
      </c>
    </row>
    <row r="607" spans="6:43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44"/>
        <v/>
      </c>
      <c r="AC607" s="8" t="str">
        <f t="shared" si="42"/>
        <v/>
      </c>
      <c r="AF607" s="39"/>
      <c r="AP607" s="8"/>
      <c r="AQ607" s="8" t="str">
        <f t="shared" si="43"/>
        <v/>
      </c>
    </row>
    <row r="608" spans="6:43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44"/>
        <v/>
      </c>
      <c r="AC608" s="8" t="str">
        <f t="shared" si="42"/>
        <v/>
      </c>
      <c r="AF608" s="39"/>
      <c r="AP608" s="8"/>
      <c r="AQ608" s="8" t="str">
        <f t="shared" si="43"/>
        <v/>
      </c>
    </row>
    <row r="609" spans="6:43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44"/>
        <v/>
      </c>
      <c r="AC609" s="8" t="str">
        <f t="shared" si="42"/>
        <v/>
      </c>
      <c r="AF609" s="39"/>
      <c r="AP609" s="8"/>
      <c r="AQ609" s="8" t="str">
        <f t="shared" si="43"/>
        <v/>
      </c>
    </row>
    <row r="610" spans="6:43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44"/>
        <v/>
      </c>
      <c r="AC610" s="8" t="str">
        <f t="shared" si="42"/>
        <v/>
      </c>
      <c r="AF610" s="39"/>
      <c r="AP610" s="8"/>
      <c r="AQ610" s="8" t="str">
        <f t="shared" si="43"/>
        <v/>
      </c>
    </row>
    <row r="611" spans="6:43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44"/>
        <v/>
      </c>
      <c r="AC611" s="8" t="str">
        <f t="shared" si="42"/>
        <v/>
      </c>
      <c r="AF611" s="39"/>
      <c r="AP611" s="8"/>
      <c r="AQ611" s="8" t="str">
        <f t="shared" si="43"/>
        <v/>
      </c>
    </row>
    <row r="612" spans="6:43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44"/>
        <v/>
      </c>
      <c r="AC612" s="8" t="str">
        <f t="shared" si="42"/>
        <v/>
      </c>
      <c r="AF612" s="39"/>
      <c r="AP612" s="8"/>
      <c r="AQ612" s="8" t="str">
        <f t="shared" si="43"/>
        <v/>
      </c>
    </row>
    <row r="613" spans="6:43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44"/>
        <v/>
      </c>
      <c r="AC613" s="8" t="str">
        <f t="shared" si="42"/>
        <v/>
      </c>
      <c r="AF613" s="39"/>
      <c r="AP613" s="8"/>
      <c r="AQ613" s="8" t="str">
        <f t="shared" si="43"/>
        <v/>
      </c>
    </row>
    <row r="614" spans="6:43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44"/>
        <v/>
      </c>
      <c r="AC614" s="8" t="str">
        <f t="shared" si="42"/>
        <v/>
      </c>
      <c r="AF614" s="39"/>
      <c r="AP614" s="8"/>
      <c r="AQ614" s="8" t="str">
        <f t="shared" si="43"/>
        <v/>
      </c>
    </row>
    <row r="615" spans="6:43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44"/>
        <v/>
      </c>
      <c r="AC615" s="8" t="str">
        <f t="shared" si="42"/>
        <v/>
      </c>
      <c r="AF615" s="39"/>
      <c r="AP615" s="8"/>
      <c r="AQ615" s="8" t="str">
        <f t="shared" si="43"/>
        <v/>
      </c>
    </row>
    <row r="616" spans="6:43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44"/>
        <v/>
      </c>
      <c r="AC616" s="8" t="str">
        <f t="shared" si="42"/>
        <v/>
      </c>
      <c r="AF616" s="39"/>
      <c r="AP616" s="8"/>
      <c r="AQ616" s="8" t="str">
        <f t="shared" si="43"/>
        <v/>
      </c>
    </row>
    <row r="617" spans="6:43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44"/>
        <v/>
      </c>
      <c r="AC617" s="8" t="str">
        <f t="shared" si="42"/>
        <v/>
      </c>
      <c r="AF617" s="39"/>
      <c r="AP617" s="8"/>
      <c r="AQ617" s="8" t="str">
        <f t="shared" si="43"/>
        <v/>
      </c>
    </row>
    <row r="618" spans="6:43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44"/>
        <v/>
      </c>
      <c r="AC618" s="8" t="str">
        <f t="shared" si="42"/>
        <v/>
      </c>
      <c r="AF618" s="39"/>
      <c r="AP618" s="8"/>
      <c r="AQ618" s="8" t="str">
        <f t="shared" si="43"/>
        <v/>
      </c>
    </row>
    <row r="619" spans="6:43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44"/>
        <v/>
      </c>
      <c r="AC619" s="8" t="str">
        <f t="shared" si="42"/>
        <v/>
      </c>
      <c r="AF619" s="39"/>
      <c r="AP619" s="8"/>
      <c r="AQ619" s="8" t="str">
        <f t="shared" si="43"/>
        <v/>
      </c>
    </row>
    <row r="620" spans="6:43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44"/>
        <v/>
      </c>
      <c r="AC620" s="8" t="str">
        <f t="shared" si="42"/>
        <v/>
      </c>
      <c r="AF620" s="39"/>
      <c r="AP620" s="8"/>
      <c r="AQ620" s="8" t="str">
        <f t="shared" si="43"/>
        <v/>
      </c>
    </row>
    <row r="621" spans="6:43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44"/>
        <v/>
      </c>
      <c r="AC621" s="8" t="str">
        <f t="shared" si="42"/>
        <v/>
      </c>
      <c r="AF621" s="39"/>
      <c r="AP621" s="8"/>
      <c r="AQ621" s="8" t="str">
        <f t="shared" si="43"/>
        <v/>
      </c>
    </row>
    <row r="622" spans="6:43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44"/>
        <v/>
      </c>
      <c r="AC622" s="8" t="str">
        <f t="shared" si="42"/>
        <v/>
      </c>
      <c r="AF622" s="39"/>
      <c r="AP622" s="8"/>
      <c r="AQ622" s="8" t="str">
        <f t="shared" si="43"/>
        <v/>
      </c>
    </row>
    <row r="623" spans="6:43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44"/>
        <v/>
      </c>
      <c r="AC623" s="8" t="str">
        <f t="shared" si="42"/>
        <v/>
      </c>
      <c r="AF623" s="39"/>
      <c r="AP623" s="8"/>
      <c r="AQ623" s="8" t="str">
        <f t="shared" si="43"/>
        <v/>
      </c>
    </row>
    <row r="624" spans="6:43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44"/>
        <v/>
      </c>
      <c r="AC624" s="8" t="str">
        <f t="shared" si="42"/>
        <v/>
      </c>
      <c r="AF624" s="39"/>
      <c r="AP624" s="8"/>
      <c r="AQ624" s="8" t="str">
        <f t="shared" si="43"/>
        <v/>
      </c>
    </row>
    <row r="625" spans="6:43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44"/>
        <v/>
      </c>
      <c r="AC625" s="8" t="str">
        <f t="shared" ref="AC625:AC688" si="45">IF(ISBLANK(AA625),  "", _xlfn.CONCAT(LOWER(C625), "/", E625))</f>
        <v/>
      </c>
      <c r="AF625" s="39"/>
      <c r="AP625" s="8"/>
      <c r="AQ625" s="8" t="str">
        <f t="shared" ref="AQ625:AQ688" si="46">IF(AND(ISBLANK(AO625), ISBLANK(AP625)), "", _xlfn.CONCAT("[", IF(ISBLANK(AO625), "", _xlfn.CONCAT("[""mac"", """, AO625, """]")), IF(ISBLANK(AP625), "", _xlfn.CONCAT(", [""ip"", """, AP625, """]")), "]"))</f>
        <v/>
      </c>
    </row>
    <row r="626" spans="6:43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44"/>
        <v/>
      </c>
      <c r="AC626" s="8" t="str">
        <f t="shared" si="45"/>
        <v/>
      </c>
      <c r="AF626" s="39"/>
      <c r="AP626" s="8"/>
      <c r="AQ626" s="8" t="str">
        <f t="shared" si="46"/>
        <v/>
      </c>
    </row>
    <row r="627" spans="6:43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44"/>
        <v/>
      </c>
      <c r="AC627" s="8" t="str">
        <f t="shared" si="45"/>
        <v/>
      </c>
      <c r="AF627" s="39"/>
      <c r="AP627" s="8"/>
      <c r="AQ627" s="8" t="str">
        <f t="shared" si="46"/>
        <v/>
      </c>
    </row>
    <row r="628" spans="6:43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44"/>
        <v/>
      </c>
      <c r="AC628" s="8" t="str">
        <f t="shared" si="45"/>
        <v/>
      </c>
      <c r="AF628" s="39"/>
      <c r="AP628" s="8"/>
      <c r="AQ628" s="8" t="str">
        <f t="shared" si="46"/>
        <v/>
      </c>
    </row>
    <row r="629" spans="6:43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44"/>
        <v/>
      </c>
      <c r="AC629" s="8" t="str">
        <f t="shared" si="45"/>
        <v/>
      </c>
      <c r="AF629" s="39"/>
      <c r="AP629" s="8"/>
      <c r="AQ629" s="8" t="str">
        <f t="shared" si="46"/>
        <v/>
      </c>
    </row>
    <row r="630" spans="6:43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44"/>
        <v/>
      </c>
      <c r="AC630" s="8" t="str">
        <f t="shared" si="45"/>
        <v/>
      </c>
      <c r="AF630" s="39"/>
      <c r="AP630" s="8"/>
      <c r="AQ630" s="8" t="str">
        <f t="shared" si="46"/>
        <v/>
      </c>
    </row>
    <row r="631" spans="6:43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44"/>
        <v/>
      </c>
      <c r="AC631" s="8" t="str">
        <f t="shared" si="45"/>
        <v/>
      </c>
      <c r="AF631" s="39"/>
      <c r="AP631" s="8"/>
      <c r="AQ631" s="8" t="str">
        <f t="shared" si="46"/>
        <v/>
      </c>
    </row>
    <row r="632" spans="6:43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44"/>
        <v/>
      </c>
      <c r="AC632" s="8" t="str">
        <f t="shared" si="45"/>
        <v/>
      </c>
      <c r="AF632" s="39"/>
      <c r="AP632" s="8"/>
      <c r="AQ632" s="8" t="str">
        <f t="shared" si="46"/>
        <v/>
      </c>
    </row>
    <row r="633" spans="6:43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44"/>
        <v/>
      </c>
      <c r="AC633" s="8" t="str">
        <f t="shared" si="45"/>
        <v/>
      </c>
      <c r="AF633" s="39"/>
      <c r="AP633" s="8"/>
      <c r="AQ633" s="8" t="str">
        <f t="shared" si="46"/>
        <v/>
      </c>
    </row>
    <row r="634" spans="6:43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44"/>
        <v/>
      </c>
      <c r="AC634" s="8" t="str">
        <f t="shared" si="45"/>
        <v/>
      </c>
      <c r="AF634" s="39"/>
      <c r="AP634" s="8"/>
      <c r="AQ634" s="8" t="str">
        <f t="shared" si="46"/>
        <v/>
      </c>
    </row>
    <row r="635" spans="6:43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44"/>
        <v/>
      </c>
      <c r="AC635" s="8" t="str">
        <f t="shared" si="45"/>
        <v/>
      </c>
      <c r="AF635" s="39"/>
      <c r="AP635" s="8"/>
      <c r="AQ635" s="8" t="str">
        <f t="shared" si="46"/>
        <v/>
      </c>
    </row>
    <row r="636" spans="6:43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44"/>
        <v/>
      </c>
      <c r="AC636" s="8" t="str">
        <f t="shared" si="45"/>
        <v/>
      </c>
      <c r="AF636" s="39"/>
      <c r="AP636" s="8"/>
      <c r="AQ636" s="8" t="str">
        <f t="shared" si="46"/>
        <v/>
      </c>
    </row>
    <row r="637" spans="6:43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44"/>
        <v/>
      </c>
      <c r="AC637" s="8" t="str">
        <f t="shared" si="45"/>
        <v/>
      </c>
      <c r="AF637" s="39"/>
      <c r="AP637" s="8"/>
      <c r="AQ637" s="8" t="str">
        <f t="shared" si="46"/>
        <v/>
      </c>
    </row>
    <row r="638" spans="6:43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44"/>
        <v/>
      </c>
      <c r="AC638" s="8" t="str">
        <f t="shared" si="45"/>
        <v/>
      </c>
      <c r="AF638" s="39"/>
      <c r="AP638" s="8"/>
      <c r="AQ638" s="8" t="str">
        <f t="shared" si="46"/>
        <v/>
      </c>
    </row>
    <row r="639" spans="6:43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44"/>
        <v/>
      </c>
      <c r="AC639" s="8" t="str">
        <f t="shared" si="45"/>
        <v/>
      </c>
      <c r="AF639" s="39"/>
      <c r="AP639" s="8"/>
      <c r="AQ639" s="8" t="str">
        <f t="shared" si="46"/>
        <v/>
      </c>
    </row>
    <row r="640" spans="6:43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44"/>
        <v/>
      </c>
      <c r="AC640" s="8" t="str">
        <f t="shared" si="45"/>
        <v/>
      </c>
      <c r="AF640" s="39"/>
      <c r="AP640" s="8"/>
      <c r="AQ640" s="8" t="str">
        <f t="shared" si="46"/>
        <v/>
      </c>
    </row>
    <row r="641" spans="6:43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44"/>
        <v/>
      </c>
      <c r="AC641" s="8" t="str">
        <f t="shared" si="45"/>
        <v/>
      </c>
      <c r="AF641" s="39"/>
      <c r="AP641" s="8"/>
      <c r="AQ641" s="8" t="str">
        <f t="shared" si="46"/>
        <v/>
      </c>
    </row>
    <row r="642" spans="6:43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44"/>
        <v/>
      </c>
      <c r="AC642" s="8" t="str">
        <f t="shared" si="45"/>
        <v/>
      </c>
      <c r="AF642" s="39"/>
      <c r="AP642" s="8"/>
      <c r="AQ642" s="8" t="str">
        <f t="shared" si="46"/>
        <v/>
      </c>
    </row>
    <row r="643" spans="6:43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44"/>
        <v/>
      </c>
      <c r="AC643" s="8" t="str">
        <f t="shared" si="45"/>
        <v/>
      </c>
      <c r="AF643" s="39"/>
      <c r="AP643" s="8"/>
      <c r="AQ643" s="8" t="str">
        <f t="shared" si="46"/>
        <v/>
      </c>
    </row>
    <row r="644" spans="6:43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44"/>
        <v/>
      </c>
      <c r="AC644" s="8" t="str">
        <f t="shared" si="45"/>
        <v/>
      </c>
      <c r="AF644" s="39"/>
      <c r="AP644" s="8"/>
      <c r="AQ644" s="8" t="str">
        <f t="shared" si="46"/>
        <v/>
      </c>
    </row>
    <row r="645" spans="6:43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44"/>
        <v/>
      </c>
      <c r="AC645" s="8" t="str">
        <f t="shared" si="45"/>
        <v/>
      </c>
      <c r="AF645" s="39"/>
      <c r="AP645" s="8"/>
      <c r="AQ645" s="8" t="str">
        <f t="shared" si="46"/>
        <v/>
      </c>
    </row>
    <row r="646" spans="6:43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44"/>
        <v/>
      </c>
      <c r="AC646" s="8" t="str">
        <f t="shared" si="45"/>
        <v/>
      </c>
      <c r="AF646" s="39"/>
      <c r="AP646" s="8"/>
      <c r="AQ646" s="8" t="str">
        <f t="shared" si="46"/>
        <v/>
      </c>
    </row>
    <row r="647" spans="6:43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44"/>
        <v/>
      </c>
      <c r="AC647" s="8" t="str">
        <f t="shared" si="45"/>
        <v/>
      </c>
      <c r="AF647" s="39"/>
      <c r="AP647" s="8"/>
      <c r="AQ647" s="8" t="str">
        <f t="shared" si="46"/>
        <v/>
      </c>
    </row>
    <row r="648" spans="6:43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44"/>
        <v/>
      </c>
      <c r="AC648" s="8" t="str">
        <f t="shared" si="45"/>
        <v/>
      </c>
      <c r="AF648" s="39"/>
      <c r="AP648" s="8"/>
      <c r="AQ648" s="8" t="str">
        <f t="shared" si="46"/>
        <v/>
      </c>
    </row>
    <row r="649" spans="6:43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44"/>
        <v/>
      </c>
      <c r="AC649" s="8" t="str">
        <f t="shared" si="45"/>
        <v/>
      </c>
      <c r="AF649" s="39"/>
      <c r="AP649" s="8"/>
      <c r="AQ649" s="8" t="str">
        <f t="shared" si="46"/>
        <v/>
      </c>
    </row>
    <row r="650" spans="6:43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44"/>
        <v/>
      </c>
      <c r="AC650" s="8" t="str">
        <f t="shared" si="45"/>
        <v/>
      </c>
      <c r="AF650" s="39"/>
      <c r="AP650" s="8"/>
      <c r="AQ650" s="8" t="str">
        <f t="shared" si="46"/>
        <v/>
      </c>
    </row>
    <row r="651" spans="6:43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44"/>
        <v/>
      </c>
      <c r="AC651" s="8" t="str">
        <f t="shared" si="45"/>
        <v/>
      </c>
      <c r="AF651" s="39"/>
      <c r="AP651" s="8"/>
      <c r="AQ651" s="8" t="str">
        <f t="shared" si="46"/>
        <v/>
      </c>
    </row>
    <row r="652" spans="6:43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44"/>
        <v/>
      </c>
      <c r="AC652" s="8" t="str">
        <f t="shared" si="45"/>
        <v/>
      </c>
      <c r="AF652" s="39"/>
      <c r="AP652" s="8"/>
      <c r="AQ652" s="8" t="str">
        <f t="shared" si="46"/>
        <v/>
      </c>
    </row>
    <row r="653" spans="6:43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44"/>
        <v/>
      </c>
      <c r="AC653" s="8" t="str">
        <f t="shared" si="45"/>
        <v/>
      </c>
      <c r="AF653" s="39"/>
      <c r="AP653" s="8"/>
      <c r="AQ653" s="8" t="str">
        <f t="shared" si="46"/>
        <v/>
      </c>
    </row>
    <row r="654" spans="6:43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44"/>
        <v/>
      </c>
      <c r="AC654" s="8" t="str">
        <f t="shared" si="45"/>
        <v/>
      </c>
      <c r="AF654" s="39"/>
      <c r="AP654" s="8"/>
      <c r="AQ654" s="8" t="str">
        <f t="shared" si="46"/>
        <v/>
      </c>
    </row>
    <row r="655" spans="6:43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44"/>
        <v/>
      </c>
      <c r="AC655" s="8" t="str">
        <f t="shared" si="45"/>
        <v/>
      </c>
      <c r="AF655" s="39"/>
      <c r="AP655" s="8"/>
      <c r="AQ655" s="8" t="str">
        <f t="shared" si="46"/>
        <v/>
      </c>
    </row>
    <row r="656" spans="6:43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44"/>
        <v/>
      </c>
      <c r="AC656" s="8" t="str">
        <f t="shared" si="45"/>
        <v/>
      </c>
      <c r="AF656" s="39"/>
      <c r="AP656" s="8"/>
      <c r="AQ656" s="8" t="str">
        <f t="shared" si="46"/>
        <v/>
      </c>
    </row>
    <row r="657" spans="6:43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44"/>
        <v/>
      </c>
      <c r="AC657" s="8" t="str">
        <f t="shared" si="45"/>
        <v/>
      </c>
      <c r="AF657" s="39"/>
      <c r="AP657" s="8"/>
      <c r="AQ657" s="8" t="str">
        <f t="shared" si="46"/>
        <v/>
      </c>
    </row>
    <row r="658" spans="6:43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44"/>
        <v/>
      </c>
      <c r="AC658" s="8" t="str">
        <f t="shared" si="45"/>
        <v/>
      </c>
      <c r="AF658" s="39"/>
      <c r="AP658" s="8"/>
      <c r="AQ658" s="8" t="str">
        <f t="shared" si="46"/>
        <v/>
      </c>
    </row>
    <row r="659" spans="6:43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44"/>
        <v/>
      </c>
      <c r="AC659" s="8" t="str">
        <f t="shared" si="45"/>
        <v/>
      </c>
      <c r="AF659" s="39"/>
      <c r="AP659" s="8"/>
      <c r="AQ659" s="8" t="str">
        <f t="shared" si="46"/>
        <v/>
      </c>
    </row>
    <row r="660" spans="6:43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44"/>
        <v/>
      </c>
      <c r="AC660" s="8" t="str">
        <f t="shared" si="45"/>
        <v/>
      </c>
      <c r="AF660" s="39"/>
      <c r="AP660" s="8"/>
      <c r="AQ660" s="8" t="str">
        <f t="shared" si="46"/>
        <v/>
      </c>
    </row>
    <row r="661" spans="6:43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44"/>
        <v/>
      </c>
      <c r="AC661" s="8" t="str">
        <f t="shared" si="45"/>
        <v/>
      </c>
      <c r="AF661" s="39"/>
      <c r="AP661" s="8"/>
      <c r="AQ661" s="8" t="str">
        <f t="shared" si="46"/>
        <v/>
      </c>
    </row>
    <row r="662" spans="6:43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44"/>
        <v/>
      </c>
      <c r="AC662" s="8" t="str">
        <f t="shared" si="45"/>
        <v/>
      </c>
      <c r="AF662" s="39"/>
      <c r="AP662" s="8"/>
      <c r="AQ662" s="8" t="str">
        <f t="shared" si="46"/>
        <v/>
      </c>
    </row>
    <row r="663" spans="6:43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44"/>
        <v/>
      </c>
      <c r="AC663" s="8" t="str">
        <f t="shared" si="45"/>
        <v/>
      </c>
      <c r="AF663" s="39"/>
      <c r="AP663" s="8"/>
      <c r="AQ663" s="8" t="str">
        <f t="shared" si="46"/>
        <v/>
      </c>
    </row>
    <row r="664" spans="6:43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44"/>
        <v/>
      </c>
      <c r="AC664" s="8" t="str">
        <f t="shared" si="45"/>
        <v/>
      </c>
      <c r="AF664" s="39"/>
      <c r="AP664" s="8"/>
      <c r="AQ664" s="8" t="str">
        <f t="shared" si="46"/>
        <v/>
      </c>
    </row>
    <row r="665" spans="6:43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44"/>
        <v/>
      </c>
      <c r="AC665" s="8" t="str">
        <f t="shared" si="45"/>
        <v/>
      </c>
      <c r="AF665" s="39"/>
      <c r="AP665" s="8"/>
      <c r="AQ665" s="8" t="str">
        <f t="shared" si="46"/>
        <v/>
      </c>
    </row>
    <row r="666" spans="6:43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44"/>
        <v/>
      </c>
      <c r="AC666" s="8" t="str">
        <f t="shared" si="45"/>
        <v/>
      </c>
      <c r="AF666" s="39"/>
      <c r="AP666" s="8"/>
      <c r="AQ666" s="8" t="str">
        <f t="shared" si="46"/>
        <v/>
      </c>
    </row>
    <row r="667" spans="6:43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ref="AB667:AB695" si="47">IF(ISBLANK(AA667),  "", _xlfn.CONCAT("haas/entity/sensor/", LOWER(C667), "/", E667, "/config"))</f>
        <v/>
      </c>
      <c r="AC667" s="8" t="str">
        <f t="shared" si="45"/>
        <v/>
      </c>
      <c r="AF667" s="39"/>
      <c r="AP667" s="8"/>
      <c r="AQ667" s="8" t="str">
        <f t="shared" si="46"/>
        <v/>
      </c>
    </row>
    <row r="668" spans="6:43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47"/>
        <v/>
      </c>
      <c r="AC668" s="8" t="str">
        <f t="shared" si="45"/>
        <v/>
      </c>
      <c r="AF668" s="39"/>
      <c r="AP668" s="8"/>
      <c r="AQ668" s="8" t="str">
        <f t="shared" si="46"/>
        <v/>
      </c>
    </row>
    <row r="669" spans="6:43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47"/>
        <v/>
      </c>
      <c r="AC669" s="8" t="str">
        <f t="shared" si="45"/>
        <v/>
      </c>
      <c r="AF669" s="39"/>
      <c r="AP669" s="8"/>
      <c r="AQ669" s="8" t="str">
        <f t="shared" si="46"/>
        <v/>
      </c>
    </row>
    <row r="670" spans="6:43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si="47"/>
        <v/>
      </c>
      <c r="AC670" s="8" t="str">
        <f t="shared" si="45"/>
        <v/>
      </c>
      <c r="AF670" s="39"/>
      <c r="AP670" s="8"/>
      <c r="AQ670" s="8" t="str">
        <f t="shared" si="46"/>
        <v/>
      </c>
    </row>
    <row r="671" spans="6:43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47"/>
        <v/>
      </c>
      <c r="AC671" s="8" t="str">
        <f t="shared" si="45"/>
        <v/>
      </c>
      <c r="AF671" s="39"/>
      <c r="AP671" s="8"/>
      <c r="AQ671" s="8" t="str">
        <f t="shared" si="46"/>
        <v/>
      </c>
    </row>
    <row r="672" spans="6:43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47"/>
        <v/>
      </c>
      <c r="AC672" s="8" t="str">
        <f t="shared" si="45"/>
        <v/>
      </c>
      <c r="AF672" s="39"/>
      <c r="AP672" s="8"/>
      <c r="AQ672" s="8" t="str">
        <f t="shared" si="46"/>
        <v/>
      </c>
    </row>
    <row r="673" spans="6:43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47"/>
        <v/>
      </c>
      <c r="AC673" s="8" t="str">
        <f t="shared" si="45"/>
        <v/>
      </c>
      <c r="AF673" s="39"/>
      <c r="AP673" s="8"/>
      <c r="AQ673" s="8" t="str">
        <f t="shared" si="46"/>
        <v/>
      </c>
    </row>
    <row r="674" spans="6:43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47"/>
        <v/>
      </c>
      <c r="AC674" s="8" t="str">
        <f t="shared" si="45"/>
        <v/>
      </c>
      <c r="AF674" s="39"/>
      <c r="AP674" s="8"/>
      <c r="AQ674" s="8" t="str">
        <f t="shared" si="46"/>
        <v/>
      </c>
    </row>
    <row r="675" spans="6:43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47"/>
        <v/>
      </c>
      <c r="AC675" s="8" t="str">
        <f t="shared" si="45"/>
        <v/>
      </c>
      <c r="AF675" s="39"/>
      <c r="AP675" s="8"/>
      <c r="AQ675" s="8" t="str">
        <f t="shared" si="46"/>
        <v/>
      </c>
    </row>
    <row r="676" spans="6:43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47"/>
        <v/>
      </c>
      <c r="AC676" s="8" t="str">
        <f t="shared" si="45"/>
        <v/>
      </c>
      <c r="AF676" s="39"/>
      <c r="AP676" s="8"/>
      <c r="AQ676" s="8" t="str">
        <f t="shared" si="46"/>
        <v/>
      </c>
    </row>
    <row r="677" spans="6:43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47"/>
        <v/>
      </c>
      <c r="AC677" s="8" t="str">
        <f t="shared" si="45"/>
        <v/>
      </c>
      <c r="AF677" s="39"/>
      <c r="AP677" s="8"/>
      <c r="AQ677" s="8" t="str">
        <f t="shared" si="46"/>
        <v/>
      </c>
    </row>
    <row r="678" spans="6:43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47"/>
        <v/>
      </c>
      <c r="AC678" s="8" t="str">
        <f t="shared" si="45"/>
        <v/>
      </c>
      <c r="AF678" s="39"/>
      <c r="AP678" s="8"/>
      <c r="AQ678" s="8" t="str">
        <f t="shared" si="46"/>
        <v/>
      </c>
    </row>
    <row r="679" spans="6:43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47"/>
        <v/>
      </c>
      <c r="AC679" s="8" t="str">
        <f t="shared" si="45"/>
        <v/>
      </c>
      <c r="AF679" s="39"/>
      <c r="AP679" s="8"/>
      <c r="AQ679" s="8" t="str">
        <f t="shared" si="46"/>
        <v/>
      </c>
    </row>
    <row r="680" spans="6:43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47"/>
        <v/>
      </c>
      <c r="AC680" s="8" t="str">
        <f t="shared" si="45"/>
        <v/>
      </c>
      <c r="AF680" s="39"/>
      <c r="AP680" s="8"/>
      <c r="AQ680" s="8" t="str">
        <f t="shared" si="46"/>
        <v/>
      </c>
    </row>
    <row r="681" spans="6:43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47"/>
        <v/>
      </c>
      <c r="AC681" s="8" t="str">
        <f t="shared" si="45"/>
        <v/>
      </c>
      <c r="AF681" s="39"/>
      <c r="AP681" s="8"/>
      <c r="AQ681" s="8" t="str">
        <f t="shared" si="46"/>
        <v/>
      </c>
    </row>
    <row r="682" spans="6:43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47"/>
        <v/>
      </c>
      <c r="AC682" s="8" t="str">
        <f t="shared" si="45"/>
        <v/>
      </c>
      <c r="AF682" s="39"/>
      <c r="AP682" s="8"/>
      <c r="AQ682" s="8" t="str">
        <f t="shared" si="46"/>
        <v/>
      </c>
    </row>
    <row r="683" spans="6:43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47"/>
        <v/>
      </c>
      <c r="AC683" s="8" t="str">
        <f t="shared" si="45"/>
        <v/>
      </c>
      <c r="AF683" s="39"/>
      <c r="AP683" s="8"/>
      <c r="AQ683" s="8" t="str">
        <f t="shared" si="46"/>
        <v/>
      </c>
    </row>
    <row r="684" spans="6:43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47"/>
        <v/>
      </c>
      <c r="AC684" s="8" t="str">
        <f t="shared" si="45"/>
        <v/>
      </c>
      <c r="AF684" s="39"/>
      <c r="AP684" s="8"/>
      <c r="AQ684" s="8" t="str">
        <f t="shared" si="46"/>
        <v/>
      </c>
    </row>
    <row r="685" spans="6:43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47"/>
        <v/>
      </c>
      <c r="AC685" s="8" t="str">
        <f t="shared" si="45"/>
        <v/>
      </c>
      <c r="AF685" s="39"/>
      <c r="AP685" s="8"/>
      <c r="AQ685" s="8" t="str">
        <f t="shared" si="46"/>
        <v/>
      </c>
    </row>
    <row r="686" spans="6:43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47"/>
        <v/>
      </c>
      <c r="AC686" s="8" t="str">
        <f t="shared" si="45"/>
        <v/>
      </c>
      <c r="AF686" s="39"/>
      <c r="AP686" s="8"/>
      <c r="AQ686" s="8" t="str">
        <f t="shared" si="46"/>
        <v/>
      </c>
    </row>
    <row r="687" spans="6:43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47"/>
        <v/>
      </c>
      <c r="AC687" s="8" t="str">
        <f t="shared" si="45"/>
        <v/>
      </c>
      <c r="AF687" s="39"/>
      <c r="AP687" s="8"/>
      <c r="AQ687" s="8" t="str">
        <f t="shared" si="46"/>
        <v/>
      </c>
    </row>
    <row r="688" spans="6:43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47"/>
        <v/>
      </c>
      <c r="AC688" s="8" t="str">
        <f t="shared" si="45"/>
        <v/>
      </c>
      <c r="AF688" s="39"/>
      <c r="AP688" s="8"/>
      <c r="AQ688" s="8" t="str">
        <f t="shared" si="46"/>
        <v/>
      </c>
    </row>
    <row r="689" spans="6:43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47"/>
        <v/>
      </c>
      <c r="AC689" s="8" t="str">
        <f t="shared" ref="AC689:AC695" si="48">IF(ISBLANK(AA689),  "", _xlfn.CONCAT(LOWER(C689), "/", E689))</f>
        <v/>
      </c>
      <c r="AF689" s="39"/>
      <c r="AP689" s="8"/>
      <c r="AQ689" s="8" t="str">
        <f t="shared" ref="AQ689:AQ695" si="49">IF(AND(ISBLANK(AO689), ISBLANK(AP689)), "", _xlfn.CONCAT("[", IF(ISBLANK(AO689), "", _xlfn.CONCAT("[""mac"", """, AO689, """]")), IF(ISBLANK(AP689), "", _xlfn.CONCAT(", [""ip"", """, AP689, """]")), "]"))</f>
        <v/>
      </c>
    </row>
    <row r="690" spans="6:43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47"/>
        <v/>
      </c>
      <c r="AC690" s="8" t="str">
        <f t="shared" si="48"/>
        <v/>
      </c>
      <c r="AF690" s="39"/>
      <c r="AP690" s="8"/>
      <c r="AQ690" s="8" t="str">
        <f t="shared" si="49"/>
        <v/>
      </c>
    </row>
    <row r="691" spans="6:43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47"/>
        <v/>
      </c>
      <c r="AC691" s="8" t="str">
        <f t="shared" si="48"/>
        <v/>
      </c>
      <c r="AF691" s="39"/>
      <c r="AP691" s="8"/>
      <c r="AQ691" s="8" t="str">
        <f t="shared" si="49"/>
        <v/>
      </c>
    </row>
    <row r="692" spans="6:43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47"/>
        <v/>
      </c>
      <c r="AC692" s="8" t="str">
        <f t="shared" si="48"/>
        <v/>
      </c>
      <c r="AF692" s="39"/>
      <c r="AP692" s="8"/>
      <c r="AQ692" s="8" t="str">
        <f t="shared" si="49"/>
        <v/>
      </c>
    </row>
    <row r="693" spans="6:43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47"/>
        <v/>
      </c>
      <c r="AC693" s="8" t="str">
        <f t="shared" si="48"/>
        <v/>
      </c>
      <c r="AF693" s="39"/>
      <c r="AP693" s="8"/>
      <c r="AQ693" s="8" t="str">
        <f t="shared" si="49"/>
        <v/>
      </c>
    </row>
    <row r="694" spans="6:43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47"/>
        <v/>
      </c>
      <c r="AC694" s="8" t="str">
        <f t="shared" si="48"/>
        <v/>
      </c>
      <c r="AF694" s="39"/>
      <c r="AP694" s="8"/>
      <c r="AQ694" s="8" t="str">
        <f t="shared" si="49"/>
        <v/>
      </c>
    </row>
    <row r="695" spans="6:43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47"/>
        <v/>
      </c>
      <c r="AC695" s="8" t="str">
        <f t="shared" si="48"/>
        <v/>
      </c>
      <c r="AF695" s="39"/>
      <c r="AP695" s="8"/>
      <c r="AQ695" s="8" t="str">
        <f t="shared" si="49"/>
        <v/>
      </c>
    </row>
  </sheetData>
  <mergeCells count="1">
    <mergeCell ref="W1:X1"/>
  </mergeCells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xr:uid="{1019D9EA-8924-9748-B15B-E710E57CBDE1}"/>
    <hyperlink ref="AF5" r:id="rId7" xr:uid="{190ABC8E-6E31-5C43-A10C-43173F6B4612}"/>
    <hyperlink ref="AF26" r:id="rId8" xr:uid="{6A49E1CF-70B5-3B48-941A-D1082EF18E64}"/>
    <hyperlink ref="AF27:AF33" r:id="rId9" display="http://raspbpi-lia:8092" xr:uid="{9733FF98-4638-AB47-907F-4E045F53E55F}"/>
    <hyperlink ref="AF38" r:id="rId10" xr:uid="{A009FF7B-0745-3448-A358-14D69832EBBC}"/>
    <hyperlink ref="AF49" r:id="rId11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xr:uid="{0147C993-55B6-D247-A373-B692B0268166}"/>
    <hyperlink ref="AF86:AF88" r:id="rId15" display="http://raspbpi-lia:8092" xr:uid="{519FA820-0ABF-D64F-8E88-4EB3E9D97777}"/>
    <hyperlink ref="AF314" r:id="rId16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5" r:id="rId21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2023-02-28T08:31:31Z</dcterms:modified>
</cp:coreProperties>
</file>