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E931F9A-5A94-FE44-A847-0AC0EA3CA85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75" i="1" l="1"/>
  <c r="F166" i="1"/>
  <c r="F5" i="1"/>
  <c r="AX5" i="1" s="1"/>
  <c r="F6" i="1"/>
  <c r="F7" i="1"/>
  <c r="AX7" i="1" s="1"/>
  <c r="F8" i="1"/>
  <c r="F9" i="1"/>
  <c r="AX9" i="1" s="1"/>
  <c r="F10" i="1"/>
  <c r="F11" i="1"/>
  <c r="AX11" i="1" s="1"/>
  <c r="F12" i="1"/>
  <c r="F13" i="1"/>
  <c r="AX13" i="1" s="1"/>
  <c r="F14" i="1"/>
  <c r="F15" i="1"/>
  <c r="AY15" i="1" s="1"/>
  <c r="F16" i="1"/>
  <c r="F17" i="1"/>
  <c r="AX17" i="1" s="1"/>
  <c r="F18" i="1"/>
  <c r="F19" i="1"/>
  <c r="AX19" i="1" s="1"/>
  <c r="F20" i="1"/>
  <c r="F21" i="1"/>
  <c r="AX21" i="1" s="1"/>
  <c r="F22" i="1"/>
  <c r="F23" i="1"/>
  <c r="AX23" i="1" s="1"/>
  <c r="F380" i="1"/>
  <c r="F25" i="1"/>
  <c r="AX25" i="1" s="1"/>
  <c r="F26" i="1"/>
  <c r="F27" i="1"/>
  <c r="AX27" i="1" s="1"/>
  <c r="F309" i="1"/>
  <c r="F29" i="1"/>
  <c r="AX29" i="1" s="1"/>
  <c r="F30" i="1"/>
  <c r="F31" i="1"/>
  <c r="AX31" i="1" s="1"/>
  <c r="F311" i="1"/>
  <c r="F212" i="1"/>
  <c r="F213" i="1"/>
  <c r="F214" i="1"/>
  <c r="F216" i="1"/>
  <c r="F217" i="1"/>
  <c r="F38" i="1"/>
  <c r="F39" i="1"/>
  <c r="F40" i="1"/>
  <c r="F41" i="1"/>
  <c r="F218" i="1"/>
  <c r="F43" i="1"/>
  <c r="F44" i="1"/>
  <c r="F45" i="1"/>
  <c r="F46" i="1"/>
  <c r="F47" i="1"/>
  <c r="F48" i="1"/>
  <c r="F49" i="1"/>
  <c r="F50" i="1"/>
  <c r="F51" i="1"/>
  <c r="F11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12" i="1"/>
  <c r="F113" i="1"/>
  <c r="F369" i="1"/>
  <c r="F370" i="1"/>
  <c r="F371" i="1"/>
  <c r="F375" i="1"/>
  <c r="F376" i="1"/>
  <c r="F377" i="1"/>
  <c r="F270" i="1"/>
  <c r="F271" i="1"/>
  <c r="F272" i="1"/>
  <c r="F273" i="1"/>
  <c r="F274" i="1"/>
  <c r="F84" i="1"/>
  <c r="F275" i="1"/>
  <c r="F276" i="1"/>
  <c r="F87" i="1"/>
  <c r="F287" i="1"/>
  <c r="F89" i="1"/>
  <c r="F288" i="1"/>
  <c r="F289" i="1"/>
  <c r="F290" i="1"/>
  <c r="F93" i="1"/>
  <c r="F291" i="1"/>
  <c r="F95" i="1"/>
  <c r="AX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92" i="1"/>
  <c r="F293" i="1"/>
  <c r="F294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95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96" i="1"/>
  <c r="F297" i="1"/>
  <c r="F191" i="1"/>
  <c r="F192" i="1"/>
  <c r="F193" i="1"/>
  <c r="F298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99" i="1"/>
  <c r="F300" i="1"/>
  <c r="F301" i="1"/>
  <c r="F215" i="1"/>
  <c r="F302" i="1"/>
  <c r="F303" i="1"/>
  <c r="F304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305" i="1"/>
  <c r="F313" i="1"/>
  <c r="F315" i="1"/>
  <c r="F319" i="1"/>
  <c r="F94" i="1"/>
  <c r="F194" i="1"/>
  <c r="F28" i="1"/>
  <c r="F277" i="1"/>
  <c r="F278" i="1"/>
  <c r="F279" i="1"/>
  <c r="F280" i="1"/>
  <c r="F281" i="1"/>
  <c r="F282" i="1"/>
  <c r="F283" i="1"/>
  <c r="F189" i="1"/>
  <c r="F285" i="1"/>
  <c r="F286" i="1"/>
  <c r="F190" i="1"/>
  <c r="F4" i="1"/>
  <c r="F24" i="1"/>
  <c r="F32" i="1"/>
  <c r="F33" i="1"/>
  <c r="F34" i="1"/>
  <c r="F35" i="1"/>
  <c r="F36" i="1"/>
  <c r="F37" i="1"/>
  <c r="F42" i="1"/>
  <c r="F52" i="1"/>
  <c r="F71" i="1"/>
  <c r="F72" i="1"/>
  <c r="F73" i="1"/>
  <c r="F74" i="1"/>
  <c r="F75" i="1"/>
  <c r="F76" i="1"/>
  <c r="F77" i="1"/>
  <c r="F78" i="1"/>
  <c r="F306" i="1"/>
  <c r="F307" i="1"/>
  <c r="F308" i="1"/>
  <c r="AX308" i="1" s="1"/>
  <c r="F79" i="1"/>
  <c r="F310" i="1"/>
  <c r="AX310" i="1" s="1"/>
  <c r="F80" i="1"/>
  <c r="F312" i="1"/>
  <c r="AX312" i="1" s="1"/>
  <c r="F81" i="1"/>
  <c r="F314" i="1"/>
  <c r="AX314" i="1" s="1"/>
  <c r="F82" i="1"/>
  <c r="F316" i="1"/>
  <c r="AY316" i="1" s="1"/>
  <c r="F317" i="1"/>
  <c r="AY317" i="1" s="1"/>
  <c r="F318" i="1"/>
  <c r="AX318" i="1" s="1"/>
  <c r="F83" i="1"/>
  <c r="F320" i="1"/>
  <c r="AX320" i="1" s="1"/>
  <c r="F321" i="1"/>
  <c r="F322" i="1"/>
  <c r="F323" i="1"/>
  <c r="F324" i="1"/>
  <c r="F325" i="1"/>
  <c r="F326" i="1"/>
  <c r="F85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86" i="1"/>
  <c r="F88" i="1"/>
  <c r="F90" i="1"/>
  <c r="F372" i="1"/>
  <c r="F373" i="1"/>
  <c r="F374" i="1"/>
  <c r="F91" i="1"/>
  <c r="F92" i="1"/>
  <c r="F284" i="1"/>
  <c r="F378" i="1"/>
  <c r="F379" i="1"/>
  <c r="F327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BA26" i="1"/>
  <c r="AY29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V305" i="1" s="1"/>
  <c r="AK305" i="1"/>
  <c r="AJ305" i="1"/>
  <c r="BM312" i="1"/>
  <c r="BA312" i="1"/>
  <c r="AK312" i="1"/>
  <c r="AJ312" i="1"/>
  <c r="BM311" i="1"/>
  <c r="BA311" i="1"/>
  <c r="AW311" i="1" s="1"/>
  <c r="AV311" i="1" s="1"/>
  <c r="AR311" i="1"/>
  <c r="AK311" i="1"/>
  <c r="AJ311" i="1"/>
  <c r="BM310" i="1"/>
  <c r="BA310" i="1"/>
  <c r="AK310" i="1"/>
  <c r="AJ310" i="1"/>
  <c r="BM309" i="1"/>
  <c r="BA309" i="1"/>
  <c r="AW309" i="1" s="1"/>
  <c r="AV309" i="1" s="1"/>
  <c r="AR309" i="1"/>
  <c r="AK309" i="1"/>
  <c r="AJ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AJ315" i="1"/>
  <c r="BM313" i="1"/>
  <c r="BA313" i="1"/>
  <c r="AW313" i="1" s="1"/>
  <c r="AK313" i="1"/>
  <c r="AJ313" i="1"/>
  <c r="BA319" i="1"/>
  <c r="AW319" i="1" s="1"/>
  <c r="AV319" i="1" s="1"/>
  <c r="AK319" i="1"/>
  <c r="AJ319" i="1"/>
  <c r="BM319" i="1"/>
  <c r="BM276" i="1"/>
  <c r="BA276" i="1"/>
  <c r="AW276" i="1" s="1"/>
  <c r="AV276" i="1" s="1"/>
  <c r="AK276" i="1"/>
  <c r="AJ276" i="1"/>
  <c r="BM275" i="1"/>
  <c r="BA275" i="1"/>
  <c r="AW275" i="1" s="1"/>
  <c r="AV275" i="1" s="1"/>
  <c r="AK275" i="1"/>
  <c r="AJ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AV304" i="1" s="1"/>
  <c r="AJ304" i="1"/>
  <c r="BM303" i="1"/>
  <c r="BA303" i="1"/>
  <c r="AW303" i="1" s="1"/>
  <c r="AV303" i="1" s="1"/>
  <c r="AJ303" i="1"/>
  <c r="BM302" i="1"/>
  <c r="BA302" i="1"/>
  <c r="AW302" i="1" s="1"/>
  <c r="AV302" i="1" s="1"/>
  <c r="AJ302" i="1"/>
  <c r="BM301" i="1"/>
  <c r="BA301" i="1"/>
  <c r="AW301" i="1" s="1"/>
  <c r="AV301" i="1" s="1"/>
  <c r="AJ301" i="1"/>
  <c r="BM300" i="1"/>
  <c r="BA300" i="1"/>
  <c r="AW300" i="1" s="1"/>
  <c r="AV300" i="1" s="1"/>
  <c r="AJ300" i="1"/>
  <c r="BM299" i="1"/>
  <c r="BA299" i="1"/>
  <c r="AW299" i="1" s="1"/>
  <c r="AV299" i="1" s="1"/>
  <c r="AJ299" i="1"/>
  <c r="BM298" i="1"/>
  <c r="BA298" i="1"/>
  <c r="AW298" i="1" s="1"/>
  <c r="AV298" i="1" s="1"/>
  <c r="AJ298" i="1"/>
  <c r="BM297" i="1"/>
  <c r="BA297" i="1"/>
  <c r="AW297" i="1" s="1"/>
  <c r="AV297" i="1" s="1"/>
  <c r="AJ297" i="1"/>
  <c r="BM296" i="1"/>
  <c r="BA296" i="1"/>
  <c r="AW296" i="1" s="1"/>
  <c r="AV296" i="1" s="1"/>
  <c r="AJ296" i="1"/>
  <c r="BM295" i="1"/>
  <c r="BA295" i="1"/>
  <c r="AW295" i="1" s="1"/>
  <c r="AV295" i="1" s="1"/>
  <c r="AJ295" i="1"/>
  <c r="BM294" i="1"/>
  <c r="BA294" i="1"/>
  <c r="AW294" i="1" s="1"/>
  <c r="AV294" i="1" s="1"/>
  <c r="AJ294" i="1"/>
  <c r="BM293" i="1"/>
  <c r="BA293" i="1"/>
  <c r="AW293" i="1" s="1"/>
  <c r="AV293" i="1" s="1"/>
  <c r="AJ293" i="1"/>
  <c r="BM292" i="1"/>
  <c r="BA292" i="1"/>
  <c r="AW292" i="1" s="1"/>
  <c r="AV292" i="1" s="1"/>
  <c r="AJ292" i="1"/>
  <c r="BM291" i="1"/>
  <c r="BA291" i="1"/>
  <c r="AW291" i="1" s="1"/>
  <c r="AV291" i="1" s="1"/>
  <c r="AJ291" i="1"/>
  <c r="BM290" i="1"/>
  <c r="BA290" i="1"/>
  <c r="AW290" i="1" s="1"/>
  <c r="AV290" i="1" s="1"/>
  <c r="AJ290" i="1"/>
  <c r="BM289" i="1"/>
  <c r="BA289" i="1"/>
  <c r="AW289" i="1" s="1"/>
  <c r="AV289" i="1" s="1"/>
  <c r="AJ289" i="1"/>
  <c r="BM288" i="1"/>
  <c r="BA288" i="1"/>
  <c r="AW288" i="1" s="1"/>
  <c r="AV288" i="1" s="1"/>
  <c r="AJ288" i="1"/>
  <c r="BM287" i="1"/>
  <c r="BA287" i="1"/>
  <c r="AW287" i="1" s="1"/>
  <c r="AV287" i="1" s="1"/>
  <c r="AJ287" i="1"/>
  <c r="BM306" i="1"/>
  <c r="BA306" i="1"/>
  <c r="AW306" i="1"/>
  <c r="AV306" i="1"/>
  <c r="BM307" i="1"/>
  <c r="BA307" i="1"/>
  <c r="AW307" i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297" i="1" l="1"/>
  <c r="AX291" i="1"/>
  <c r="AX300" i="1"/>
  <c r="AX315" i="1"/>
  <c r="AX313" i="1"/>
  <c r="AX294" i="1"/>
  <c r="AX293" i="1"/>
  <c r="AX287" i="1"/>
  <c r="AX309" i="1"/>
  <c r="AX292" i="1"/>
  <c r="AX290" i="1"/>
  <c r="AX304" i="1"/>
  <c r="AX276" i="1"/>
  <c r="AY17" i="1"/>
  <c r="AX302" i="1"/>
  <c r="AX15" i="1"/>
  <c r="AX275" i="1"/>
  <c r="AX317" i="1"/>
  <c r="AX301" i="1"/>
  <c r="AX295" i="1"/>
  <c r="AY5" i="1"/>
  <c r="AX298" i="1"/>
  <c r="AX296" i="1"/>
  <c r="AX299" i="1"/>
  <c r="AX307" i="1"/>
  <c r="AX289" i="1"/>
  <c r="AX303" i="1"/>
  <c r="AX306" i="1"/>
  <c r="AX305" i="1"/>
  <c r="AX288" i="1"/>
  <c r="AX316" i="1"/>
  <c r="AX319" i="1"/>
  <c r="AX311" i="1"/>
  <c r="AY305" i="1"/>
  <c r="AY304" i="1"/>
  <c r="AY315" i="1"/>
  <c r="AY292" i="1"/>
  <c r="AY293" i="1"/>
  <c r="AY302" i="1"/>
  <c r="AY290" i="1"/>
  <c r="AY25" i="1"/>
  <c r="AY13" i="1"/>
  <c r="AY301" i="1"/>
  <c r="AY314" i="1"/>
  <c r="AY303" i="1"/>
  <c r="AY291" i="1"/>
  <c r="AY27" i="1"/>
  <c r="AY295" i="1"/>
  <c r="AY31" i="1"/>
  <c r="AY19" i="1"/>
  <c r="AY7" i="1"/>
  <c r="AY319" i="1"/>
  <c r="AV313" i="1"/>
  <c r="AY313" i="1"/>
  <c r="AY307" i="1"/>
  <c r="AY289" i="1"/>
  <c r="AY312" i="1"/>
  <c r="AY300" i="1"/>
  <c r="AY288" i="1"/>
  <c r="AY276" i="1"/>
  <c r="AY311" i="1"/>
  <c r="AY299" i="1"/>
  <c r="AY287" i="1"/>
  <c r="AY275" i="1"/>
  <c r="AY95" i="1"/>
  <c r="AY23" i="1"/>
  <c r="AY11" i="1"/>
  <c r="AY310" i="1"/>
  <c r="AY298" i="1"/>
  <c r="AY309" i="1"/>
  <c r="AY297" i="1"/>
  <c r="AY21" i="1"/>
  <c r="AY9" i="1"/>
  <c r="AY320" i="1"/>
  <c r="AY308" i="1"/>
  <c r="AY296" i="1"/>
  <c r="AY318" i="1"/>
  <c r="AY306" i="1"/>
  <c r="AY294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AJ26" i="1"/>
  <c r="BM24" i="1"/>
  <c r="BA24" i="1"/>
  <c r="AW24" i="1" s="1"/>
  <c r="AK24" i="1"/>
  <c r="AJ24" i="1"/>
  <c r="BM29" i="1"/>
  <c r="BA29" i="1"/>
  <c r="AK29" i="1"/>
  <c r="AJ29" i="1"/>
  <c r="BM28" i="1"/>
  <c r="BA28" i="1"/>
  <c r="AW28" i="1" s="1"/>
  <c r="AM28" i="1"/>
  <c r="AK28" i="1"/>
  <c r="AJ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M94" i="1"/>
  <c r="AK94" i="1"/>
  <c r="AJ94" i="1"/>
  <c r="BM22" i="1"/>
  <c r="BM16" i="1"/>
  <c r="BM14" i="1"/>
  <c r="BM12" i="1"/>
  <c r="BM8" i="1"/>
  <c r="BM6" i="1"/>
  <c r="BM4" i="1"/>
  <c r="BA4" i="1"/>
  <c r="AW4" i="1" s="1"/>
  <c r="AK4" i="1"/>
  <c r="AJ4" i="1"/>
  <c r="AK274" i="1"/>
  <c r="AK273" i="1"/>
  <c r="AK272" i="1"/>
  <c r="AK271" i="1"/>
  <c r="AK270" i="1"/>
  <c r="AR271" i="1"/>
  <c r="AJ380" i="1"/>
  <c r="AJ377" i="1"/>
  <c r="AJ376" i="1"/>
  <c r="AJ375" i="1"/>
  <c r="AJ371" i="1"/>
  <c r="AJ370" i="1"/>
  <c r="AJ369" i="1"/>
  <c r="AJ327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Y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V446" i="1"/>
  <c r="AW444" i="1"/>
  <c r="AX444" i="1" s="1"/>
  <c r="AV444" i="1"/>
  <c r="AW443" i="1"/>
  <c r="AY443" i="1" s="1"/>
  <c r="AV443" i="1"/>
  <c r="AW441" i="1"/>
  <c r="AX441" i="1" s="1"/>
  <c r="AV441" i="1"/>
  <c r="AW440" i="1"/>
  <c r="AY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V434" i="1"/>
  <c r="AW431" i="1"/>
  <c r="AY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V409" i="1"/>
  <c r="AW408" i="1"/>
  <c r="AV408" i="1"/>
  <c r="AW407" i="1"/>
  <c r="AY407" i="1" s="1"/>
  <c r="AV407" i="1"/>
  <c r="AW406" i="1"/>
  <c r="AY406" i="1" s="1"/>
  <c r="AV406" i="1"/>
  <c r="AW405" i="1"/>
  <c r="AY405" i="1" s="1"/>
  <c r="AV405" i="1"/>
  <c r="AW404" i="1"/>
  <c r="AY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V397" i="1"/>
  <c r="AW396" i="1"/>
  <c r="AV396" i="1"/>
  <c r="AW395" i="1"/>
  <c r="AX395" i="1" s="1"/>
  <c r="AV395" i="1"/>
  <c r="AW394" i="1"/>
  <c r="AX394" i="1" s="1"/>
  <c r="AV394" i="1"/>
  <c r="AW393" i="1"/>
  <c r="AY393" i="1" s="1"/>
  <c r="AV393" i="1"/>
  <c r="AW392" i="1"/>
  <c r="AY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Y335" i="1" s="1"/>
  <c r="AV335" i="1"/>
  <c r="AW334" i="1"/>
  <c r="AY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Y325" i="1" s="1"/>
  <c r="AV325" i="1"/>
  <c r="AW324" i="1"/>
  <c r="AX324" i="1" s="1"/>
  <c r="AV324" i="1"/>
  <c r="AW323" i="1"/>
  <c r="AY323" i="1" s="1"/>
  <c r="AV323" i="1"/>
  <c r="AW322" i="1"/>
  <c r="AY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Y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Y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Y265" i="1" s="1"/>
  <c r="AV265" i="1"/>
  <c r="AW264" i="1"/>
  <c r="AY264" i="1" s="1"/>
  <c r="AV264" i="1"/>
  <c r="AW263" i="1"/>
  <c r="AX263" i="1" s="1"/>
  <c r="AV263" i="1"/>
  <c r="AW262" i="1"/>
  <c r="AX262" i="1" s="1"/>
  <c r="AV262" i="1"/>
  <c r="AW261" i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Y253" i="1" s="1"/>
  <c r="AV253" i="1"/>
  <c r="AW252" i="1"/>
  <c r="AY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Y241" i="1" s="1"/>
  <c r="AV241" i="1"/>
  <c r="AW240" i="1"/>
  <c r="AY240" i="1" s="1"/>
  <c r="AV240" i="1"/>
  <c r="AW239" i="1"/>
  <c r="AX239" i="1" s="1"/>
  <c r="AV239" i="1"/>
  <c r="AW238" i="1"/>
  <c r="AX238" i="1" s="1"/>
  <c r="AV238" i="1"/>
  <c r="AW237" i="1"/>
  <c r="AV237" i="1"/>
  <c r="AW236" i="1"/>
  <c r="AX236" i="1" s="1"/>
  <c r="AV236" i="1"/>
  <c r="AW235" i="1"/>
  <c r="AX235" i="1" s="1"/>
  <c r="AV235" i="1"/>
  <c r="AW234" i="1"/>
  <c r="AY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Y229" i="1" s="1"/>
  <c r="AV229" i="1"/>
  <c r="AW228" i="1"/>
  <c r="AY228" i="1" s="1"/>
  <c r="AV228" i="1"/>
  <c r="AW227" i="1"/>
  <c r="AX227" i="1" s="1"/>
  <c r="AV227" i="1"/>
  <c r="AW226" i="1"/>
  <c r="AV226" i="1"/>
  <c r="AW225" i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Y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Y97" i="1" s="1"/>
  <c r="AV97" i="1"/>
  <c r="AW96" i="1"/>
  <c r="AY96" i="1" s="1"/>
  <c r="AV96" i="1"/>
  <c r="AW89" i="1"/>
  <c r="AX89" i="1" s="1"/>
  <c r="AV89" i="1"/>
  <c r="AW87" i="1"/>
  <c r="AX87" i="1" s="1"/>
  <c r="AV87" i="1"/>
  <c r="AW84" i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V453" i="1" s="1"/>
  <c r="AW458" i="1"/>
  <c r="AW467" i="1"/>
  <c r="AY467" i="1" s="1"/>
  <c r="AW466" i="1"/>
  <c r="AY466" i="1" s="1"/>
  <c r="AW469" i="1"/>
  <c r="AW465" i="1"/>
  <c r="AV465" i="1" s="1"/>
  <c r="AW464" i="1"/>
  <c r="AX464" i="1" s="1"/>
  <c r="AW463" i="1"/>
  <c r="AV463" i="1" s="1"/>
  <c r="AW462" i="1"/>
  <c r="AY462" i="1" s="1"/>
  <c r="AW461" i="1"/>
  <c r="AY461" i="1" s="1"/>
  <c r="AW460" i="1"/>
  <c r="AY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Y378" i="1" s="1"/>
  <c r="BA373" i="1"/>
  <c r="AW373" i="1" s="1"/>
  <c r="AY373" i="1" s="1"/>
  <c r="BA372" i="1"/>
  <c r="AW372" i="1" s="1"/>
  <c r="AY372" i="1" s="1"/>
  <c r="BA367" i="1"/>
  <c r="AW367" i="1" s="1"/>
  <c r="AX367" i="1" s="1"/>
  <c r="BA366" i="1"/>
  <c r="AW366" i="1" s="1"/>
  <c r="AX366" i="1" s="1"/>
  <c r="BA365" i="1"/>
  <c r="AW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Y361" i="1" s="1"/>
  <c r="BA360" i="1"/>
  <c r="AW360" i="1" s="1"/>
  <c r="AY360" i="1" s="1"/>
  <c r="BA359" i="1"/>
  <c r="AW359" i="1" s="1"/>
  <c r="AX359" i="1" s="1"/>
  <c r="BA358" i="1"/>
  <c r="AW358" i="1" s="1"/>
  <c r="AY358" i="1" s="1"/>
  <c r="BA357" i="1"/>
  <c r="AW357" i="1" s="1"/>
  <c r="AV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BA352" i="1"/>
  <c r="AW352" i="1" s="1"/>
  <c r="AY352" i="1" s="1"/>
  <c r="BA351" i="1"/>
  <c r="AW351" i="1" s="1"/>
  <c r="AX351" i="1" s="1"/>
  <c r="BA350" i="1"/>
  <c r="AW350" i="1" s="1"/>
  <c r="AX350" i="1" s="1"/>
  <c r="BA349" i="1"/>
  <c r="AW349" i="1" s="1"/>
  <c r="AY349" i="1" s="1"/>
  <c r="BA348" i="1"/>
  <c r="AW348" i="1" s="1"/>
  <c r="AY348" i="1" s="1"/>
  <c r="BA347" i="1"/>
  <c r="AW347" i="1" s="1"/>
  <c r="AX347" i="1" s="1"/>
  <c r="BA346" i="1"/>
  <c r="AW346" i="1" s="1"/>
  <c r="AY346" i="1" s="1"/>
  <c r="BA345" i="1"/>
  <c r="AW345" i="1" s="1"/>
  <c r="AY345" i="1" s="1"/>
  <c r="BA344" i="1"/>
  <c r="AW344" i="1" s="1"/>
  <c r="AX344" i="1" s="1"/>
  <c r="BA343" i="1"/>
  <c r="AW343" i="1" s="1"/>
  <c r="AX343" i="1" s="1"/>
  <c r="BA342" i="1"/>
  <c r="AW342" i="1" s="1"/>
  <c r="BA341" i="1"/>
  <c r="AW341" i="1" s="1"/>
  <c r="BA340" i="1"/>
  <c r="AW340" i="1" s="1"/>
  <c r="AY340" i="1" s="1"/>
  <c r="BA339" i="1"/>
  <c r="AW339" i="1" s="1"/>
  <c r="AX339" i="1" s="1"/>
  <c r="BA338" i="1"/>
  <c r="AW338" i="1" s="1"/>
  <c r="AX338" i="1" s="1"/>
  <c r="BA337" i="1"/>
  <c r="AW337" i="1" s="1"/>
  <c r="AY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Y192" i="1" s="1"/>
  <c r="BA191" i="1"/>
  <c r="AW191" i="1" s="1"/>
  <c r="AY191" i="1" s="1"/>
  <c r="BA187" i="1"/>
  <c r="AW187" i="1" s="1"/>
  <c r="AX187" i="1" s="1"/>
  <c r="BA186" i="1"/>
  <c r="AW186" i="1" s="1"/>
  <c r="AY186" i="1" s="1"/>
  <c r="BA165" i="1"/>
  <c r="AW165" i="1" s="1"/>
  <c r="AV165" i="1" s="1"/>
  <c r="BA164" i="1"/>
  <c r="AW164" i="1" s="1"/>
  <c r="AV164" i="1" s="1"/>
  <c r="BA109" i="1"/>
  <c r="AW109" i="1" s="1"/>
  <c r="AY109" i="1" s="1"/>
  <c r="BA108" i="1"/>
  <c r="AW108" i="1" s="1"/>
  <c r="AY108" i="1" s="1"/>
  <c r="BA428" i="1"/>
  <c r="AW428" i="1" s="1"/>
  <c r="AV428" i="1" s="1"/>
  <c r="BA427" i="1"/>
  <c r="AW427" i="1" s="1"/>
  <c r="AV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Y217" i="1" s="1"/>
  <c r="BA216" i="1"/>
  <c r="AW216" i="1" s="1"/>
  <c r="AY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BA211" i="1"/>
  <c r="AW211" i="1" s="1"/>
  <c r="AX211" i="1" s="1"/>
  <c r="BA194" i="1"/>
  <c r="AW194" i="1" s="1"/>
  <c r="AX194" i="1" s="1"/>
  <c r="BA193" i="1"/>
  <c r="AW193" i="1" s="1"/>
  <c r="AY193" i="1" s="1"/>
  <c r="BA190" i="1"/>
  <c r="AW190" i="1" s="1"/>
  <c r="AY190" i="1" s="1"/>
  <c r="BA189" i="1"/>
  <c r="AW189" i="1" s="1"/>
  <c r="AV189" i="1" s="1"/>
  <c r="BA188" i="1"/>
  <c r="AW188" i="1" s="1"/>
  <c r="AV188" i="1" s="1"/>
  <c r="BA166" i="1"/>
  <c r="BA113" i="1"/>
  <c r="AW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V117" i="1" s="1"/>
  <c r="BA116" i="1"/>
  <c r="AW116" i="1" s="1"/>
  <c r="AX116" i="1" s="1"/>
  <c r="BA114" i="1"/>
  <c r="AW114" i="1" s="1"/>
  <c r="AY114" i="1" s="1"/>
  <c r="BA107" i="1"/>
  <c r="AW107" i="1" s="1"/>
  <c r="AV107" i="1" s="1"/>
  <c r="BA106" i="1"/>
  <c r="AW106" i="1" s="1"/>
  <c r="AX106" i="1" s="1"/>
  <c r="BA105" i="1"/>
  <c r="AW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BA330" i="1"/>
  <c r="AW330" i="1" s="1"/>
  <c r="BA329" i="1"/>
  <c r="AW329" i="1" s="1"/>
  <c r="AX329" i="1" s="1"/>
  <c r="BA328" i="1"/>
  <c r="AW328" i="1" s="1"/>
  <c r="AX328" i="1" s="1"/>
  <c r="BA70" i="1"/>
  <c r="AW70" i="1" s="1"/>
  <c r="AY70" i="1" s="1"/>
  <c r="BA69" i="1"/>
  <c r="AW69" i="1" s="1"/>
  <c r="AY69" i="1" s="1"/>
  <c r="BA68" i="1"/>
  <c r="AW68" i="1" s="1"/>
  <c r="AV68" i="1" s="1"/>
  <c r="BA67" i="1"/>
  <c r="AW67" i="1" s="1"/>
  <c r="AY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BA60" i="1"/>
  <c r="AW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BA47" i="1"/>
  <c r="AW47" i="1" s="1"/>
  <c r="BA46" i="1"/>
  <c r="AW46" i="1" s="1"/>
  <c r="BA45" i="1"/>
  <c r="AW45" i="1" s="1"/>
  <c r="AY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BA16" i="1"/>
  <c r="AW16" i="1" s="1"/>
  <c r="AX16" i="1" s="1"/>
  <c r="BA14" i="1"/>
  <c r="AW14" i="1" s="1"/>
  <c r="AX14" i="1" s="1"/>
  <c r="BA12" i="1"/>
  <c r="AW12" i="1" s="1"/>
  <c r="BA10" i="1"/>
  <c r="AW10" i="1" s="1"/>
  <c r="AX10" i="1" s="1"/>
  <c r="BA8" i="1"/>
  <c r="AW8" i="1" s="1"/>
  <c r="AY8" i="1" s="1"/>
  <c r="BA6" i="1"/>
  <c r="AW6" i="1" s="1"/>
  <c r="BA418" i="1"/>
  <c r="AW418" i="1" s="1"/>
  <c r="AX418" i="1" s="1"/>
  <c r="BA274" i="1"/>
  <c r="AW274" i="1" s="1"/>
  <c r="AX274" i="1" s="1"/>
  <c r="BA273" i="1"/>
  <c r="AW273" i="1" s="1"/>
  <c r="AV273" i="1" s="1"/>
  <c r="BA272" i="1"/>
  <c r="AW272" i="1" s="1"/>
  <c r="AV272" i="1" s="1"/>
  <c r="BA271" i="1"/>
  <c r="AW271" i="1" s="1"/>
  <c r="AV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BA420" i="1"/>
  <c r="AW420" i="1" s="1"/>
  <c r="BA416" i="1"/>
  <c r="AW416" i="1" s="1"/>
  <c r="AV416" i="1" s="1"/>
  <c r="BA415" i="1"/>
  <c r="AW415" i="1" s="1"/>
  <c r="AV415" i="1" s="1"/>
  <c r="BA414" i="1"/>
  <c r="AW414" i="1" s="1"/>
  <c r="AV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V284" i="1" s="1"/>
  <c r="BA92" i="1"/>
  <c r="AW92" i="1" s="1"/>
  <c r="AV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BA82" i="1"/>
  <c r="AW82" i="1" s="1"/>
  <c r="BA81" i="1"/>
  <c r="AW81" i="1" s="1"/>
  <c r="BA80" i="1"/>
  <c r="AW80" i="1" s="1"/>
  <c r="AV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BA72" i="1"/>
  <c r="AW72" i="1" s="1"/>
  <c r="AY72" i="1" s="1"/>
  <c r="BA71" i="1"/>
  <c r="AW71" i="1" s="1"/>
  <c r="BA52" i="1"/>
  <c r="AW52" i="1" s="1"/>
  <c r="BA42" i="1"/>
  <c r="AW42" i="1" s="1"/>
  <c r="BA37" i="1"/>
  <c r="AW37" i="1" s="1"/>
  <c r="BA36" i="1"/>
  <c r="AW36" i="1" s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V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V429" i="1" s="1"/>
  <c r="BA419" i="1"/>
  <c r="AW419" i="1" s="1"/>
  <c r="AY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BB456" i="1"/>
  <c r="AW456" i="1" s="1"/>
  <c r="AX456" i="1" s="1"/>
  <c r="BB455" i="1"/>
  <c r="AW455" i="1" s="1"/>
  <c r="AY455" i="1" s="1"/>
  <c r="BB454" i="1"/>
  <c r="AW454" i="1" s="1"/>
  <c r="AX454" i="1" s="1"/>
  <c r="BB445" i="1"/>
  <c r="AW445" i="1" s="1"/>
  <c r="BB442" i="1"/>
  <c r="AW442" i="1" s="1"/>
  <c r="AY442" i="1" s="1"/>
  <c r="AZ468" i="1"/>
  <c r="AW468" i="1" s="1"/>
  <c r="AX468" i="1" s="1"/>
  <c r="AZ437" i="1"/>
  <c r="AW437" i="1" s="1"/>
  <c r="AY437" i="1" s="1"/>
  <c r="AZ432" i="1"/>
  <c r="AW432" i="1" s="1"/>
  <c r="AX432" i="1" s="1"/>
  <c r="AZ438" i="1"/>
  <c r="AW438" i="1" s="1"/>
  <c r="AV438" i="1" s="1"/>
  <c r="AZ433" i="1"/>
  <c r="AW433" i="1" s="1"/>
  <c r="AZ383" i="1"/>
  <c r="AW383" i="1" s="1"/>
  <c r="AV383" i="1" s="1"/>
  <c r="AZ382" i="1"/>
  <c r="AW382" i="1" s="1"/>
  <c r="AX382" i="1" s="1"/>
  <c r="AZ381" i="1"/>
  <c r="AW381" i="1" s="1"/>
  <c r="AV381" i="1" s="1"/>
  <c r="AZ207" i="1"/>
  <c r="AW207" i="1" s="1"/>
  <c r="AX207" i="1" s="1"/>
  <c r="AZ206" i="1"/>
  <c r="AW206" i="1" s="1"/>
  <c r="AX206" i="1" s="1"/>
  <c r="AZ205" i="1"/>
  <c r="AW205" i="1" s="1"/>
  <c r="AY205" i="1" s="1"/>
  <c r="AZ204" i="1"/>
  <c r="AW204" i="1" s="1"/>
  <c r="AX204" i="1" s="1"/>
  <c r="AZ203" i="1"/>
  <c r="AW203" i="1" s="1"/>
  <c r="AX203" i="1" s="1"/>
  <c r="AZ202" i="1"/>
  <c r="AW202" i="1" s="1"/>
  <c r="AY202" i="1" s="1"/>
  <c r="AZ201" i="1"/>
  <c r="AW201" i="1" s="1"/>
  <c r="AY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Z184" i="1"/>
  <c r="AW184" i="1" s="1"/>
  <c r="AX184" i="1" s="1"/>
  <c r="AZ179" i="1"/>
  <c r="AW179" i="1" s="1"/>
  <c r="AZ178" i="1"/>
  <c r="AW178" i="1" s="1"/>
  <c r="AV178" i="1" s="1"/>
  <c r="AZ174" i="1"/>
  <c r="AW174" i="1" s="1"/>
  <c r="AY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Z168" i="1"/>
  <c r="AW168" i="1" s="1"/>
  <c r="AX168" i="1" s="1"/>
  <c r="AZ167" i="1"/>
  <c r="AW167" i="1" s="1"/>
  <c r="AZ163" i="1"/>
  <c r="AW163" i="1" s="1"/>
  <c r="AX163" i="1" s="1"/>
  <c r="AZ162" i="1"/>
  <c r="AW162" i="1" s="1"/>
  <c r="AY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V152" i="1" s="1"/>
  <c r="AZ151" i="1"/>
  <c r="AW151" i="1" s="1"/>
  <c r="AV151" i="1" s="1"/>
  <c r="AZ150" i="1"/>
  <c r="AW150" i="1" s="1"/>
  <c r="AY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Z142" i="1"/>
  <c r="AW142" i="1" s="1"/>
  <c r="AZ141" i="1"/>
  <c r="AW141" i="1" s="1"/>
  <c r="AX141" i="1" s="1"/>
  <c r="AZ140" i="1"/>
  <c r="AW140" i="1" s="1"/>
  <c r="AV140" i="1" s="1"/>
  <c r="AZ139" i="1"/>
  <c r="AW139" i="1" s="1"/>
  <c r="AX139" i="1" s="1"/>
  <c r="AZ138" i="1"/>
  <c r="AW138" i="1" s="1"/>
  <c r="AY138" i="1" s="1"/>
  <c r="AZ137" i="1"/>
  <c r="AW137" i="1" s="1"/>
  <c r="AX137" i="1" s="1"/>
  <c r="AZ136" i="1"/>
  <c r="AW136" i="1" s="1"/>
  <c r="AY136" i="1" s="1"/>
  <c r="AZ135" i="1"/>
  <c r="AW135" i="1" s="1"/>
  <c r="AX135" i="1" s="1"/>
  <c r="AZ131" i="1"/>
  <c r="AW131" i="1" s="1"/>
  <c r="AZ130" i="1"/>
  <c r="AW130" i="1" s="1"/>
  <c r="AX130" i="1" s="1"/>
  <c r="AZ129" i="1"/>
  <c r="AW129" i="1" s="1"/>
  <c r="AX129" i="1" s="1"/>
  <c r="AZ128" i="1"/>
  <c r="AW128" i="1" s="1"/>
  <c r="AV128" i="1" s="1"/>
  <c r="AZ127" i="1"/>
  <c r="AW127" i="1" s="1"/>
  <c r="AX127" i="1" s="1"/>
  <c r="AZ126" i="1"/>
  <c r="AW126" i="1" s="1"/>
  <c r="AY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Z384" i="1"/>
  <c r="AW384" i="1" s="1"/>
  <c r="AZ222" i="1"/>
  <c r="AW222" i="1" s="1"/>
  <c r="AX222" i="1" s="1"/>
  <c r="AZ221" i="1"/>
  <c r="AW221" i="1" s="1"/>
  <c r="AY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Z180" i="1"/>
  <c r="AW180" i="1" s="1"/>
  <c r="AX180" i="1" s="1"/>
  <c r="AZ177" i="1"/>
  <c r="AW177" i="1" s="1"/>
  <c r="AV177" i="1" s="1"/>
  <c r="AZ176" i="1"/>
  <c r="AW176" i="1" s="1"/>
  <c r="AV176" i="1" s="1"/>
  <c r="AZ175" i="1"/>
  <c r="AW175" i="1" s="1"/>
  <c r="AX175" i="1" s="1"/>
  <c r="AZ156" i="1"/>
  <c r="AW156" i="1" s="1"/>
  <c r="AX156" i="1" s="1"/>
  <c r="AZ155" i="1"/>
  <c r="AW155" i="1" s="1"/>
  <c r="AZ154" i="1"/>
  <c r="AW154" i="1" s="1"/>
  <c r="AZ153" i="1"/>
  <c r="AW153" i="1" s="1"/>
  <c r="AV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X28" i="1" l="1"/>
  <c r="AX37" i="1"/>
  <c r="AX24" i="1"/>
  <c r="AX42" i="1"/>
  <c r="AX81" i="1"/>
  <c r="AX52" i="1"/>
  <c r="AX82" i="1"/>
  <c r="AX71" i="1"/>
  <c r="AX83" i="1"/>
  <c r="AX113" i="1"/>
  <c r="AX94" i="1"/>
  <c r="AY60" i="1"/>
  <c r="AX60" i="1"/>
  <c r="AY384" i="1"/>
  <c r="AX384" i="1"/>
  <c r="AY445" i="1"/>
  <c r="AX445" i="1"/>
  <c r="AY73" i="1"/>
  <c r="AY458" i="1"/>
  <c r="AX458" i="1"/>
  <c r="AX150" i="1"/>
  <c r="AX68" i="1"/>
  <c r="AX392" i="1"/>
  <c r="AX345" i="1"/>
  <c r="AX393" i="1"/>
  <c r="AX153" i="1"/>
  <c r="AX80" i="1"/>
  <c r="AX455" i="1"/>
  <c r="AX109" i="1"/>
  <c r="AY385" i="1"/>
  <c r="AX385" i="1"/>
  <c r="AV131" i="1"/>
  <c r="AX131" i="1"/>
  <c r="AY185" i="1"/>
  <c r="AX185" i="1"/>
  <c r="AY18" i="1"/>
  <c r="AX18" i="1"/>
  <c r="AY53" i="1"/>
  <c r="AX53" i="1"/>
  <c r="AV105" i="1"/>
  <c r="AX105" i="1"/>
  <c r="AX162" i="1"/>
  <c r="AX151" i="1"/>
  <c r="AX271" i="1"/>
  <c r="AX416" i="1"/>
  <c r="AX381" i="1"/>
  <c r="AX429" i="1"/>
  <c r="AX323" i="1"/>
  <c r="AX467" i="1"/>
  <c r="AX73" i="1"/>
  <c r="AX193" i="1"/>
  <c r="AX32" i="1"/>
  <c r="AX361" i="1"/>
  <c r="AY330" i="1"/>
  <c r="AX330" i="1"/>
  <c r="AV167" i="1"/>
  <c r="AX167" i="1"/>
  <c r="AY420" i="1"/>
  <c r="AX420" i="1"/>
  <c r="AX174" i="1"/>
  <c r="AX414" i="1"/>
  <c r="AX428" i="1"/>
  <c r="AX465" i="1"/>
  <c r="AX70" i="1"/>
  <c r="AX335" i="1"/>
  <c r="AX205" i="1"/>
  <c r="AX437" i="1"/>
  <c r="AX460" i="1"/>
  <c r="AY421" i="1"/>
  <c r="AX421" i="1"/>
  <c r="AY84" i="1"/>
  <c r="AX84" i="1"/>
  <c r="AX186" i="1"/>
  <c r="AX415" i="1"/>
  <c r="AX128" i="1"/>
  <c r="AX440" i="1"/>
  <c r="AX453" i="1"/>
  <c r="AX178" i="1"/>
  <c r="AX273" i="1"/>
  <c r="AX216" i="1"/>
  <c r="AX253" i="1"/>
  <c r="AX340" i="1"/>
  <c r="AY169" i="1"/>
  <c r="AX169" i="1"/>
  <c r="AY457" i="1"/>
  <c r="AX457" i="1"/>
  <c r="AX438" i="1"/>
  <c r="AX427" i="1"/>
  <c r="AX140" i="1"/>
  <c r="AX202" i="1"/>
  <c r="AX96" i="1"/>
  <c r="AX348" i="1"/>
  <c r="AX229" i="1"/>
  <c r="AY181" i="1"/>
  <c r="AX181" i="1"/>
  <c r="AX450" i="1"/>
  <c r="AX152" i="1"/>
  <c r="AX69" i="1"/>
  <c r="AX334" i="1"/>
  <c r="AX108" i="1"/>
  <c r="AX360" i="1"/>
  <c r="AX349" i="1"/>
  <c r="AX352" i="1"/>
  <c r="AY433" i="1"/>
  <c r="AX433" i="1"/>
  <c r="AX212" i="1"/>
  <c r="AX462" i="1"/>
  <c r="AX176" i="1"/>
  <c r="AX272" i="1"/>
  <c r="AX322" i="1"/>
  <c r="AX358" i="1"/>
  <c r="AX107" i="1"/>
  <c r="AX383" i="1"/>
  <c r="AX192" i="1"/>
  <c r="AX372" i="1"/>
  <c r="AX337" i="1"/>
  <c r="AX234" i="1"/>
  <c r="AX463" i="1"/>
  <c r="AX188" i="1"/>
  <c r="AX117" i="1"/>
  <c r="AX346" i="1"/>
  <c r="AX406" i="1"/>
  <c r="AX405" i="1"/>
  <c r="AX191" i="1"/>
  <c r="AX461" i="1"/>
  <c r="AY119" i="1"/>
  <c r="AX119" i="1"/>
  <c r="AY225" i="1"/>
  <c r="AX225" i="1"/>
  <c r="AY261" i="1"/>
  <c r="AX261" i="1"/>
  <c r="AY396" i="1"/>
  <c r="AX396" i="1"/>
  <c r="AY434" i="1"/>
  <c r="AX434" i="1"/>
  <c r="AY47" i="1"/>
  <c r="AX47" i="1"/>
  <c r="AY61" i="1"/>
  <c r="AX61" i="1"/>
  <c r="AV331" i="1"/>
  <c r="AX331" i="1"/>
  <c r="AX102" i="1"/>
  <c r="AX8" i="1"/>
  <c r="AX165" i="1"/>
  <c r="AX164" i="1"/>
  <c r="AX407" i="1"/>
  <c r="AX228" i="1"/>
  <c r="AX466" i="1"/>
  <c r="AY46" i="1"/>
  <c r="AX46" i="1"/>
  <c r="AY237" i="1"/>
  <c r="AX237" i="1"/>
  <c r="AV142" i="1"/>
  <c r="AX142" i="1"/>
  <c r="AY48" i="1"/>
  <c r="AX48" i="1"/>
  <c r="AY341" i="1"/>
  <c r="AX341" i="1"/>
  <c r="AY353" i="1"/>
  <c r="AX353" i="1"/>
  <c r="AY365" i="1"/>
  <c r="AX365" i="1"/>
  <c r="AY469" i="1"/>
  <c r="AX469" i="1"/>
  <c r="AY226" i="1"/>
  <c r="AX226" i="1"/>
  <c r="AY397" i="1"/>
  <c r="AX397" i="1"/>
  <c r="AY409" i="1"/>
  <c r="AX409" i="1"/>
  <c r="AX114" i="1"/>
  <c r="AX67" i="1"/>
  <c r="AX189" i="1"/>
  <c r="AX177" i="1"/>
  <c r="AX404" i="1"/>
  <c r="AX419" i="1"/>
  <c r="AX240" i="1"/>
  <c r="AX217" i="1"/>
  <c r="AX442" i="1"/>
  <c r="AX265" i="1"/>
  <c r="AX221" i="1"/>
  <c r="AY6" i="1"/>
  <c r="AX6" i="1"/>
  <c r="AY408" i="1"/>
  <c r="AX408" i="1"/>
  <c r="AY154" i="1"/>
  <c r="AX154" i="1"/>
  <c r="AV143" i="1"/>
  <c r="AX143" i="1"/>
  <c r="AY12" i="1"/>
  <c r="AX12" i="1"/>
  <c r="AY342" i="1"/>
  <c r="AX342" i="1"/>
  <c r="AX126" i="1"/>
  <c r="AX201" i="1"/>
  <c r="AX190" i="1"/>
  <c r="AX431" i="1"/>
  <c r="AX252" i="1"/>
  <c r="AX92" i="1"/>
  <c r="AX241" i="1"/>
  <c r="AX136" i="1"/>
  <c r="AX325" i="1"/>
  <c r="AX284" i="1"/>
  <c r="AV155" i="1"/>
  <c r="AX155" i="1"/>
  <c r="AV179" i="1"/>
  <c r="AX179" i="1"/>
  <c r="AY446" i="1"/>
  <c r="AX446" i="1"/>
  <c r="AX4" i="1"/>
  <c r="AX138" i="1"/>
  <c r="AX378" i="1"/>
  <c r="AX283" i="1"/>
  <c r="AX357" i="1"/>
  <c r="AX45" i="1"/>
  <c r="AX72" i="1"/>
  <c r="AX443" i="1"/>
  <c r="AX264" i="1"/>
  <c r="AX97" i="1"/>
  <c r="AX277" i="1"/>
  <c r="AX373" i="1"/>
  <c r="AY227" i="1"/>
  <c r="AY239" i="1"/>
  <c r="AY251" i="1"/>
  <c r="AY145" i="1"/>
  <c r="AY368" i="1"/>
  <c r="AV106" i="1"/>
  <c r="AY209" i="1"/>
  <c r="AY49" i="1"/>
  <c r="AY121" i="1"/>
  <c r="AY197" i="1"/>
  <c r="AY85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273" i="1"/>
  <c r="AY33" i="1"/>
  <c r="AY370" i="1"/>
  <c r="AY77" i="1"/>
  <c r="AW380" i="1"/>
  <c r="AX380" i="1" s="1"/>
  <c r="AY213" i="1"/>
  <c r="AY88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164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26" i="1"/>
  <c r="AY66" i="1"/>
  <c r="AY210" i="1"/>
  <c r="AY354" i="1"/>
  <c r="AY32" i="1"/>
  <c r="AY176" i="1"/>
  <c r="AY464" i="1"/>
  <c r="AY141" i="1"/>
  <c r="AY285" i="1"/>
  <c r="AY429" i="1"/>
  <c r="AY106" i="1"/>
  <c r="AY250" i="1"/>
  <c r="AY394" i="1"/>
  <c r="AY71" i="1"/>
  <c r="AY215" i="1"/>
  <c r="AY359" i="1"/>
  <c r="AY124" i="1"/>
  <c r="AY415" i="1"/>
  <c r="AY100" i="1"/>
  <c r="AY41" i="1"/>
  <c r="AY79" i="1"/>
  <c r="AY391" i="1"/>
  <c r="AY63" i="1"/>
  <c r="AV156" i="1"/>
  <c r="AY156" i="1"/>
  <c r="AV184" i="1"/>
  <c r="AY86" i="1"/>
  <c r="AV16" i="1"/>
  <c r="AY51" i="1"/>
  <c r="AY218" i="1"/>
  <c r="AY423" i="1"/>
  <c r="AY78" i="1"/>
  <c r="AY222" i="1"/>
  <c r="AY366" i="1"/>
  <c r="AY44" i="1"/>
  <c r="AY188" i="1"/>
  <c r="AY153" i="1"/>
  <c r="AY441" i="1"/>
  <c r="AY118" i="1"/>
  <c r="AY262" i="1"/>
  <c r="AY371" i="1"/>
  <c r="AY456" i="1"/>
  <c r="AY343" i="1"/>
  <c r="AY424" i="1"/>
  <c r="AY439" i="1"/>
  <c r="AY172" i="1"/>
  <c r="AY163" i="1"/>
  <c r="AY355" i="1"/>
  <c r="AY147" i="1"/>
  <c r="AV185" i="1"/>
  <c r="AY206" i="1"/>
  <c r="AY74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94" i="1"/>
  <c r="AY386" i="1"/>
  <c r="AY135" i="1"/>
  <c r="AY195" i="1"/>
  <c r="AY207" i="1"/>
  <c r="AY75" i="1"/>
  <c r="AV425" i="1"/>
  <c r="AV209" i="1"/>
  <c r="AY459" i="1"/>
  <c r="AY246" i="1"/>
  <c r="AY68" i="1"/>
  <c r="AY212" i="1"/>
  <c r="AY356" i="1"/>
  <c r="AY177" i="1"/>
  <c r="AY321" i="1"/>
  <c r="AY465" i="1"/>
  <c r="AY142" i="1"/>
  <c r="AY286" i="1"/>
  <c r="AY430" i="1"/>
  <c r="AY107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189" i="1"/>
  <c r="AY333" i="1"/>
  <c r="AY10" i="1"/>
  <c r="AY256" i="1"/>
  <c r="AY4" i="1"/>
  <c r="AY160" i="1"/>
  <c r="AY271" i="1"/>
  <c r="AY89" i="1"/>
  <c r="AY233" i="1"/>
  <c r="AY103" i="1"/>
  <c r="AV113" i="1"/>
  <c r="AV180" i="1"/>
  <c r="AY180" i="1"/>
  <c r="AV137" i="1"/>
  <c r="AV197" i="1"/>
  <c r="AV77" i="1"/>
  <c r="AY194" i="1"/>
  <c r="AV461" i="1"/>
  <c r="AY270" i="1"/>
  <c r="AY414" i="1"/>
  <c r="AY92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427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8" i="1"/>
  <c r="AY220" i="1"/>
  <c r="AY379" i="1"/>
  <c r="AY113" i="1"/>
  <c r="AY281" i="1"/>
  <c r="AY43" i="1"/>
  <c r="AY115" i="1"/>
  <c r="AV132" i="1"/>
  <c r="AY132" i="1"/>
  <c r="AY182" i="1"/>
  <c r="AY123" i="1"/>
  <c r="AY171" i="1"/>
  <c r="AY327" i="1"/>
  <c r="AV329" i="1"/>
  <c r="AY375" i="1"/>
  <c r="AY338" i="1"/>
  <c r="AY350" i="1"/>
  <c r="AY362" i="1"/>
  <c r="AY438" i="1"/>
  <c r="AY116" i="1"/>
  <c r="AY260" i="1"/>
  <c r="AY81" i="1"/>
  <c r="AY369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272" i="1"/>
  <c r="AY416" i="1"/>
  <c r="AY93" i="1"/>
  <c r="AY381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151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<sst xmlns="http://schemas.openxmlformats.org/spreadsheetml/2006/main" count="7349" uniqueCount="1468">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</sst>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>
    <filterColumn colId="2">
      <filters>
        <filter val="Internet"/>
      </filters>
    </filterColumn>
  </autoFilter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Row],[name]]), ISBLANK(Table2[[#This Row],[device_name]])), "", IF(NOT(ISBLANK(Table2[[#This Row],[discovery_topic]])), _xlfn.CONCAT(Table2[[#This Row],[device_name]], " ", Table2[[#This Row],[name]]), ""))</calculatedColumnFormula>
    </tableColumn>
    <tableColumn id="22" xr3:uid="{C7F49317-9961-784D-915C-30CBA0C44758}" name="_device_entity_name_unique" dataDxfId="2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6"/>
    <tableColumn id="69" xr3:uid="{E9085A4B-1F83-9F48-9959-5208B03EB691}" name="_device_name_prefix_default" dataDxfId="15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4"/>
    <tableColumn id="24" xr3:uid="{00000000-0010-0000-0000-000018000000}" name="device_model" dataDxfId="13"/>
    <tableColumn id="25" xr3:uid="{00000000-0010-0000-0000-000019000000}" name="device_manufacturer" dataDxfId="12"/>
    <tableColumn id="65" xr3:uid="{8685B72E-27AD-BF42-B42B-86B1468C2061}" name="device_sw_version" dataDxfId="11"/>
    <tableColumn id="26" xr3:uid="{00000000-0010-0000-0000-00001A000000}" name="device_suggested_area" dataDxfId="10"/>
    <tableColumn id="44" xr3:uid="{36D576A0-00E0-7942-981C-77E06E4C6271}" name="suggested_area_override_name" dataDxfId="9"/>
    <tableColumn id="40" xr3:uid="{344437C2-0BDB-7546-8FAB-6C4F23E06045}" name="suggested_area_override" dataDxfId="8"/>
    <tableColumn id="63" xr3:uid="{45112545-FC08-BC40-A551-0454D8CE3BD0}" name="custom_config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9"/>
  <sheetViews>
    <sheetView tabSelected="1" zoomScale="120" zoomScaleNormal="120" workbookViewId="0">
      <selection activeCell="E274" sqref="E27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5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35.1640625" style="22" bestFit="1" customWidth="1"/>
    <col min="49" max="49" width="30.6640625" style="21" bestFit="1" customWidth="1"/>
    <col min="50" max="50" width="56.6640625" style="21" bestFit="1" customWidth="1"/>
    <col min="51" max="51" width="28.33203125" style="21" bestFit="1" customWidth="1"/>
    <col min="52" max="52" width="28.83203125" style="21" customWidth="1"/>
    <col min="53" max="53" width="29.33203125" style="21" customWidth="1"/>
    <col min="54" max="54" width="25.33203125" style="21" customWidth="1"/>
    <col min="55" max="55" width="26" style="21" bestFit="1" customWidth="1"/>
    <col min="56" max="56" width="31.83203125" style="21" bestFit="1" customWidth="1"/>
    <col min="57" max="57" width="21.6640625" style="21" bestFit="1" customWidth="1"/>
    <col min="58" max="58" width="29" style="21" bestFit="1" customWidth="1"/>
    <col min="59" max="59" width="30.6640625" style="21" bestFit="1" customWidth="1"/>
    <col min="60" max="60" width="28.83203125" style="21" bestFit="1" customWidth="1"/>
    <col min="61" max="61" width="27" style="21" bestFit="1" customWidth="1"/>
    <col min="62" max="62" width="30.6640625" style="21" bestFit="1" customWidth="1"/>
    <col min="63" max="63" width="27" style="22" bestFit="1" customWidth="1"/>
    <col min="64" max="64" width="23.5" style="22" bestFit="1" customWidth="1"/>
    <col min="65" max="65" width="43.83203125" style="21" bestFit="1" customWidth="1"/>
    <col min="66" max="16384" width="10.83203125" style="21"/>
  </cols>
  <sheetData>
    <row r="1" spans="1:65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1323</v>
      </c>
      <c r="L1" s="2" t="s">
        <v>1323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7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1304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1464</v>
      </c>
      <c r="AY1" s="7" t="s">
        <v>1464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</row>
    <row r="2" spans="1:65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1308</v>
      </c>
      <c r="L2" s="3" t="s">
        <v>1309</v>
      </c>
      <c r="M2" s="3" t="s">
        <v>1310</v>
      </c>
      <c r="N2" s="3" t="s">
        <v>1311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1312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1313</v>
      </c>
      <c r="AK2" s="10" t="s">
        <v>1314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1465</v>
      </c>
      <c r="AY2" s="10" t="s">
        <v>1461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1315</v>
      </c>
      <c r="BG2" s="10" t="s">
        <v>1359</v>
      </c>
      <c r="BH2" s="10" t="s">
        <v>1358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</row>
    <row r="3" spans="1:65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1316</v>
      </c>
      <c r="N3" s="49" t="s">
        <v>1317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1462</v>
      </c>
      <c r="AY3" s="53" t="s">
        <v>1463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1360</v>
      </c>
      <c r="BH3" s="53" t="s">
        <v>1357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5" s="65" customFormat="1" ht="16" hidden="1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PROPER(SUBSTITUTE(Table2[[#This Row],[unique_id]], "_", " ")))</f>
        <v>Roof 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1384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Temperature</v>
      </c>
      <c r="AY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4"/>
      <c r="BA4" s="64" t="str">
        <f>IF(ISBLANK(Table2[[#This Row],[device_model]]), "", Table2[[#This Row],[device_suggested_area]])</f>
        <v>Roof</v>
      </c>
      <c r="BB4" s="64" t="s">
        <v>474</v>
      </c>
      <c r="BC4" s="64" t="s">
        <v>36</v>
      </c>
      <c r="BD4" s="64" t="s">
        <v>37</v>
      </c>
      <c r="BE4" s="64" t="s">
        <v>1233</v>
      </c>
      <c r="BF4" s="64" t="s">
        <v>38</v>
      </c>
      <c r="BG4" s="64"/>
      <c r="BH4" s="64"/>
      <c r="BI4" s="64"/>
      <c r="BJ4" s="64"/>
      <c r="BK4" s="64"/>
      <c r="BL4" s="64"/>
      <c r="BM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5" s="64" customFormat="1" ht="16" hidden="1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5" s="64" customFormat="1" ht="16" hidden="1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1372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5" s="64" customFormat="1" ht="16" hidden="1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5" s="64" customFormat="1" ht="16" hidden="1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1378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5" s="64" customFormat="1" ht="16" hidden="1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5" s="64" customFormat="1" ht="16" hidden="1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1374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5" s="64" customFormat="1" ht="16" hidden="1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5" s="64" customFormat="1" ht="16" hidden="1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1381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5" s="64" customFormat="1" ht="16" hidden="1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5" s="64" customFormat="1" ht="16" hidden="1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1376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5" s="64" customFormat="1" ht="16" hidden="1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5" s="64" customFormat="1" ht="16" hidden="1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1373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hidden="1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hidden="1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1375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hidden="1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hidden="1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1374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hidden="1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hidden="1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1380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hidden="1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hidden="1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1366</v>
      </c>
      <c r="F24" s="33" t="str">
        <f>IF(ISBLANK(Table2[[#This Row],[unique_id]]), "", PROPER(SUBSTITUTE(Table2[[#This Row],[unique_id]], "_", " ")))</f>
        <v>Wardrobe Temperature</v>
      </c>
      <c r="G24" s="31" t="s">
        <v>555</v>
      </c>
      <c r="H24" s="31" t="s">
        <v>87</v>
      </c>
      <c r="I24" s="31" t="s">
        <v>30</v>
      </c>
      <c r="K24" s="31" t="s">
        <v>1367</v>
      </c>
      <c r="O24" s="34"/>
      <c r="T24" s="32"/>
      <c r="V24" s="34" t="s">
        <v>1383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1384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Wardrobe Temperature</v>
      </c>
      <c r="AY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1" t="str">
        <f>IF(ISBLANK(Table2[[#This Row],[device_model]]), "", Table2[[#This Row],[device_suggested_area]])</f>
        <v>Wardrobe</v>
      </c>
      <c r="BB24" s="31" t="s">
        <v>1466</v>
      </c>
      <c r="BC24" s="31" t="s">
        <v>36</v>
      </c>
      <c r="BD24" s="31" t="s">
        <v>37</v>
      </c>
      <c r="BE24" s="31" t="s">
        <v>1233</v>
      </c>
      <c r="BF24" s="31" t="s">
        <v>555</v>
      </c>
      <c r="BM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hidden="1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hidden="1" customHeight="1">
      <c r="A26" s="21">
        <v>1022</v>
      </c>
      <c r="B26" s="36" t="s">
        <v>26</v>
      </c>
      <c r="C26" s="36" t="s">
        <v>1291</v>
      </c>
      <c r="D26" s="36" t="s">
        <v>27</v>
      </c>
      <c r="E26" s="36" t="s">
        <v>1369</v>
      </c>
      <c r="F26" s="38" t="str">
        <f>IF(ISBLANK(Table2[[#This Row],[unique_id]]), "", PROPER(SUBSTITUTE(Table2[[#This Row],[unique_id]], "_", " ")))</f>
        <v>Utility Temperature</v>
      </c>
      <c r="G26" s="36" t="s">
        <v>1368</v>
      </c>
      <c r="H26" s="36" t="s">
        <v>87</v>
      </c>
      <c r="I26" s="36" t="s">
        <v>30</v>
      </c>
      <c r="K26" s="36" t="s">
        <v>1370</v>
      </c>
      <c r="O26" s="39"/>
      <c r="T26" s="37"/>
      <c r="V26" s="39" t="s">
        <v>1382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1322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1298</v>
      </c>
      <c r="BD26" s="36" t="s">
        <v>1291</v>
      </c>
      <c r="BE26" s="36" t="s">
        <v>1299</v>
      </c>
      <c r="BF26" s="36" t="s">
        <v>28</v>
      </c>
      <c r="BK26" s="36" t="s">
        <v>1318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hidden="1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1368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hidden="1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1208</v>
      </c>
      <c r="F28" s="38" t="str">
        <f>IF(ISBLANK(Table2[[#This Row],[unique_id]]), "", PROPER(SUBSTITUTE(Table2[[#This Row],[unique_id]], "_", " ")))</f>
        <v>Deck Festoons Plug Temperature</v>
      </c>
      <c r="G28" s="36" t="s">
        <v>416</v>
      </c>
      <c r="H28" s="36" t="s">
        <v>87</v>
      </c>
      <c r="I28" s="36" t="s">
        <v>30</v>
      </c>
      <c r="K28" s="36" t="s">
        <v>1361</v>
      </c>
      <c r="O28" s="39"/>
      <c r="T28" s="37"/>
      <c r="U28" s="36" t="s">
        <v>496</v>
      </c>
      <c r="V28" s="39" t="s">
        <v>1377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1016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1036</v>
      </c>
      <c r="AO28" s="36" t="s">
        <v>1037</v>
      </c>
      <c r="AP28" s="36" t="s">
        <v>1025</v>
      </c>
      <c r="AQ28" s="36" t="s">
        <v>1026</v>
      </c>
      <c r="AR28" s="36" t="s">
        <v>1289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824</v>
      </c>
      <c r="BC28" s="36" t="s">
        <v>1286</v>
      </c>
      <c r="BD28" s="36" t="s">
        <v>1285</v>
      </c>
      <c r="BE28" s="36" t="s">
        <v>1004</v>
      </c>
      <c r="BF28" s="36" t="s">
        <v>363</v>
      </c>
      <c r="BG28" s="36" t="s">
        <v>416</v>
      </c>
      <c r="BH28" s="36" t="s">
        <v>416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hidden="1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hidden="1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1374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hidden="1" customHeight="1">
      <c r="A31" s="8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1324</v>
      </c>
      <c r="F32" s="25" t="str">
        <f>IF(ISBLANK(Table2[[#This Row],[unique_id]]), "", PROPER(SUBSTITUTE(Table2[[#This Row],[unique_id]], "_", " ")))</f>
        <v>Roof Apparent 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1384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Apparent Temperature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Roof</v>
      </c>
      <c r="BB32" s="21" t="s">
        <v>474</v>
      </c>
      <c r="BC32" s="21" t="s">
        <v>36</v>
      </c>
      <c r="BD32" s="21" t="s">
        <v>37</v>
      </c>
      <c r="BE32" s="21" t="s">
        <v>1233</v>
      </c>
      <c r="BF32" s="21" t="s">
        <v>38</v>
      </c>
      <c r="BK32" s="21"/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1325</v>
      </c>
      <c r="F33" s="25" t="str">
        <f>IF(ISBLANK(Table2[[#This Row],[unique_id]]), "", PROPER(SUBSTITUTE(Table2[[#This Row],[unique_id]], "_", " ")))</f>
        <v>Roof Dew 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1384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Dew Point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Roof</v>
      </c>
      <c r="BB33" s="21" t="s">
        <v>474</v>
      </c>
      <c r="BC33" s="21" t="s">
        <v>36</v>
      </c>
      <c r="BD33" s="21" t="s">
        <v>37</v>
      </c>
      <c r="BE33" s="21" t="s">
        <v>1233</v>
      </c>
      <c r="BF33" s="21" t="s">
        <v>38</v>
      </c>
      <c r="BK33" s="21"/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1326</v>
      </c>
      <c r="F34" s="25" t="str">
        <f>IF(ISBLANK(Table2[[#This Row],[unique_id]]), "", PROPER(SUBSTITUTE(Table2[[#This Row],[unique_id]], "_", " ")))</f>
        <v>Roof Heat 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1384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Heat Index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Roof</v>
      </c>
      <c r="BB34" s="21" t="s">
        <v>474</v>
      </c>
      <c r="BC34" s="21" t="s">
        <v>36</v>
      </c>
      <c r="BD34" s="21" t="s">
        <v>37</v>
      </c>
      <c r="BE34" s="21" t="s">
        <v>1233</v>
      </c>
      <c r="BF34" s="21" t="s">
        <v>38</v>
      </c>
      <c r="BK34" s="21"/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1327</v>
      </c>
      <c r="F35" s="25" t="str">
        <f>IF(ISBLANK(Table2[[#This Row],[unique_id]]), "", PROPER(SUBSTITUTE(Table2[[#This Row],[unique_id]], "_", " ")))</f>
        <v>Roof Humidity 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1384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 Index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Roof</v>
      </c>
      <c r="BB35" s="21" t="s">
        <v>474</v>
      </c>
      <c r="BC35" s="21" t="s">
        <v>36</v>
      </c>
      <c r="BD35" s="21" t="s">
        <v>37</v>
      </c>
      <c r="BE35" s="21" t="s">
        <v>1233</v>
      </c>
      <c r="BF35" s="21" t="s">
        <v>38</v>
      </c>
      <c r="BK35" s="21"/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1328</v>
      </c>
      <c r="F36" s="25" t="str">
        <f>IF(ISBLANK(Table2[[#This Row],[unique_id]]), "", PROPER(SUBSTITUTE(Table2[[#This Row],[unique_id]], "_", " ")))</f>
        <v>Rack Dew 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1384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Weather Station Rack Dew Point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Rack</v>
      </c>
      <c r="BB36" s="21" t="s">
        <v>474</v>
      </c>
      <c r="BC36" s="21" t="s">
        <v>36</v>
      </c>
      <c r="BD36" s="21" t="s">
        <v>37</v>
      </c>
      <c r="BE36" s="21" t="s">
        <v>1233</v>
      </c>
      <c r="BF36" s="21" t="s">
        <v>28</v>
      </c>
      <c r="BK36" s="21"/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80">
        <v>1033</v>
      </c>
      <c r="B37" s="21" t="s">
        <v>26</v>
      </c>
      <c r="C37" s="21" t="s">
        <v>39</v>
      </c>
      <c r="D37" s="21" t="s">
        <v>27</v>
      </c>
      <c r="E37" s="21" t="s">
        <v>1329</v>
      </c>
      <c r="F37" s="25" t="str">
        <f>IF(ISBLANK(Table2[[#This Row],[unique_id]]), "", PROPER(SUBSTITUTE(Table2[[#This Row],[unique_id]], "_", " ")))</f>
        <v>Roof Wind Chill 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1384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Chill Temperature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Roof</v>
      </c>
      <c r="BB37" s="21" t="s">
        <v>474</v>
      </c>
      <c r="BC37" s="21" t="s">
        <v>36</v>
      </c>
      <c r="BD37" s="21" t="s">
        <v>37</v>
      </c>
      <c r="BE37" s="21" t="s">
        <v>1233</v>
      </c>
      <c r="BF37" s="21" t="s">
        <v>38</v>
      </c>
      <c r="BK37" s="21"/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K38" s="21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K39" s="21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K40" s="21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K41" s="21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1330</v>
      </c>
      <c r="F42" s="25" t="str">
        <f>IF(ISBLANK(Table2[[#This Row],[unique_id]]), "", PROPER(SUBSTITUTE(Table2[[#This Row],[unique_id]], "_", " ")))</f>
        <v>Roof 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21" t="str">
        <f>IF(ISBLANK(Table2[[#This Row],[device_model]]), "", Table2[[#This Row],[device_suggested_area]])</f>
        <v>Roof</v>
      </c>
      <c r="BB42" s="21" t="s">
        <v>474</v>
      </c>
      <c r="BC42" s="21" t="s">
        <v>36</v>
      </c>
      <c r="BD42" s="21" t="s">
        <v>37</v>
      </c>
      <c r="BE42" s="21" t="s">
        <v>1233</v>
      </c>
      <c r="BF42" s="21" t="s">
        <v>38</v>
      </c>
      <c r="BK42" s="21"/>
      <c r="BL42" s="21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K43" s="21"/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K44" s="21"/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K45" s="21"/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K46" s="21"/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K47" s="21"/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K48" s="21"/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K49" s="21"/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K50" s="21"/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K51" s="21"/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1371</v>
      </c>
      <c r="F52" s="25" t="str">
        <f>IF(ISBLANK(Table2[[#This Row],[unique_id]]), "", PROPER(SUBSTITUTE(Table2[[#This Row],[unique_id]], "_", " ")))</f>
        <v>Wardrobe 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X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Wardrobe Humidity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21" t="str">
        <f>IF(ISBLANK(Table2[[#This Row],[device_model]]), "", Table2[[#This Row],[device_suggested_area]])</f>
        <v>Wardrobe</v>
      </c>
      <c r="BB52" s="21" t="s">
        <v>474</v>
      </c>
      <c r="BC52" s="21" t="s">
        <v>36</v>
      </c>
      <c r="BD52" s="21" t="s">
        <v>37</v>
      </c>
      <c r="BE52" s="21" t="s">
        <v>1233</v>
      </c>
      <c r="BF52" s="21" t="s">
        <v>555</v>
      </c>
      <c r="BK52" s="21"/>
      <c r="BL52" s="21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K53" s="21"/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K54" s="21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K55" s="21"/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K56" s="21"/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K57" s="21"/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K58" s="21"/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K59" s="21"/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K60" s="21"/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K61" s="21"/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K62" s="21"/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K63" s="21"/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K64" s="21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K65" s="21"/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K66" s="21"/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K67" s="21"/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K68" s="21"/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K69" s="21"/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K70" s="21"/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PROPER(SUBSTITUTE(Table2[[#This Row],[unique_id]], "_", " ")))</f>
        <v>Roof Cloud 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Cloud Base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21" t="str">
        <f>IF(ISBLANK(Table2[[#This Row],[device_model]]), "", Table2[[#This Row],[device_suggested_area]])</f>
        <v>Roof</v>
      </c>
      <c r="BB71" s="21" t="s">
        <v>474</v>
      </c>
      <c r="BC71" s="21" t="s">
        <v>36</v>
      </c>
      <c r="BD71" s="21" t="s">
        <v>37</v>
      </c>
      <c r="BE71" s="21" t="s">
        <v>1233</v>
      </c>
      <c r="BF71" s="21" t="s">
        <v>38</v>
      </c>
      <c r="BK71" s="21"/>
      <c r="BL71" s="21"/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PROPER(SUBSTITUTE(Table2[[#This Row],[unique_id]], "_", " ")))</f>
        <v>Roof Max Solar 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Max Solar Radiation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21" t="str">
        <f>IF(ISBLANK(Table2[[#This Row],[device_model]]), "", Table2[[#This Row],[device_suggested_area]])</f>
        <v>Roof</v>
      </c>
      <c r="BB72" s="21" t="s">
        <v>474</v>
      </c>
      <c r="BC72" s="21" t="s">
        <v>36</v>
      </c>
      <c r="BD72" s="21" t="s">
        <v>37</v>
      </c>
      <c r="BE72" s="21" t="s">
        <v>1233</v>
      </c>
      <c r="BF72" s="21" t="s">
        <v>38</v>
      </c>
      <c r="BK72" s="21"/>
      <c r="BL72" s="21"/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PROPER(SUBSTITUTE(Table2[[#This Row],[unique_id]], "_", " ")))</f>
        <v>Roof Barometer 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Barometer Pressure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21" t="str">
        <f>IF(ISBLANK(Table2[[#This Row],[device_model]]), "", Table2[[#This Row],[device_suggested_area]])</f>
        <v>Roof</v>
      </c>
      <c r="BB73" s="21" t="s">
        <v>474</v>
      </c>
      <c r="BC73" s="21" t="s">
        <v>36</v>
      </c>
      <c r="BD73" s="21" t="s">
        <v>37</v>
      </c>
      <c r="BE73" s="21" t="s">
        <v>1233</v>
      </c>
      <c r="BF73" s="21" t="s">
        <v>38</v>
      </c>
      <c r="BK73" s="21"/>
      <c r="BL73" s="21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PROPER(SUBSTITUTE(Table2[[#This Row],[unique_id]], "_", " ")))</f>
        <v>Roof 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Pressure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21" t="str">
        <f>IF(ISBLANK(Table2[[#This Row],[device_model]]), "", Table2[[#This Row],[device_suggested_area]])</f>
        <v>Roof</v>
      </c>
      <c r="BB74" s="21" t="s">
        <v>474</v>
      </c>
      <c r="BC74" s="21" t="s">
        <v>36</v>
      </c>
      <c r="BD74" s="21" t="s">
        <v>37</v>
      </c>
      <c r="BE74" s="21" t="s">
        <v>1233</v>
      </c>
      <c r="BF74" s="21" t="s">
        <v>38</v>
      </c>
      <c r="BK74" s="21"/>
      <c r="BL74" s="21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PROPER(SUBSTITUTE(Table2[[#This Row],[unique_id]], "_", " ")))</f>
        <v>Roof Wind 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Direction</v>
      </c>
      <c r="AY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21" t="str">
        <f>IF(ISBLANK(Table2[[#This Row],[device_model]]), "", Table2[[#This Row],[device_suggested_area]])</f>
        <v>Roof</v>
      </c>
      <c r="BB75" s="21" t="s">
        <v>474</v>
      </c>
      <c r="BC75" s="21" t="s">
        <v>36</v>
      </c>
      <c r="BD75" s="21" t="s">
        <v>37</v>
      </c>
      <c r="BE75" s="21" t="s">
        <v>1233</v>
      </c>
      <c r="BF75" s="21" t="s">
        <v>38</v>
      </c>
      <c r="BK75" s="21"/>
      <c r="BL75" s="21"/>
      <c r="BM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PROPER(SUBSTITUTE(Table2[[#This Row],[unique_id]], "_", " ")))</f>
        <v>Roof Wind Gust 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Direction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21" t="str">
        <f>IF(ISBLANK(Table2[[#This Row],[device_model]]), "", Table2[[#This Row],[device_suggested_area]])</f>
        <v>Roof</v>
      </c>
      <c r="BB76" s="21" t="s">
        <v>474</v>
      </c>
      <c r="BC76" s="21" t="s">
        <v>36</v>
      </c>
      <c r="BD76" s="21" t="s">
        <v>37</v>
      </c>
      <c r="BE76" s="21" t="s">
        <v>1233</v>
      </c>
      <c r="BF76" s="21" t="s">
        <v>38</v>
      </c>
      <c r="BK76" s="21"/>
      <c r="BL76" s="21"/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PROPER(SUBSTITUTE(Table2[[#This Row],[unique_id]], "_", " ")))</f>
        <v>Roof Wind Gust 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1384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Speed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21" t="str">
        <f>IF(ISBLANK(Table2[[#This Row],[device_model]]), "", Table2[[#This Row],[device_suggested_area]])</f>
        <v>Roof</v>
      </c>
      <c r="BB77" s="21" t="s">
        <v>474</v>
      </c>
      <c r="BC77" s="21" t="s">
        <v>36</v>
      </c>
      <c r="BD77" s="21" t="s">
        <v>37</v>
      </c>
      <c r="BE77" s="21" t="s">
        <v>1233</v>
      </c>
      <c r="BF77" s="21" t="s">
        <v>38</v>
      </c>
      <c r="BK77" s="21"/>
      <c r="BL77" s="21"/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PROPER(SUBSTITUTE(Table2[[#This Row],[unique_id]], "_", " ")))</f>
        <v>Roof Wind Speed 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1384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 10Min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Roof</v>
      </c>
      <c r="BB78" s="21" t="s">
        <v>474</v>
      </c>
      <c r="BC78" s="21" t="s">
        <v>36</v>
      </c>
      <c r="BD78" s="21" t="s">
        <v>37</v>
      </c>
      <c r="BE78" s="21" t="s">
        <v>1233</v>
      </c>
      <c r="BF78" s="21" t="s">
        <v>38</v>
      </c>
      <c r="BK78" s="21"/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PROPER(SUBSTITUTE(Table2[[#This Row],[unique_id]], "_", " ")))</f>
        <v>Roof Wind 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1385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Samples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Roof</v>
      </c>
      <c r="BB79" s="21" t="s">
        <v>474</v>
      </c>
      <c r="BC79" s="21" t="s">
        <v>36</v>
      </c>
      <c r="BD79" s="21" t="s">
        <v>37</v>
      </c>
      <c r="BE79" s="21" t="s">
        <v>1233</v>
      </c>
      <c r="BF79" s="21" t="s">
        <v>38</v>
      </c>
      <c r="BK79" s="21"/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PROPER(SUBSTITUTE(Table2[[#This Row],[unique_id]], "_", " ")))</f>
        <v>Roof Wind 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1384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Run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Roof</v>
      </c>
      <c r="BB80" s="21" t="s">
        <v>474</v>
      </c>
      <c r="BC80" s="21" t="s">
        <v>36</v>
      </c>
      <c r="BD80" s="21" t="s">
        <v>37</v>
      </c>
      <c r="BE80" s="21" t="s">
        <v>1233</v>
      </c>
      <c r="BF80" s="21" t="s">
        <v>38</v>
      </c>
      <c r="BK80" s="21"/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PROPER(SUBSTITUTE(Table2[[#This Row],[unique_id]], "_", " ")))</f>
        <v>Roof Wind 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1384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Roof</v>
      </c>
      <c r="BB81" s="21" t="s">
        <v>474</v>
      </c>
      <c r="BC81" s="21" t="s">
        <v>36</v>
      </c>
      <c r="BD81" s="21" t="s">
        <v>37</v>
      </c>
      <c r="BE81" s="21" t="s">
        <v>1233</v>
      </c>
      <c r="BF81" s="21" t="s">
        <v>38</v>
      </c>
      <c r="BK81" s="21"/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PROPER(SUBSTITUTE(Table2[[#This Row],[unique_id]], "_", " ")))</f>
        <v>Roof Rain 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 Rate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Roof</v>
      </c>
      <c r="BB82" s="21" t="s">
        <v>474</v>
      </c>
      <c r="BC82" s="21" t="s">
        <v>36</v>
      </c>
      <c r="BD82" s="21" t="s">
        <v>37</v>
      </c>
      <c r="BE82" s="21" t="s">
        <v>1233</v>
      </c>
      <c r="BF82" s="21" t="s">
        <v>38</v>
      </c>
      <c r="BK82" s="21"/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PROPER(SUBSTITUTE(Table2[[#This Row],[unique_id]], "_", " ")))</f>
        <v>Roof Hourly 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Hourly Rain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Roof</v>
      </c>
      <c r="BB83" s="21" t="s">
        <v>474</v>
      </c>
      <c r="BC83" s="21" t="s">
        <v>36</v>
      </c>
      <c r="BD83" s="21" t="s">
        <v>37</v>
      </c>
      <c r="BE83" s="21" t="s">
        <v>1233</v>
      </c>
      <c r="BF83" s="21" t="s">
        <v>38</v>
      </c>
      <c r="BK83" s="21"/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K84" s="21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PROPER(SUBSTITUTE(Table2[[#This Row],[unique_id]], "_", " ")))</f>
        <v>Roof Daily 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Daily Rain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Roof</v>
      </c>
      <c r="BB85" s="21" t="s">
        <v>474</v>
      </c>
      <c r="BC85" s="21" t="s">
        <v>36</v>
      </c>
      <c r="BD85" s="21" t="s">
        <v>37</v>
      </c>
      <c r="BE85" s="21" t="s">
        <v>1233</v>
      </c>
      <c r="BF85" s="21" t="s">
        <v>38</v>
      </c>
      <c r="BK85" s="21"/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PROPER(SUBSTITUTE(Table2[[#This Row],[unique_id]], "_", " ")))</f>
        <v>Roof 24Hour 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24Hour Rain</v>
      </c>
      <c r="AY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21" t="str">
        <f>IF(ISBLANK(Table2[[#This Row],[device_model]]), "", Table2[[#This Row],[device_suggested_area]])</f>
        <v>Roof</v>
      </c>
      <c r="BB86" s="21" t="s">
        <v>474</v>
      </c>
      <c r="BC86" s="21" t="s">
        <v>36</v>
      </c>
      <c r="BD86" s="21" t="s">
        <v>37</v>
      </c>
      <c r="BE86" s="21" t="s">
        <v>1233</v>
      </c>
      <c r="BF86" s="21" t="s">
        <v>38</v>
      </c>
      <c r="BK86" s="21"/>
      <c r="BL86" s="21"/>
      <c r="BM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K87" s="21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PROPER(SUBSTITUTE(Table2[[#This Row],[unique_id]], "_", " ")))</f>
        <v>Roof Monthly 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Monthly Rain</v>
      </c>
      <c r="AY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21" t="str">
        <f>IF(ISBLANK(Table2[[#This Row],[device_model]]), "", Table2[[#This Row],[device_suggested_area]])</f>
        <v>Roof</v>
      </c>
      <c r="BB88" s="21" t="s">
        <v>474</v>
      </c>
      <c r="BC88" s="21" t="s">
        <v>36</v>
      </c>
      <c r="BD88" s="21" t="s">
        <v>37</v>
      </c>
      <c r="BE88" s="21" t="s">
        <v>1233</v>
      </c>
      <c r="BF88" s="21" t="s">
        <v>38</v>
      </c>
      <c r="BK88" s="21"/>
      <c r="BL88" s="21"/>
      <c r="BM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K89" s="21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PROPER(SUBSTITUTE(Table2[[#This Row],[unique_id]], "_", " ")))</f>
        <v>Roof Yearly 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Yearly Rain</v>
      </c>
      <c r="AY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21" t="str">
        <f>IF(ISBLANK(Table2[[#This Row],[device_model]]), "", Table2[[#This Row],[device_suggested_area]])</f>
        <v>Roof</v>
      </c>
      <c r="BB90" s="21" t="s">
        <v>474</v>
      </c>
      <c r="BC90" s="21" t="s">
        <v>36</v>
      </c>
      <c r="BD90" s="21" t="s">
        <v>37</v>
      </c>
      <c r="BE90" s="21" t="s">
        <v>1233</v>
      </c>
      <c r="BF90" s="21" t="s">
        <v>38</v>
      </c>
      <c r="BK90" s="21"/>
      <c r="BL90" s="21"/>
      <c r="BM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PROPER(SUBSTITUTE(Table2[[#This Row],[unique_id]], "_", " ")))</f>
        <v>Roof 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21" t="str">
        <f>IF(ISBLANK(Table2[[#This Row],[device_model]]), "", Table2[[#This Row],[device_suggested_area]])</f>
        <v>Roof</v>
      </c>
      <c r="BB91" s="21" t="s">
        <v>474</v>
      </c>
      <c r="BC91" s="21" t="s">
        <v>36</v>
      </c>
      <c r="BD91" s="21" t="s">
        <v>37</v>
      </c>
      <c r="BE91" s="21" t="s">
        <v>1233</v>
      </c>
      <c r="BF91" s="21" t="s">
        <v>38</v>
      </c>
      <c r="BK91" s="21"/>
      <c r="BL91" s="21"/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PROPER(SUBSTITUTE(Table2[[#This Row],[unique_id]], "_", " ")))</f>
        <v>Roof Storm 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Storm Rain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21" t="str">
        <f>IF(ISBLANK(Table2[[#This Row],[device_model]]), "", Table2[[#This Row],[device_suggested_area]])</f>
        <v>Roof</v>
      </c>
      <c r="BB92" s="21" t="s">
        <v>474</v>
      </c>
      <c r="BC92" s="21" t="s">
        <v>36</v>
      </c>
      <c r="BD92" s="21" t="s">
        <v>37</v>
      </c>
      <c r="BE92" s="21" t="s">
        <v>1233</v>
      </c>
      <c r="BF92" s="21" t="s">
        <v>38</v>
      </c>
      <c r="BK92" s="21"/>
      <c r="BL92" s="21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K93" s="21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hidden="1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1210</v>
      </c>
      <c r="F94" s="38" t="str">
        <f>IF(ISBLANK(Table2[[#This Row],[unique_id]]), "", PROPER(SUBSTITUTE(Table2[[#This Row],[unique_id]], "_", " ")))</f>
        <v>Landing Festoons Plug Temperature</v>
      </c>
      <c r="G94" s="36" t="s">
        <v>1356</v>
      </c>
      <c r="H94" s="36" t="s">
        <v>744</v>
      </c>
      <c r="I94" s="36" t="s">
        <v>184</v>
      </c>
      <c r="K94" s="36" t="s">
        <v>1364</v>
      </c>
      <c r="O94" s="39"/>
      <c r="T94" s="37"/>
      <c r="U94" s="36" t="s">
        <v>496</v>
      </c>
      <c r="V94" s="39" t="s">
        <v>1379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1016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1036</v>
      </c>
      <c r="AO94" s="36" t="s">
        <v>1037</v>
      </c>
      <c r="AP94" s="36" t="s">
        <v>1025</v>
      </c>
      <c r="AQ94" s="36" t="s">
        <v>1026</v>
      </c>
      <c r="AR94" s="36" t="s">
        <v>1288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6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 Temperature</v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>Landing</v>
      </c>
      <c r="BB94" s="36" t="s">
        <v>824</v>
      </c>
      <c r="BC94" s="36" t="s">
        <v>1287</v>
      </c>
      <c r="BD94" s="36" t="s">
        <v>1285</v>
      </c>
      <c r="BE94" s="36" t="s">
        <v>1004</v>
      </c>
      <c r="BF94" s="36" t="s">
        <v>620</v>
      </c>
      <c r="BG94" s="36" t="s">
        <v>416</v>
      </c>
      <c r="BH94" s="36" t="s">
        <v>416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hidden="1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1356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K97" s="21"/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K98" s="21"/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K99" s="21"/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K100" s="21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K101" s="21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K102" s="21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K103" s="21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K104" s="21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hidden="1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hidden="1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hidden="1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hidden="1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hidden="1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hidden="1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938</v>
      </c>
      <c r="F111" s="38" t="str">
        <f>IF(ISBLANK(Table2[[#This Row],[unique_id]]), "", PROPER(SUBSTITUTE(Table2[[#This Row],[unique_id]], "_", " ")))</f>
        <v>Kitchen Fan 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888</v>
      </c>
      <c r="P111" s="36" t="s">
        <v>166</v>
      </c>
      <c r="Q111" s="36" t="s">
        <v>858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1282</v>
      </c>
      <c r="AE111" s="36" t="s">
        <v>247</v>
      </c>
      <c r="AF111" s="36">
        <v>10</v>
      </c>
      <c r="AG111" s="39" t="s">
        <v>34</v>
      </c>
      <c r="AH111" s="39" t="s">
        <v>1016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1107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</v>
      </c>
      <c r="AY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21" t="str">
        <f>IF(ISBLANK(Table2[[#This Row],[device_model]]), "", Table2[[#This Row],[device_suggested_area]])</f>
        <v>Kitchen</v>
      </c>
      <c r="BB111" s="36" t="s">
        <v>533</v>
      </c>
      <c r="BC111" s="36" t="s">
        <v>1035</v>
      </c>
      <c r="BD111" s="36" t="s">
        <v>1285</v>
      </c>
      <c r="BE111" s="36" t="s">
        <v>1004</v>
      </c>
      <c r="BF111" s="36" t="s">
        <v>208</v>
      </c>
      <c r="BJ111" s="36" t="s">
        <v>446</v>
      </c>
      <c r="BK111" s="36" t="s">
        <v>1046</v>
      </c>
      <c r="BL111" s="36" t="s">
        <v>1047</v>
      </c>
      <c r="BM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s="36" customFormat="1" ht="16" hidden="1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1049</v>
      </c>
      <c r="F112" s="38" t="str">
        <f>IF(ISBLANK(Table2[[#This Row],[unique_id]]), "", PROPER(SUBSTITUTE(Table2[[#This Row],[unique_id]], "_", " ")))</f>
        <v>Kitchen Fan Plug Energy 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1017</v>
      </c>
      <c r="AF112" s="36">
        <v>10</v>
      </c>
      <c r="AG112" s="39" t="s">
        <v>34</v>
      </c>
      <c r="AH112" s="39" t="s">
        <v>1016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1279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Power</v>
      </c>
      <c r="AY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21" t="str">
        <f>IF(ISBLANK(Table2[[#This Row],[device_model]]), "", Table2[[#This Row],[device_suggested_area]])</f>
        <v>Kitchen</v>
      </c>
      <c r="BB112" s="36" t="s">
        <v>533</v>
      </c>
      <c r="BC112" s="36" t="s">
        <v>1035</v>
      </c>
      <c r="BD112" s="36" t="s">
        <v>1285</v>
      </c>
      <c r="BE112" s="36" t="s">
        <v>1004</v>
      </c>
      <c r="BF112" s="36" t="s">
        <v>208</v>
      </c>
      <c r="BM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hidden="1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1050</v>
      </c>
      <c r="F113" s="38" t="str">
        <f>IF(ISBLANK(Table2[[#This Row],[unique_id]]), "", PROPER(SUBSTITUTE(Table2[[#This Row],[unique_id]], "_", " ")))</f>
        <v>Kitchen Fan Plug Energy 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1018</v>
      </c>
      <c r="AF113" s="36">
        <v>10</v>
      </c>
      <c r="AG113" s="39" t="s">
        <v>34</v>
      </c>
      <c r="AH113" s="39" t="s">
        <v>1016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1280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Total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hidden="1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hidden="1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K115" s="21"/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hidden="1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hidden="1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K118" s="21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K119" s="21"/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hidden="1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K120" s="21"/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hidden="1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K122" s="21"/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hidden="1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K124" s="21"/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K125" s="21"/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hidden="1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K127" s="21"/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hidden="1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hidden="1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hidden="1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hidden="1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K132" s="21"/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hidden="1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hidden="1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hidden="1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K135" s="21"/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hidden="1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hidden="1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hidden="1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hidden="1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hidden="1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hidden="1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hidden="1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K142" s="21"/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hidden="1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hidden="1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hidden="1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hidden="1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K146" s="21"/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hidden="1" customHeight="1">
      <c r="A147" s="79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K147" s="21"/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hidden="1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hidden="1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K149" s="21"/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hidden="1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hidden="1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hidden="1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K153" s="21"/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hidden="1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hidden="1" customHeight="1">
      <c r="A155" s="79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K155" s="21"/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hidden="1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K157" s="21"/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hidden="1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K159" s="21"/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hidden="1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hidden="1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hidden="1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hidden="1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hidden="1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hidden="1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939</v>
      </c>
      <c r="F166" s="38" t="str">
        <f>IF(ISBLANK(Table2[[#This Row],[unique_id]]), "", PROPER(SUBSTITUTE(Table2[[#This Row],[unique_id]], "_", " ")))</f>
        <v>Kitchen Downlights Plug</v>
      </c>
      <c r="G166" s="36" t="s">
        <v>641</v>
      </c>
      <c r="H166" s="36" t="s">
        <v>139</v>
      </c>
      <c r="I166" s="36" t="s">
        <v>132</v>
      </c>
      <c r="J166" s="36" t="s">
        <v>822</v>
      </c>
      <c r="M166" s="36" t="s">
        <v>136</v>
      </c>
      <c r="O166" s="39" t="s">
        <v>888</v>
      </c>
      <c r="P166" s="36" t="s">
        <v>166</v>
      </c>
      <c r="Q166" s="36" t="s">
        <v>858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1117</v>
      </c>
      <c r="V166" s="39"/>
      <c r="W166" s="39"/>
      <c r="X166" s="39"/>
      <c r="Y166" s="39"/>
      <c r="Z166" s="39"/>
      <c r="AA166" s="39" t="s">
        <v>1281</v>
      </c>
      <c r="AE166" s="36" t="s">
        <v>296</v>
      </c>
      <c r="AF166" s="36">
        <v>10</v>
      </c>
      <c r="AG166" s="39" t="s">
        <v>34</v>
      </c>
      <c r="AH166" s="39" t="s">
        <v>1016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1107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Downlights Kitchen Downlights Plug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1163</v>
      </c>
      <c r="BC166" s="36" t="s">
        <v>865</v>
      </c>
      <c r="BD166" s="36" t="s">
        <v>1285</v>
      </c>
      <c r="BE166" s="36" t="s">
        <v>1004</v>
      </c>
      <c r="BF166" s="36" t="s">
        <v>208</v>
      </c>
      <c r="BJ166" s="36" t="s">
        <v>446</v>
      </c>
      <c r="BK166" s="36" t="s">
        <v>1039</v>
      </c>
      <c r="BL166" s="36" t="s">
        <v>1040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hidden="1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K167" s="21"/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K169" s="21"/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K171" s="21"/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K173" s="21"/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K175" s="21"/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K178" s="21"/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K180" s="21"/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K184" s="21"/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hidden="1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hidden="1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hidden="1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hidden="1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940</v>
      </c>
      <c r="F189" s="38" t="str">
        <f>IF(ISBLANK(Table2[[#This Row],[unique_id]]), "", PROPER(SUBSTITUTE(Table2[[#This Row],[unique_id]], "_", " ")))</f>
        <v>Deck Festoons Plug</v>
      </c>
      <c r="G189" s="36" t="s">
        <v>299</v>
      </c>
      <c r="H189" s="36" t="s">
        <v>139</v>
      </c>
      <c r="I189" s="36" t="s">
        <v>132</v>
      </c>
      <c r="J189" s="36" t="s">
        <v>824</v>
      </c>
      <c r="M189" s="36" t="s">
        <v>136</v>
      </c>
      <c r="O189" s="39" t="s">
        <v>888</v>
      </c>
      <c r="P189" s="36" t="s">
        <v>166</v>
      </c>
      <c r="Q189" s="36" t="s">
        <v>858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1212</v>
      </c>
      <c r="V189" s="39"/>
      <c r="W189" s="39"/>
      <c r="X189" s="39"/>
      <c r="Y189" s="39"/>
      <c r="Z189" s="39"/>
      <c r="AA189" s="55" t="s">
        <v>1278</v>
      </c>
      <c r="AE189" s="36" t="s">
        <v>296</v>
      </c>
      <c r="AF189" s="36">
        <v>10</v>
      </c>
      <c r="AG189" s="39" t="s">
        <v>34</v>
      </c>
      <c r="AH189" s="39" t="s">
        <v>1016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1107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Deck</v>
      </c>
      <c r="BB189" s="36" t="s">
        <v>824</v>
      </c>
      <c r="BC189" s="36" t="s">
        <v>1286</v>
      </c>
      <c r="BD189" s="36" t="s">
        <v>1285</v>
      </c>
      <c r="BE189" s="36" t="s">
        <v>1004</v>
      </c>
      <c r="BF189" s="36" t="s">
        <v>363</v>
      </c>
      <c r="BJ189" s="36" t="s">
        <v>446</v>
      </c>
      <c r="BK189" s="36" t="s">
        <v>1216</v>
      </c>
      <c r="BL189" s="36" t="s">
        <v>1213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s="36" customFormat="1" ht="16" hidden="1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1209</v>
      </c>
      <c r="F190" s="38" t="str">
        <f>IF(ISBLANK(Table2[[#This Row],[unique_id]]), "", PROPER(SUBSTITUTE(Table2[[#This Row],[unique_id]], "_", " ")))</f>
        <v>Deck Festoons Plug 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1016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1440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Humidity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Deck</v>
      </c>
      <c r="BB190" s="36" t="s">
        <v>824</v>
      </c>
      <c r="BC190" s="36" t="s">
        <v>1286</v>
      </c>
      <c r="BD190" s="36" t="s">
        <v>1285</v>
      </c>
      <c r="BE190" s="36" t="s">
        <v>1004</v>
      </c>
      <c r="BF190" s="36" t="s">
        <v>363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hidden="1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hidden="1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hidden="1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hidden="1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941</v>
      </c>
      <c r="F194" s="38" t="str">
        <f>IF(ISBLANK(Table2[[#This Row],[unique_id]]), "", PROPER(SUBSTITUTE(Table2[[#This Row],[unique_id]], "_", " ")))</f>
        <v>Landing Festoons Plug</v>
      </c>
      <c r="G194" s="36" t="s">
        <v>619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1211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Landing</v>
      </c>
      <c r="BB194" s="36" t="s">
        <v>824</v>
      </c>
      <c r="BC194" s="36" t="s">
        <v>1287</v>
      </c>
      <c r="BD194" s="36" t="s">
        <v>1285</v>
      </c>
      <c r="BE194" s="36" t="s">
        <v>1004</v>
      </c>
      <c r="BF194" s="36" t="s">
        <v>620</v>
      </c>
      <c r="BJ194" s="36" t="s">
        <v>446</v>
      </c>
      <c r="BK194" s="36" t="s">
        <v>1215</v>
      </c>
      <c r="BL194" s="36" t="s">
        <v>1214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hidden="1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T195" s="26"/>
      <c r="V195" s="22"/>
      <c r="W195" s="22" t="s">
        <v>550</v>
      </c>
      <c r="X195" s="28">
        <v>115</v>
      </c>
      <c r="Y195" s="29" t="s">
        <v>857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K195" s="21"/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854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854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854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854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T200" s="26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T201" s="26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T202" s="26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T203" s="26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T204" s="26"/>
      <c r="V204" s="22"/>
      <c r="W204" s="22" t="s">
        <v>550</v>
      </c>
      <c r="X204" s="28">
        <v>116</v>
      </c>
      <c r="Y204" s="29" t="s">
        <v>857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K204" s="21"/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854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854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T207" s="26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K208" s="21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K209" s="21"/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hidden="1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1365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hidden="1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1266</v>
      </c>
      <c r="F212" s="38" t="str">
        <f>IF(ISBLANK(Table2[[#This Row],[unique_id]]), "", PROPER(SUBSTITUTE(Table2[[#This Row],[unique_id]], "_", " ")))</f>
        <v>Ceiling Water Booster Plug</v>
      </c>
      <c r="G212" s="36" t="s">
        <v>1365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888</v>
      </c>
      <c r="P212" s="36" t="s">
        <v>166</v>
      </c>
      <c r="Q212" s="36" t="s">
        <v>859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1282</v>
      </c>
      <c r="AE212" s="36" t="s">
        <v>504</v>
      </c>
      <c r="AF212" s="36">
        <v>10</v>
      </c>
      <c r="AG212" s="39" t="s">
        <v>34</v>
      </c>
      <c r="AH212" s="39" t="s">
        <v>1016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1107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Ceiling</v>
      </c>
      <c r="BB212" s="36" t="s">
        <v>505</v>
      </c>
      <c r="BC212" s="36" t="s">
        <v>503</v>
      </c>
      <c r="BD212" s="36" t="s">
        <v>1285</v>
      </c>
      <c r="BE212" s="36" t="s">
        <v>1004</v>
      </c>
      <c r="BF212" s="36" t="s">
        <v>416</v>
      </c>
      <c r="BJ212" s="36" t="s">
        <v>446</v>
      </c>
      <c r="BK212" s="36" t="s">
        <v>502</v>
      </c>
      <c r="BL212" s="36" t="s">
        <v>1005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s="36" customFormat="1" ht="16" hidden="1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1267</v>
      </c>
      <c r="F213" s="38" t="str">
        <f>IF(ISBLANK(Table2[[#This Row],[unique_id]]), "", PROPER(SUBSTITUTE(Table2[[#This Row],[unique_id]], "_", " ")))</f>
        <v>Ceiling Water Booster Plug Energy Power</v>
      </c>
      <c r="G213" s="36" t="s">
        <v>1019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1017</v>
      </c>
      <c r="AF213" s="36">
        <v>10</v>
      </c>
      <c r="AG213" s="39" t="s">
        <v>34</v>
      </c>
      <c r="AH213" s="39" t="s">
        <v>1016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1279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Power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Ceiling</v>
      </c>
      <c r="BB213" s="36" t="s">
        <v>505</v>
      </c>
      <c r="BC213" s="36" t="s">
        <v>503</v>
      </c>
      <c r="BD213" s="36" t="s">
        <v>1285</v>
      </c>
      <c r="BE213" s="36" t="s">
        <v>1004</v>
      </c>
      <c r="BF213" s="36" t="s">
        <v>416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hidden="1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1268</v>
      </c>
      <c r="F214" s="38" t="str">
        <f>IF(ISBLANK(Table2[[#This Row],[unique_id]]), "", PROPER(SUBSTITUTE(Table2[[#This Row],[unique_id]], "_", " ")))</f>
        <v>Ceiling Water Booster Plug Energy Total</v>
      </c>
      <c r="G214" s="36" t="s">
        <v>1020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1018</v>
      </c>
      <c r="AF214" s="36">
        <v>10</v>
      </c>
      <c r="AG214" s="39" t="s">
        <v>34</v>
      </c>
      <c r="AH214" s="39" t="s">
        <v>1016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1280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Total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hidden="1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hidden="1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1274</v>
      </c>
      <c r="F216" s="38" t="str">
        <f>IF(ISBLANK(Table2[[#This Row],[unique_id]]), "", PROPER(SUBSTITUTE(Table2[[#This Row],[unique_id]], "_", " ")))</f>
        <v>Garden Pool Filter 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888</v>
      </c>
      <c r="P216" s="36" t="s">
        <v>166</v>
      </c>
      <c r="Q216" s="36" t="s">
        <v>859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1282</v>
      </c>
      <c r="AE216" s="36" t="s">
        <v>1277</v>
      </c>
      <c r="AF216" s="36">
        <v>10</v>
      </c>
      <c r="AG216" s="39" t="s">
        <v>34</v>
      </c>
      <c r="AH216" s="39" t="s">
        <v>1016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1107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Garden</v>
      </c>
      <c r="BB216" s="36" t="s">
        <v>324</v>
      </c>
      <c r="BC216" s="36" t="s">
        <v>503</v>
      </c>
      <c r="BD216" s="36" t="s">
        <v>1285</v>
      </c>
      <c r="BE216" s="36" t="s">
        <v>1004</v>
      </c>
      <c r="BF216" s="36" t="s">
        <v>639</v>
      </c>
      <c r="BJ216" s="36" t="s">
        <v>446</v>
      </c>
      <c r="BK216" s="36" t="s">
        <v>1203</v>
      </c>
      <c r="BL216" s="36" t="s">
        <v>1202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s="36" customFormat="1" ht="16" hidden="1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1275</v>
      </c>
      <c r="F217" s="38" t="str">
        <f>IF(ISBLANK(Table2[[#This Row],[unique_id]]), "", PROPER(SUBSTITUTE(Table2[[#This Row],[unique_id]], "_", " ")))</f>
        <v>Garden Pool Filter Plug Energy Power</v>
      </c>
      <c r="G217" s="36" t="s">
        <v>1019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1017</v>
      </c>
      <c r="AF217" s="36">
        <v>10</v>
      </c>
      <c r="AG217" s="39" t="s">
        <v>34</v>
      </c>
      <c r="AH217" s="39" t="s">
        <v>1016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1279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Power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Garden</v>
      </c>
      <c r="BB217" s="36" t="s">
        <v>324</v>
      </c>
      <c r="BC217" s="36" t="s">
        <v>503</v>
      </c>
      <c r="BD217" s="36" t="s">
        <v>1285</v>
      </c>
      <c r="BE217" s="36" t="s">
        <v>1004</v>
      </c>
      <c r="BF217" s="36" t="s">
        <v>639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hidden="1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1276</v>
      </c>
      <c r="F218" s="38" t="str">
        <f>IF(ISBLANK(Table2[[#This Row],[unique_id]]), "", PROPER(SUBSTITUTE(Table2[[#This Row],[unique_id]], "_", " ")))</f>
        <v>Garden Pool Filter Plug Energy Total</v>
      </c>
      <c r="G218" s="36" t="s">
        <v>1020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1018</v>
      </c>
      <c r="AF218" s="36">
        <v>10</v>
      </c>
      <c r="AG218" s="39" t="s">
        <v>34</v>
      </c>
      <c r="AH218" s="39" t="s">
        <v>1016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1280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Total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K219" s="21"/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854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hidden="1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K221" s="21"/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854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hidden="1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K223" s="21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K224" s="21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K225" s="21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K226" s="21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K227" s="21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K228" s="21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K229" s="21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K230" s="21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K231" s="21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K232" s="21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K233" s="21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1" t="s">
        <v>1365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K234" s="21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K235" s="21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K236" s="21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K237" s="21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K238" s="21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K239" s="21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K240" s="21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K241" s="21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K242" s="21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K243" s="21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K244" s="21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K245" s="21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K246" s="21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K247" s="21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K248" s="21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K249" s="21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K250" s="21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K251" s="21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K252" s="21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K253" s="21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K254" s="21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K255" s="21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K256" s="21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1" t="s">
        <v>1365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K257" s="21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K258" s="21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K259" s="21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K260" s="21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K261" s="21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K262" s="21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K263" s="21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K264" s="21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K265" s="21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K266" s="21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K267" s="21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K268" s="21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PROPER(SUBSTITUTE(Table2[[#This Row],[unique_id]], "_", " ")))</f>
        <v>Network Internet Uptime</v>
      </c>
      <c r="G270" s="21" t="s">
        <v>290</v>
      </c>
      <c r="H270" s="21" t="s">
        <v>815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1321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Uptime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21" t="str">
        <f>IF(ISBLANK(Table2[[#This Row],[device_model]]), "", Table2[[#This Row],[device_suggested_area]])</f>
        <v>Rack</v>
      </c>
      <c r="BB270" s="21" t="s">
        <v>1300</v>
      </c>
      <c r="BC270" s="21" t="s">
        <v>1302</v>
      </c>
      <c r="BD270" s="21" t="s">
        <v>1301</v>
      </c>
      <c r="BE270" s="21" t="s">
        <v>1132</v>
      </c>
      <c r="BF270" s="21" t="s">
        <v>28</v>
      </c>
      <c r="BK270" s="21"/>
      <c r="BL270" s="21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PROPER(SUBSTITUTE(Table2[[#This Row],[unique_id]], "_", " ")))</f>
        <v>Network Internet Ping</v>
      </c>
      <c r="G271" s="21" t="s">
        <v>280</v>
      </c>
      <c r="H271" s="21" t="s">
        <v>815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1321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Ping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21" t="str">
        <f>IF(ISBLANK(Table2[[#This Row],[device_model]]), "", Table2[[#This Row],[device_suggested_area]])</f>
        <v>Rack</v>
      </c>
      <c r="BB271" s="21" t="s">
        <v>1300</v>
      </c>
      <c r="BC271" s="21" t="s">
        <v>1302</v>
      </c>
      <c r="BD271" s="21" t="s">
        <v>1301</v>
      </c>
      <c r="BE271" s="21" t="s">
        <v>1132</v>
      </c>
      <c r="BF271" s="21" t="s">
        <v>28</v>
      </c>
      <c r="BK271" s="21"/>
      <c r="BL271" s="21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PROPER(SUBSTITUTE(Table2[[#This Row],[unique_id]], "_", " ")))</f>
        <v>Network Internet Upload</v>
      </c>
      <c r="G272" s="21" t="s">
        <v>281</v>
      </c>
      <c r="H272" s="21" t="s">
        <v>815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814</v>
      </c>
      <c r="AE272" s="21" t="s">
        <v>293</v>
      </c>
      <c r="AF272" s="21">
        <v>200</v>
      </c>
      <c r="AG272" s="22" t="s">
        <v>34</v>
      </c>
      <c r="AH272" s="22"/>
      <c r="AI272" s="21" t="s">
        <v>1321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Upload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21" t="str">
        <f>IF(ISBLANK(Table2[[#This Row],[device_model]]), "", Table2[[#This Row],[device_suggested_area]])</f>
        <v>Rack</v>
      </c>
      <c r="BB272" s="21" t="s">
        <v>1300</v>
      </c>
      <c r="BC272" s="21" t="s">
        <v>1302</v>
      </c>
      <c r="BD272" s="21" t="s">
        <v>1301</v>
      </c>
      <c r="BE272" s="21" t="s">
        <v>1132</v>
      </c>
      <c r="BF272" s="21" t="s">
        <v>28</v>
      </c>
      <c r="BK272" s="21"/>
      <c r="BL272" s="21"/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PROPER(SUBSTITUTE(Table2[[#This Row],[unique_id]], "_", " ")))</f>
        <v>Network Internet Download</v>
      </c>
      <c r="G273" s="21" t="s">
        <v>282</v>
      </c>
      <c r="H273" s="21" t="s">
        <v>815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814</v>
      </c>
      <c r="AE273" s="21" t="s">
        <v>294</v>
      </c>
      <c r="AF273" s="21">
        <v>200</v>
      </c>
      <c r="AG273" s="22" t="s">
        <v>34</v>
      </c>
      <c r="AH273" s="22"/>
      <c r="AI273" s="21" t="s">
        <v>1321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1296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Download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21" t="str">
        <f>IF(ISBLANK(Table2[[#This Row],[device_model]]), "", Table2[[#This Row],[device_suggested_area]])</f>
        <v>Rack</v>
      </c>
      <c r="BB273" s="21" t="s">
        <v>1300</v>
      </c>
      <c r="BC273" s="21" t="s">
        <v>1302</v>
      </c>
      <c r="BD273" s="21" t="s">
        <v>1301</v>
      </c>
      <c r="BE273" s="21" t="s">
        <v>1132</v>
      </c>
      <c r="BF273" s="21" t="s">
        <v>28</v>
      </c>
      <c r="BK273" s="21"/>
      <c r="BL273" s="21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1467</v>
      </c>
      <c r="F274" s="25" t="str">
        <f>IF(ISBLANK(Table2[[#This Row],[unique_id]]), "", PROPER(SUBSTITUTE(Table2[[#This Row],[unique_id]], "_", " ")))</f>
        <v>Network Certificate Expiry</v>
      </c>
      <c r="G274" s="21" t="s">
        <v>812</v>
      </c>
      <c r="H274" s="21" t="s">
        <v>815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813</v>
      </c>
      <c r="AF274" s="21">
        <v>200</v>
      </c>
      <c r="AG274" s="22" t="s">
        <v>34</v>
      </c>
      <c r="AH274" s="22"/>
      <c r="AI274" s="21" t="s">
        <v>1321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homeassistant/entity/sensor/internet/network_certificate_expiry/config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1297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Certificate Expiry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21" t="str">
        <f>IF(ISBLANK(Table2[[#This Row],[device_model]]), "", Table2[[#This Row],[device_suggested_area]])</f>
        <v>Rack</v>
      </c>
      <c r="BB274" s="21" t="s">
        <v>1300</v>
      </c>
      <c r="BC274" s="21" t="s">
        <v>1302</v>
      </c>
      <c r="BD274" s="21" t="s">
        <v>1301</v>
      </c>
      <c r="BE274" s="21" t="s">
        <v>1132</v>
      </c>
      <c r="BF274" s="21" t="s">
        <v>28</v>
      </c>
      <c r="BK274" s="21"/>
      <c r="BL274" s="21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1428</v>
      </c>
      <c r="F275" s="74" t="str">
        <f>IF(ISBLANK(Table2[[#This Row],[unique_id]]), "", PROPER(SUBSTITUTE(Table2[[#This Row],[unique_id]], "_", " ")))</f>
        <v>Deck Wifi Access Point Experience</v>
      </c>
      <c r="G275" s="73" t="s">
        <v>1432</v>
      </c>
      <c r="H275" s="73" t="s">
        <v>1427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1430</v>
      </c>
      <c r="AF275" s="21">
        <v>200</v>
      </c>
      <c r="AG275" s="22" t="s">
        <v>34</v>
      </c>
      <c r="AH275" s="22"/>
      <c r="AI275" s="21" t="s">
        <v>1321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1431</v>
      </c>
      <c r="AR275" s="44" t="s">
        <v>1107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Deck Wifi Access Point Experience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21" t="str">
        <f>IF(ISBLANK(Table2[[#This Row],[device_model]]), "", Table2[[#This Row],[device_suggested_area]])</f>
        <v>Rack</v>
      </c>
      <c r="BB275" s="21" t="s">
        <v>1300</v>
      </c>
      <c r="BC275" s="21" t="s">
        <v>1302</v>
      </c>
      <c r="BD275" s="21" t="s">
        <v>1301</v>
      </c>
      <c r="BE275" s="21" t="s">
        <v>1132</v>
      </c>
      <c r="BF275" s="21" t="s">
        <v>28</v>
      </c>
      <c r="BK275" s="21"/>
      <c r="BL275" s="21"/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1429</v>
      </c>
      <c r="F276" s="74" t="str">
        <f>IF(ISBLANK(Table2[[#This Row],[unique_id]]), "", PROPER(SUBSTITUTE(Table2[[#This Row],[unique_id]], "_", " ")))</f>
        <v>Hallway Wifi Access Point Experience</v>
      </c>
      <c r="G276" s="73" t="s">
        <v>1433</v>
      </c>
      <c r="H276" s="73" t="s">
        <v>1427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1430</v>
      </c>
      <c r="AF276" s="21">
        <v>200</v>
      </c>
      <c r="AG276" s="22" t="s">
        <v>34</v>
      </c>
      <c r="AH276" s="22"/>
      <c r="AI276" s="21" t="s">
        <v>1321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1431</v>
      </c>
      <c r="AR276" s="44" t="s">
        <v>1107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Hallway Wifi Access Point Experience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21" t="str">
        <f>IF(ISBLANK(Table2[[#This Row],[device_model]]), "", Table2[[#This Row],[device_suggested_area]])</f>
        <v>Rack</v>
      </c>
      <c r="BB276" s="21" t="s">
        <v>1300</v>
      </c>
      <c r="BC276" s="21" t="s">
        <v>1302</v>
      </c>
      <c r="BD276" s="21" t="s">
        <v>1301</v>
      </c>
      <c r="BE276" s="21" t="s">
        <v>1132</v>
      </c>
      <c r="BF276" s="21" t="s">
        <v>28</v>
      </c>
      <c r="BK276" s="21"/>
      <c r="BL276" s="21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K277" s="21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K278" s="21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K279" s="21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K280" s="21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K281" s="21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K282" s="21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K283" s="21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PROPER(SUBSTITUTE(Table2[[#This Row],[unique_id]], "_", " ")))</f>
        <v>Weatherstation Coms Signal 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2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Weather Station Weatherstation Coms Signal Quality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21" t="str">
        <f>IF(ISBLANK(Table2[[#This Row],[device_model]]), "", Table2[[#This Row],[device_suggested_area]])</f>
        <v>Rack</v>
      </c>
      <c r="BB284" s="21" t="s">
        <v>474</v>
      </c>
      <c r="BC284" s="21" t="s">
        <v>36</v>
      </c>
      <c r="BD284" s="21" t="s">
        <v>37</v>
      </c>
      <c r="BE284" s="21" t="s">
        <v>1233</v>
      </c>
      <c r="BF284" s="21" t="s">
        <v>28</v>
      </c>
      <c r="BK284" s="21"/>
      <c r="BL284" s="21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K285" s="21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K286" s="21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hidden="1" customHeight="1">
      <c r="A287" s="21">
        <v>2517</v>
      </c>
      <c r="B287" s="64" t="s">
        <v>26</v>
      </c>
      <c r="C287" s="64" t="s">
        <v>1391</v>
      </c>
      <c r="D287" s="64" t="s">
        <v>149</v>
      </c>
      <c r="E287" s="64" t="s">
        <v>1393</v>
      </c>
      <c r="F287" s="77" t="str">
        <f>IF(ISBLANK(Table2[[#This Row],[unique_id]]), "", PROPER(SUBSTITUTE(Table2[[#This Row],[unique_id]], "_", " ")))</f>
        <v>Service Homeassistant Availability</v>
      </c>
      <c r="G287" s="64" t="s">
        <v>1421</v>
      </c>
      <c r="H287" s="64" t="s">
        <v>1388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1389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1423</v>
      </c>
      <c r="AR287" s="64" t="s">
        <v>1107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Homeassistant Availability</v>
      </c>
      <c r="AY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64" t="str">
        <f>IF(ISBLANK(Table2[[#This Row],[device_model]]), "", Table2[[#This Row],[device_suggested_area]])</f>
        <v>Rack</v>
      </c>
      <c r="BB287" s="64" t="s">
        <v>1392</v>
      </c>
      <c r="BC287" s="64" t="s">
        <v>1302</v>
      </c>
      <c r="BD287" s="64" t="s">
        <v>1301</v>
      </c>
      <c r="BE287" s="64" t="s">
        <v>1132</v>
      </c>
      <c r="BF287" s="64" t="s">
        <v>28</v>
      </c>
      <c r="BK287" s="78"/>
      <c r="BM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64" customFormat="1" ht="16" hidden="1" customHeight="1">
      <c r="A288" s="21">
        <v>2518</v>
      </c>
      <c r="B288" s="64" t="s">
        <v>26</v>
      </c>
      <c r="C288" s="64" t="s">
        <v>1391</v>
      </c>
      <c r="D288" s="64" t="s">
        <v>149</v>
      </c>
      <c r="E288" s="64" t="s">
        <v>1394</v>
      </c>
      <c r="F288" s="77" t="str">
        <f>IF(ISBLANK(Table2[[#This Row],[unique_id]]), "", PROPER(SUBSTITUTE(Table2[[#This Row],[unique_id]], "_", " ")))</f>
        <v>Service Plex Availability</v>
      </c>
      <c r="G288" s="64" t="s">
        <v>1408</v>
      </c>
      <c r="H288" s="64" t="s">
        <v>1388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1389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1423</v>
      </c>
      <c r="AR288" s="64" t="s">
        <v>1107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Plex Availability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Rack</v>
      </c>
      <c r="BB288" s="64" t="s">
        <v>1392</v>
      </c>
      <c r="BC288" s="64" t="s">
        <v>1302</v>
      </c>
      <c r="BD288" s="64" t="s">
        <v>1301</v>
      </c>
      <c r="BE288" s="64" t="s">
        <v>1132</v>
      </c>
      <c r="BF288" s="64" t="s">
        <v>28</v>
      </c>
      <c r="BK288" s="78"/>
      <c r="BM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hidden="1" customHeight="1">
      <c r="A289" s="21">
        <v>2519</v>
      </c>
      <c r="B289" s="64" t="s">
        <v>26</v>
      </c>
      <c r="C289" s="64" t="s">
        <v>1391</v>
      </c>
      <c r="D289" s="64" t="s">
        <v>149</v>
      </c>
      <c r="E289" s="64" t="s">
        <v>1395</v>
      </c>
      <c r="F289" s="77" t="str">
        <f>IF(ISBLANK(Table2[[#This Row],[unique_id]]), "", PROPER(SUBSTITUTE(Table2[[#This Row],[unique_id]], "_", " ")))</f>
        <v>Service Grafana Availability</v>
      </c>
      <c r="G289" s="64" t="s">
        <v>1409</v>
      </c>
      <c r="H289" s="64" t="s">
        <v>1388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1389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1423</v>
      </c>
      <c r="AR289" s="64" t="s">
        <v>1107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Grafana Availability</v>
      </c>
      <c r="AY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64" t="str">
        <f>IF(ISBLANK(Table2[[#This Row],[device_model]]), "", Table2[[#This Row],[device_suggested_area]])</f>
        <v>Rack</v>
      </c>
      <c r="BB289" s="64" t="s">
        <v>1392</v>
      </c>
      <c r="BC289" s="64" t="s">
        <v>1302</v>
      </c>
      <c r="BD289" s="64" t="s">
        <v>1301</v>
      </c>
      <c r="BE289" s="64" t="s">
        <v>1132</v>
      </c>
      <c r="BF289" s="64" t="s">
        <v>28</v>
      </c>
      <c r="BK289" s="78"/>
      <c r="BM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hidden="1" customHeight="1">
      <c r="A290" s="21">
        <v>2520</v>
      </c>
      <c r="B290" s="64" t="s">
        <v>26</v>
      </c>
      <c r="C290" s="64" t="s">
        <v>1391</v>
      </c>
      <c r="D290" s="64" t="s">
        <v>149</v>
      </c>
      <c r="E290" s="64" t="s">
        <v>1396</v>
      </c>
      <c r="F290" s="77" t="str">
        <f>IF(ISBLANK(Table2[[#This Row],[unique_id]]), "", PROPER(SUBSTITUTE(Table2[[#This Row],[unique_id]], "_", " ")))</f>
        <v>Service Wrangle Availability</v>
      </c>
      <c r="G290" s="64" t="s">
        <v>1410</v>
      </c>
      <c r="H290" s="64" t="s">
        <v>1388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1389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1423</v>
      </c>
      <c r="AR290" s="64" t="s">
        <v>1107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Wrangle Availability</v>
      </c>
      <c r="AY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64" t="str">
        <f>IF(ISBLANK(Table2[[#This Row],[device_model]]), "", Table2[[#This Row],[device_suggested_area]])</f>
        <v>Rack</v>
      </c>
      <c r="BB290" s="64" t="s">
        <v>1392</v>
      </c>
      <c r="BC290" s="64" t="s">
        <v>1302</v>
      </c>
      <c r="BD290" s="64" t="s">
        <v>1301</v>
      </c>
      <c r="BE290" s="64" t="s">
        <v>1132</v>
      </c>
      <c r="BF290" s="64" t="s">
        <v>28</v>
      </c>
      <c r="BK290" s="78"/>
      <c r="BM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hidden="1" customHeight="1">
      <c r="A291" s="21">
        <v>2521</v>
      </c>
      <c r="B291" s="64" t="s">
        <v>26</v>
      </c>
      <c r="C291" s="64" t="s">
        <v>1391</v>
      </c>
      <c r="D291" s="64" t="s">
        <v>149</v>
      </c>
      <c r="E291" s="64" t="s">
        <v>1397</v>
      </c>
      <c r="F291" s="77" t="str">
        <f>IF(ISBLANK(Table2[[#This Row],[unique_id]]), "", PROPER(SUBSTITUTE(Table2[[#This Row],[unique_id]], "_", " ")))</f>
        <v>Service Internet Availability</v>
      </c>
      <c r="G291" s="64" t="s">
        <v>287</v>
      </c>
      <c r="H291" s="64" t="s">
        <v>1388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1389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1423</v>
      </c>
      <c r="AR291" s="64" t="s">
        <v>1107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Internet Availability</v>
      </c>
      <c r="AY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64" t="str">
        <f>IF(ISBLANK(Table2[[#This Row],[device_model]]), "", Table2[[#This Row],[device_suggested_area]])</f>
        <v>Rack</v>
      </c>
      <c r="BB291" s="64" t="s">
        <v>1392</v>
      </c>
      <c r="BC291" s="64" t="s">
        <v>1302</v>
      </c>
      <c r="BD291" s="64" t="s">
        <v>1301</v>
      </c>
      <c r="BE291" s="64" t="s">
        <v>1132</v>
      </c>
      <c r="BF291" s="64" t="s">
        <v>28</v>
      </c>
      <c r="BK291" s="78"/>
      <c r="BM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hidden="1" customHeight="1">
      <c r="A292" s="21">
        <v>2522</v>
      </c>
      <c r="B292" s="64" t="s">
        <v>26</v>
      </c>
      <c r="C292" s="64" t="s">
        <v>1391</v>
      </c>
      <c r="D292" s="64" t="s">
        <v>149</v>
      </c>
      <c r="E292" s="64" t="s">
        <v>1398</v>
      </c>
      <c r="F292" s="77" t="str">
        <f>IF(ISBLANK(Table2[[#This Row],[unique_id]]), "", PROPER(SUBSTITUTE(Table2[[#This Row],[unique_id]], "_", " ")))</f>
        <v>Service Unifi Availability</v>
      </c>
      <c r="G292" s="64" t="s">
        <v>237</v>
      </c>
      <c r="H292" s="64" t="s">
        <v>1388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1389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1423</v>
      </c>
      <c r="AR292" s="64" t="s">
        <v>1107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 Availability</v>
      </c>
      <c r="AY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64" t="str">
        <f>IF(ISBLANK(Table2[[#This Row],[device_model]]), "", Table2[[#This Row],[device_suggested_area]])</f>
        <v>Rack</v>
      </c>
      <c r="BB292" s="64" t="s">
        <v>1392</v>
      </c>
      <c r="BC292" s="64" t="s">
        <v>1302</v>
      </c>
      <c r="BD292" s="64" t="s">
        <v>1301</v>
      </c>
      <c r="BE292" s="64" t="s">
        <v>1132</v>
      </c>
      <c r="BF292" s="64" t="s">
        <v>28</v>
      </c>
      <c r="BK292" s="78"/>
      <c r="BM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hidden="1" customHeight="1">
      <c r="A293" s="79">
        <v>2523</v>
      </c>
      <c r="B293" s="64" t="s">
        <v>26</v>
      </c>
      <c r="C293" s="64" t="s">
        <v>1391</v>
      </c>
      <c r="D293" s="64" t="s">
        <v>149</v>
      </c>
      <c r="E293" s="64" t="s">
        <v>1390</v>
      </c>
      <c r="F293" s="77" t="str">
        <f>IF(ISBLANK(Table2[[#This Row],[unique_id]]), "", PROPER(SUBSTITUTE(Table2[[#This Row],[unique_id]], "_", " ")))</f>
        <v>Service Zigbee2Mqtt Availability</v>
      </c>
      <c r="G293" s="64" t="s">
        <v>1411</v>
      </c>
      <c r="H293" s="64" t="s">
        <v>1388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1389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1423</v>
      </c>
      <c r="AR293" s="64" t="s">
        <v>1107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Zigbee2Mqtt Availability</v>
      </c>
      <c r="AY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64" t="str">
        <f>IF(ISBLANK(Table2[[#This Row],[device_model]]), "", Table2[[#This Row],[device_suggested_area]])</f>
        <v>Rack</v>
      </c>
      <c r="BB293" s="64" t="s">
        <v>1392</v>
      </c>
      <c r="BC293" s="64" t="s">
        <v>1302</v>
      </c>
      <c r="BD293" s="64" t="s">
        <v>1301</v>
      </c>
      <c r="BE293" s="64" t="s">
        <v>1132</v>
      </c>
      <c r="BF293" s="64" t="s">
        <v>28</v>
      </c>
      <c r="BK293" s="78"/>
      <c r="BM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hidden="1" customHeight="1">
      <c r="A294" s="21">
        <v>2524</v>
      </c>
      <c r="B294" s="64" t="s">
        <v>26</v>
      </c>
      <c r="C294" s="64" t="s">
        <v>1391</v>
      </c>
      <c r="D294" s="64" t="s">
        <v>149</v>
      </c>
      <c r="E294" s="64" t="s">
        <v>1399</v>
      </c>
      <c r="F294" s="77" t="str">
        <f>IF(ISBLANK(Table2[[#This Row],[unique_id]]), "", PROPER(SUBSTITUTE(Table2[[#This Row],[unique_id]], "_", " ")))</f>
        <v>Service Weewx Availability</v>
      </c>
      <c r="G294" s="64" t="s">
        <v>1412</v>
      </c>
      <c r="H294" s="64" t="s">
        <v>1388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1389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1423</v>
      </c>
      <c r="AR294" s="64" t="s">
        <v>1107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Weewx Availability</v>
      </c>
      <c r="AY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64" t="str">
        <f>IF(ISBLANK(Table2[[#This Row],[device_model]]), "", Table2[[#This Row],[device_suggested_area]])</f>
        <v>Rack</v>
      </c>
      <c r="BB294" s="64" t="s">
        <v>1392</v>
      </c>
      <c r="BC294" s="64" t="s">
        <v>1302</v>
      </c>
      <c r="BD294" s="64" t="s">
        <v>1301</v>
      </c>
      <c r="BE294" s="64" t="s">
        <v>1132</v>
      </c>
      <c r="BF294" s="64" t="s">
        <v>28</v>
      </c>
      <c r="BK294" s="78"/>
      <c r="BM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hidden="1" customHeight="1">
      <c r="A295" s="21">
        <v>2525</v>
      </c>
      <c r="B295" s="64" t="s">
        <v>26</v>
      </c>
      <c r="C295" s="64" t="s">
        <v>1391</v>
      </c>
      <c r="D295" s="64" t="s">
        <v>149</v>
      </c>
      <c r="E295" s="64" t="s">
        <v>1400</v>
      </c>
      <c r="F295" s="77" t="str">
        <f>IF(ISBLANK(Table2[[#This Row],[unique_id]]), "", PROPER(SUBSTITUTE(Table2[[#This Row],[unique_id]], "_", " ")))</f>
        <v>Service Digitemp Availability</v>
      </c>
      <c r="G295" s="64" t="s">
        <v>1413</v>
      </c>
      <c r="H295" s="64" t="s">
        <v>1388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1389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1423</v>
      </c>
      <c r="AR295" s="64" t="s">
        <v>1107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Digitemp Availability</v>
      </c>
      <c r="AY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64" t="str">
        <f>IF(ISBLANK(Table2[[#This Row],[device_model]]), "", Table2[[#This Row],[device_suggested_area]])</f>
        <v>Rack</v>
      </c>
      <c r="BB295" s="64" t="s">
        <v>1392</v>
      </c>
      <c r="BC295" s="64" t="s">
        <v>1302</v>
      </c>
      <c r="BD295" s="64" t="s">
        <v>1301</v>
      </c>
      <c r="BE295" s="64" t="s">
        <v>1132</v>
      </c>
      <c r="BF295" s="64" t="s">
        <v>28</v>
      </c>
      <c r="BK295" s="78"/>
      <c r="BM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hidden="1" customHeight="1">
      <c r="A296" s="21">
        <v>2526</v>
      </c>
      <c r="B296" s="64" t="s">
        <v>26</v>
      </c>
      <c r="C296" s="64" t="s">
        <v>1391</v>
      </c>
      <c r="D296" s="64" t="s">
        <v>149</v>
      </c>
      <c r="E296" s="64" t="s">
        <v>1401</v>
      </c>
      <c r="F296" s="77" t="str">
        <f>IF(ISBLANK(Table2[[#This Row],[unique_id]]), "", PROPER(SUBSTITUTE(Table2[[#This Row],[unique_id]], "_", " ")))</f>
        <v>Service Nginx Availability</v>
      </c>
      <c r="G296" s="64" t="s">
        <v>1414</v>
      </c>
      <c r="H296" s="64" t="s">
        <v>1388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1389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1423</v>
      </c>
      <c r="AR296" s="64" t="s">
        <v>1107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Nginx Availability</v>
      </c>
      <c r="AY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64" t="str">
        <f>IF(ISBLANK(Table2[[#This Row],[device_model]]), "", Table2[[#This Row],[device_suggested_area]])</f>
        <v>Rack</v>
      </c>
      <c r="BB296" s="64" t="s">
        <v>1392</v>
      </c>
      <c r="BC296" s="64" t="s">
        <v>1302</v>
      </c>
      <c r="BD296" s="64" t="s">
        <v>1301</v>
      </c>
      <c r="BE296" s="64" t="s">
        <v>1132</v>
      </c>
      <c r="BF296" s="64" t="s">
        <v>28</v>
      </c>
      <c r="BK296" s="78"/>
      <c r="BM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hidden="1" customHeight="1">
      <c r="A297" s="21">
        <v>2527</v>
      </c>
      <c r="B297" s="64" t="s">
        <v>26</v>
      </c>
      <c r="C297" s="64" t="s">
        <v>1391</v>
      </c>
      <c r="D297" s="64" t="s">
        <v>149</v>
      </c>
      <c r="E297" s="64" t="s">
        <v>1402</v>
      </c>
      <c r="F297" s="77" t="str">
        <f>IF(ISBLANK(Table2[[#This Row],[unique_id]]), "", PROPER(SUBSTITUTE(Table2[[#This Row],[unique_id]], "_", " ")))</f>
        <v>Service Influxdb Availability</v>
      </c>
      <c r="G297" s="64" t="s">
        <v>1415</v>
      </c>
      <c r="H297" s="64" t="s">
        <v>1388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1389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1423</v>
      </c>
      <c r="AR297" s="64" t="s">
        <v>1107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Influxdb Availability</v>
      </c>
      <c r="AY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64" t="str">
        <f>IF(ISBLANK(Table2[[#This Row],[device_model]]), "", Table2[[#This Row],[device_suggested_area]])</f>
        <v>Rack</v>
      </c>
      <c r="BB297" s="64" t="s">
        <v>1392</v>
      </c>
      <c r="BC297" s="64" t="s">
        <v>1302</v>
      </c>
      <c r="BD297" s="64" t="s">
        <v>1301</v>
      </c>
      <c r="BE297" s="64" t="s">
        <v>1132</v>
      </c>
      <c r="BF297" s="64" t="s">
        <v>28</v>
      </c>
      <c r="BK297" s="78"/>
      <c r="BM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hidden="1" customHeight="1">
      <c r="A298" s="21">
        <v>2528</v>
      </c>
      <c r="B298" s="64" t="s">
        <v>26</v>
      </c>
      <c r="C298" s="64" t="s">
        <v>1391</v>
      </c>
      <c r="D298" s="64" t="s">
        <v>149</v>
      </c>
      <c r="E298" s="64" t="s">
        <v>1403</v>
      </c>
      <c r="F298" s="77" t="str">
        <f>IF(ISBLANK(Table2[[#This Row],[unique_id]]), "", PROPER(SUBSTITUTE(Table2[[#This Row],[unique_id]], "_", " ")))</f>
        <v>Service Mariadb Availability</v>
      </c>
      <c r="G298" s="64" t="s">
        <v>1416</v>
      </c>
      <c r="H298" s="64" t="s">
        <v>1388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1389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1423</v>
      </c>
      <c r="AR298" s="64" t="s">
        <v>1107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Mariadb Availability</v>
      </c>
      <c r="AY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64" t="str">
        <f>IF(ISBLANK(Table2[[#This Row],[device_model]]), "", Table2[[#This Row],[device_suggested_area]])</f>
        <v>Rack</v>
      </c>
      <c r="BB298" s="64" t="s">
        <v>1392</v>
      </c>
      <c r="BC298" s="64" t="s">
        <v>1302</v>
      </c>
      <c r="BD298" s="64" t="s">
        <v>1301</v>
      </c>
      <c r="BE298" s="64" t="s">
        <v>1132</v>
      </c>
      <c r="BF298" s="64" t="s">
        <v>28</v>
      </c>
      <c r="BK298" s="78"/>
      <c r="BM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hidden="1" customHeight="1">
      <c r="A299" s="21">
        <v>2529</v>
      </c>
      <c r="B299" s="64" t="s">
        <v>26</v>
      </c>
      <c r="C299" s="64" t="s">
        <v>1391</v>
      </c>
      <c r="D299" s="64" t="s">
        <v>149</v>
      </c>
      <c r="E299" s="64" t="s">
        <v>1404</v>
      </c>
      <c r="F299" s="77" t="str">
        <f>IF(ISBLANK(Table2[[#This Row],[unique_id]]), "", PROPER(SUBSTITUTE(Table2[[#This Row],[unique_id]], "_", " ")))</f>
        <v>Service Postgres Availability</v>
      </c>
      <c r="G299" s="64" t="s">
        <v>1417</v>
      </c>
      <c r="H299" s="64" t="s">
        <v>1388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1389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1423</v>
      </c>
      <c r="AR299" s="64" t="s">
        <v>1107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Postgres Availability</v>
      </c>
      <c r="AY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64" t="str">
        <f>IF(ISBLANK(Table2[[#This Row],[device_model]]), "", Table2[[#This Row],[device_suggested_area]])</f>
        <v>Rack</v>
      </c>
      <c r="BB299" s="64" t="s">
        <v>1392</v>
      </c>
      <c r="BC299" s="64" t="s">
        <v>1302</v>
      </c>
      <c r="BD299" s="64" t="s">
        <v>1301</v>
      </c>
      <c r="BE299" s="64" t="s">
        <v>1132</v>
      </c>
      <c r="BF299" s="64" t="s">
        <v>28</v>
      </c>
      <c r="BK299" s="78"/>
      <c r="BM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hidden="1" customHeight="1">
      <c r="A300" s="21">
        <v>2530</v>
      </c>
      <c r="B300" s="64" t="s">
        <v>26</v>
      </c>
      <c r="C300" s="64" t="s">
        <v>1391</v>
      </c>
      <c r="D300" s="64" t="s">
        <v>149</v>
      </c>
      <c r="E300" s="64" t="s">
        <v>1405</v>
      </c>
      <c r="F300" s="77" t="str">
        <f>IF(ISBLANK(Table2[[#This Row],[unique_id]]), "", PROPER(SUBSTITUTE(Table2[[#This Row],[unique_id]], "_", " ")))</f>
        <v>Service Letsencrypt Availability</v>
      </c>
      <c r="G300" s="64" t="s">
        <v>1418</v>
      </c>
      <c r="H300" s="64" t="s">
        <v>1388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1389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1423</v>
      </c>
      <c r="AR300" s="64" t="s">
        <v>1107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Letsencrypt Availability</v>
      </c>
      <c r="AY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64" t="str">
        <f>IF(ISBLANK(Table2[[#This Row],[device_model]]), "", Table2[[#This Row],[device_suggested_area]])</f>
        <v>Rack</v>
      </c>
      <c r="BB300" s="64" t="s">
        <v>1392</v>
      </c>
      <c r="BC300" s="64" t="s">
        <v>1302</v>
      </c>
      <c r="BD300" s="64" t="s">
        <v>1301</v>
      </c>
      <c r="BE300" s="64" t="s">
        <v>1132</v>
      </c>
      <c r="BF300" s="64" t="s">
        <v>28</v>
      </c>
      <c r="BK300" s="78"/>
      <c r="BM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hidden="1" customHeight="1">
      <c r="A301" s="21">
        <v>2531</v>
      </c>
      <c r="B301" s="64" t="s">
        <v>26</v>
      </c>
      <c r="C301" s="64" t="s">
        <v>1391</v>
      </c>
      <c r="D301" s="64" t="s">
        <v>149</v>
      </c>
      <c r="E301" s="64" t="s">
        <v>1406</v>
      </c>
      <c r="F301" s="77" t="str">
        <f>IF(ISBLANK(Table2[[#This Row],[unique_id]]), "", PROPER(SUBSTITUTE(Table2[[#This Row],[unique_id]], "_", " ")))</f>
        <v>Service Unifipoller Availability</v>
      </c>
      <c r="G301" s="64" t="s">
        <v>1419</v>
      </c>
      <c r="H301" s="64" t="s">
        <v>1388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1389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1423</v>
      </c>
      <c r="AR301" s="64" t="s">
        <v>1107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Unifipoller Availability</v>
      </c>
      <c r="AY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64" t="str">
        <f>IF(ISBLANK(Table2[[#This Row],[device_model]]), "", Table2[[#This Row],[device_suggested_area]])</f>
        <v>Rack</v>
      </c>
      <c r="BB301" s="64" t="s">
        <v>1392</v>
      </c>
      <c r="BC301" s="64" t="s">
        <v>1302</v>
      </c>
      <c r="BD301" s="64" t="s">
        <v>1301</v>
      </c>
      <c r="BE301" s="64" t="s">
        <v>1132</v>
      </c>
      <c r="BF301" s="64" t="s">
        <v>28</v>
      </c>
      <c r="BK301" s="78"/>
      <c r="BM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hidden="1" customHeight="1">
      <c r="A302" s="21">
        <v>2532</v>
      </c>
      <c r="B302" s="64" t="s">
        <v>26</v>
      </c>
      <c r="C302" s="64" t="s">
        <v>1391</v>
      </c>
      <c r="D302" s="64" t="s">
        <v>149</v>
      </c>
      <c r="E302" s="64" t="s">
        <v>1407</v>
      </c>
      <c r="F302" s="77" t="str">
        <f>IF(ISBLANK(Table2[[#This Row],[unique_id]]), "", PROPER(SUBSTITUTE(Table2[[#This Row],[unique_id]], "_", " ")))</f>
        <v>Service Monitor Availability</v>
      </c>
      <c r="G302" s="64" t="s">
        <v>1420</v>
      </c>
      <c r="H302" s="64" t="s">
        <v>1388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1389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1423</v>
      </c>
      <c r="AR302" s="64" t="s">
        <v>1107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Monitor Availability</v>
      </c>
      <c r="AY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64" t="str">
        <f>IF(ISBLANK(Table2[[#This Row],[device_model]]), "", Table2[[#This Row],[device_suggested_area]])</f>
        <v>Rack</v>
      </c>
      <c r="BB302" s="64" t="s">
        <v>1392</v>
      </c>
      <c r="BC302" s="64" t="s">
        <v>1302</v>
      </c>
      <c r="BD302" s="64" t="s">
        <v>1301</v>
      </c>
      <c r="BE302" s="64" t="s">
        <v>1132</v>
      </c>
      <c r="BF302" s="64" t="s">
        <v>28</v>
      </c>
      <c r="BK302" s="78"/>
      <c r="BM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hidden="1" customHeight="1">
      <c r="A303" s="21">
        <v>2533</v>
      </c>
      <c r="B303" s="64" t="s">
        <v>26</v>
      </c>
      <c r="C303" s="64" t="s">
        <v>1391</v>
      </c>
      <c r="D303" s="64" t="s">
        <v>149</v>
      </c>
      <c r="E303" s="64" t="s">
        <v>1424</v>
      </c>
      <c r="F303" s="77" t="str">
        <f>IF(ISBLANK(Table2[[#This Row],[unique_id]]), "", PROPER(SUBSTITUTE(Table2[[#This Row],[unique_id]], "_", " ")))</f>
        <v>Host Flo Availability</v>
      </c>
      <c r="G303" s="64" t="s">
        <v>1224</v>
      </c>
      <c r="H303" s="64" t="s">
        <v>1422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1389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1423</v>
      </c>
      <c r="AR303" s="64" t="s">
        <v>1107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Flo Availability</v>
      </c>
      <c r="AY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64" t="str">
        <f>IF(ISBLANK(Table2[[#This Row],[device_model]]), "", Table2[[#This Row],[device_suggested_area]])</f>
        <v>Rack</v>
      </c>
      <c r="BB303" s="64" t="s">
        <v>1392</v>
      </c>
      <c r="BC303" s="64" t="s">
        <v>1302</v>
      </c>
      <c r="BD303" s="64" t="s">
        <v>1301</v>
      </c>
      <c r="BE303" s="64" t="s">
        <v>1132</v>
      </c>
      <c r="BF303" s="64" t="s">
        <v>28</v>
      </c>
      <c r="BK303" s="78"/>
      <c r="BM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hidden="1" customHeight="1">
      <c r="A304" s="21">
        <v>2534</v>
      </c>
      <c r="B304" s="64" t="s">
        <v>26</v>
      </c>
      <c r="C304" s="64" t="s">
        <v>1391</v>
      </c>
      <c r="D304" s="64" t="s">
        <v>149</v>
      </c>
      <c r="E304" s="64" t="s">
        <v>1426</v>
      </c>
      <c r="F304" s="77" t="str">
        <f>IF(ISBLANK(Table2[[#This Row],[unique_id]]), "", PROPER(SUBSTITUTE(Table2[[#This Row],[unique_id]], "_", " ")))</f>
        <v>Host Meg Availability</v>
      </c>
      <c r="G304" s="64" t="s">
        <v>1449</v>
      </c>
      <c r="H304" s="64" t="s">
        <v>1422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1389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1423</v>
      </c>
      <c r="AR304" s="64" t="s">
        <v>1107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Meg Availability</v>
      </c>
      <c r="AY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64" t="str">
        <f>IF(ISBLANK(Table2[[#This Row],[device_model]]), "", Table2[[#This Row],[device_suggested_area]])</f>
        <v>Rack</v>
      </c>
      <c r="BB304" s="64" t="s">
        <v>1392</v>
      </c>
      <c r="BC304" s="64" t="s">
        <v>1302</v>
      </c>
      <c r="BD304" s="64" t="s">
        <v>1301</v>
      </c>
      <c r="BE304" s="64" t="s">
        <v>1132</v>
      </c>
      <c r="BF304" s="64" t="s">
        <v>28</v>
      </c>
      <c r="BK304" s="78"/>
      <c r="BM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hidden="1" customHeight="1">
      <c r="A305" s="21">
        <v>2535</v>
      </c>
      <c r="B305" s="64" t="s">
        <v>26</v>
      </c>
      <c r="C305" s="64" t="s">
        <v>1391</v>
      </c>
      <c r="D305" s="64" t="s">
        <v>149</v>
      </c>
      <c r="E305" s="64" t="s">
        <v>1425</v>
      </c>
      <c r="F305" s="77" t="str">
        <f>IF(ISBLANK(Table2[[#This Row],[unique_id]]), "", PROPER(SUBSTITUTE(Table2[[#This Row],[unique_id]], "_", " ")))</f>
        <v>Host Lia Availability</v>
      </c>
      <c r="G305" s="64" t="s">
        <v>1448</v>
      </c>
      <c r="H305" s="64" t="s">
        <v>1422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1389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1423</v>
      </c>
      <c r="AR305" s="64" t="s">
        <v>1107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Lia Availability</v>
      </c>
      <c r="AY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64" t="str">
        <f>IF(ISBLANK(Table2[[#This Row],[device_model]]), "", Table2[[#This Row],[device_suggested_area]])</f>
        <v>Rack</v>
      </c>
      <c r="BB305" s="64" t="s">
        <v>1392</v>
      </c>
      <c r="BC305" s="64" t="s">
        <v>1302</v>
      </c>
      <c r="BD305" s="64" t="s">
        <v>1301</v>
      </c>
      <c r="BE305" s="64" t="s">
        <v>1132</v>
      </c>
      <c r="BF305" s="64" t="s">
        <v>28</v>
      </c>
      <c r="BK305" s="78"/>
      <c r="BM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hidden="1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1422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1387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K307" s="21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hidden="1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77" t="str">
        <f>IF(ISBLANK(Table2[[#This Row],[unique_id]]), "", PROPER(SUBSTITUTE(Table2[[#This Row],[unique_id]], "_", " ")))</f>
        <v>Template Utility Temperature Proxy</v>
      </c>
      <c r="G308" s="64" t="s">
        <v>1451</v>
      </c>
      <c r="H308" s="64" t="s">
        <v>1453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77" t="str">
        <f>IF(ISBLANK(Table2[[#This Row],[device_model]]), "", Table2[[#This Row],[device_suggested_area]])</f>
        <v/>
      </c>
      <c r="BE308" s="66"/>
      <c r="BM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hidden="1" customHeight="1">
      <c r="A309" s="21">
        <v>2539</v>
      </c>
      <c r="B309" s="36" t="s">
        <v>26</v>
      </c>
      <c r="C309" s="36" t="s">
        <v>1291</v>
      </c>
      <c r="D309" s="36" t="s">
        <v>27</v>
      </c>
      <c r="E309" s="36" t="s">
        <v>1292</v>
      </c>
      <c r="F309" s="38" t="str">
        <f>IF(ISBLANK(Table2[[#This Row],[unique_id]]), "", PROPER(SUBSTITUTE(Table2[[#This Row],[unique_id]], "_", " ")))</f>
        <v>Rack Top Temperature</v>
      </c>
      <c r="G309" s="36" t="s">
        <v>1294</v>
      </c>
      <c r="H309" s="36" t="s">
        <v>1453</v>
      </c>
      <c r="I309" s="36" t="s">
        <v>295</v>
      </c>
      <c r="K309" s="36" t="s">
        <v>1362</v>
      </c>
      <c r="O309" s="39"/>
      <c r="T309" s="37"/>
      <c r="V309" s="39" t="s">
        <v>1382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1322</v>
      </c>
      <c r="AJ309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Top Temperature</v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>Rack</v>
      </c>
      <c r="BB309" s="36" t="s">
        <v>87</v>
      </c>
      <c r="BC309" s="36" t="s">
        <v>1298</v>
      </c>
      <c r="BD309" s="36" t="s">
        <v>1291</v>
      </c>
      <c r="BE309" s="36" t="s">
        <v>1299</v>
      </c>
      <c r="BF309" s="36" t="s">
        <v>28</v>
      </c>
      <c r="BK309" s="36" t="s">
        <v>1320</v>
      </c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s="64" customFormat="1" ht="16" hidden="1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1294</v>
      </c>
      <c r="H310" s="64" t="s">
        <v>1453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hidden="1" customHeight="1">
      <c r="A311" s="21">
        <v>2541</v>
      </c>
      <c r="B311" s="36" t="s">
        <v>26</v>
      </c>
      <c r="C311" s="36" t="s">
        <v>1291</v>
      </c>
      <c r="D311" s="36" t="s">
        <v>27</v>
      </c>
      <c r="E311" s="36" t="s">
        <v>1293</v>
      </c>
      <c r="F311" s="38" t="str">
        <f>IF(ISBLANK(Table2[[#This Row],[unique_id]]), "", PROPER(SUBSTITUTE(Table2[[#This Row],[unique_id]], "_", " ")))</f>
        <v>Rack Bottom Temperature</v>
      </c>
      <c r="G311" s="36" t="s">
        <v>1303</v>
      </c>
      <c r="H311" s="36" t="s">
        <v>1453</v>
      </c>
      <c r="I311" s="36" t="s">
        <v>295</v>
      </c>
      <c r="K311" s="36" t="s">
        <v>1363</v>
      </c>
      <c r="O311" s="39"/>
      <c r="T311" s="37"/>
      <c r="V311" s="39" t="s">
        <v>1382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1322</v>
      </c>
      <c r="AJ311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Bottom Temperature</v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>Rack</v>
      </c>
      <c r="BB311" s="36" t="s">
        <v>87</v>
      </c>
      <c r="BC311" s="36" t="s">
        <v>1298</v>
      </c>
      <c r="BD311" s="36" t="s">
        <v>1291</v>
      </c>
      <c r="BE311" s="36" t="s">
        <v>1299</v>
      </c>
      <c r="BF311" s="36" t="s">
        <v>28</v>
      </c>
      <c r="BK311" s="36" t="s">
        <v>1319</v>
      </c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s="36" customFormat="1" ht="16" hidden="1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1303</v>
      </c>
      <c r="H312" s="36" t="s">
        <v>1453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hidden="1" customHeight="1">
      <c r="A313" s="21">
        <v>2543</v>
      </c>
      <c r="B313" s="64" t="s">
        <v>26</v>
      </c>
      <c r="C313" s="64" t="s">
        <v>1420</v>
      </c>
      <c r="D313" s="64" t="s">
        <v>27</v>
      </c>
      <c r="E313" s="64" t="s">
        <v>1435</v>
      </c>
      <c r="F313" s="77" t="str">
        <f>IF(ISBLANK(Table2[[#This Row],[unique_id]]), "", PROPER(SUBSTITUTE(Table2[[#This Row],[unique_id]], "_", " ")))</f>
        <v>Host Flo Temperature</v>
      </c>
      <c r="G313" s="64" t="s">
        <v>1224</v>
      </c>
      <c r="H313" s="64" t="s">
        <v>1453</v>
      </c>
      <c r="I313" s="64" t="s">
        <v>295</v>
      </c>
      <c r="K313" s="64" t="s">
        <v>1446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1441</v>
      </c>
      <c r="AJ31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1442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Flo Temperature</v>
      </c>
      <c r="AY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64" t="str">
        <f>IF(ISBLANK(Table2[[#This Row],[device_model]]), "", Table2[[#This Row],[device_suggested_area]])</f>
        <v>Rack</v>
      </c>
      <c r="BB313" s="64" t="s">
        <v>1439</v>
      </c>
      <c r="BC313" s="64" t="s">
        <v>1438</v>
      </c>
      <c r="BD313" s="64" t="s">
        <v>1437</v>
      </c>
      <c r="BE313" s="64" t="s">
        <v>1132</v>
      </c>
      <c r="BF313" s="64" t="s">
        <v>28</v>
      </c>
      <c r="BM31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hidden="1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77" t="str">
        <f>IF(ISBLANK(Table2[[#This Row],[unique_id]]), "", PROPER(SUBSTITUTE(Table2[[#This Row],[unique_id]], "_", " ")))</f>
        <v>Compensation Sensor Host Flo Temperature</v>
      </c>
      <c r="G314" s="64" t="s">
        <v>1224</v>
      </c>
      <c r="H314" s="64" t="s">
        <v>1453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7" t="str">
        <f>IF(ISBLANK(Table2[[#This Row],[device_model]]), "", Table2[[#This Row],[device_suggested_area]])</f>
        <v/>
      </c>
      <c r="BE314" s="66"/>
      <c r="BF314" s="64" t="s">
        <v>28</v>
      </c>
      <c r="BM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hidden="1" customHeight="1">
      <c r="A315" s="21">
        <v>2545</v>
      </c>
      <c r="B315" s="64" t="s">
        <v>26</v>
      </c>
      <c r="C315" s="64" t="s">
        <v>1420</v>
      </c>
      <c r="D315" s="64" t="s">
        <v>27</v>
      </c>
      <c r="E315" s="64" t="s">
        <v>1436</v>
      </c>
      <c r="F315" s="77" t="str">
        <f>IF(ISBLANK(Table2[[#This Row],[unique_id]]), "", PROPER(SUBSTITUTE(Table2[[#This Row],[unique_id]], "_", " ")))</f>
        <v>Host Meg Temperature</v>
      </c>
      <c r="G315" s="64" t="s">
        <v>1449</v>
      </c>
      <c r="H315" s="64" t="s">
        <v>1453</v>
      </c>
      <c r="I315" s="64" t="s">
        <v>295</v>
      </c>
      <c r="K315" s="64" t="s">
        <v>1447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1321</v>
      </c>
      <c r="AJ31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1444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Meg Temperature</v>
      </c>
      <c r="AY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64" t="str">
        <f>IF(ISBLANK(Table2[[#This Row],[device_model]]), "", Table2[[#This Row],[device_suggested_area]])</f>
        <v>Rack</v>
      </c>
      <c r="BB315" s="64" t="s">
        <v>1439</v>
      </c>
      <c r="BC315" s="64" t="s">
        <v>1438</v>
      </c>
      <c r="BD315" s="64" t="s">
        <v>1437</v>
      </c>
      <c r="BE315" s="64" t="s">
        <v>1132</v>
      </c>
      <c r="BF315" s="64" t="s">
        <v>28</v>
      </c>
      <c r="BM31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hidden="1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77" t="str">
        <f>IF(ISBLANK(Table2[[#This Row],[unique_id]]), "", PROPER(SUBSTITUTE(Table2[[#This Row],[unique_id]], "_", " ")))</f>
        <v>Compensation Sensor Host Meg Temperature</v>
      </c>
      <c r="G316" s="64" t="s">
        <v>1449</v>
      </c>
      <c r="H316" s="64" t="s">
        <v>1453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77" t="str">
        <f>IF(ISBLANK(Table2[[#This Row],[device_model]]), "", Table2[[#This Row],[device_suggested_area]])</f>
        <v/>
      </c>
      <c r="BE316" s="66"/>
      <c r="BF316" s="64" t="s">
        <v>28</v>
      </c>
      <c r="BM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hidden="1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77" t="str">
        <f>IF(ISBLANK(Table2[[#This Row],[unique_id]]), "", PROPER(SUBSTITUTE(Table2[[#This Row],[unique_id]], "_", " ")))</f>
        <v>Template Deck Festoons Plug Temperature Proxy</v>
      </c>
      <c r="G317" s="64" t="s">
        <v>1456</v>
      </c>
      <c r="H317" s="64" t="s">
        <v>1454</v>
      </c>
      <c r="I317" s="64" t="s">
        <v>295</v>
      </c>
      <c r="K317" s="64" t="s">
        <v>1361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77" t="str">
        <f>IF(ISBLANK(Table2[[#This Row],[device_model]]), "", Table2[[#This Row],[device_suggested_area]])</f>
        <v/>
      </c>
      <c r="BE317" s="66"/>
      <c r="BM31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hidden="1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77" t="str">
        <f>IF(ISBLANK(Table2[[#This Row],[unique_id]]), "", PROPER(SUBSTITUTE(Table2[[#This Row],[unique_id]], "_", " ")))</f>
        <v>Template Wardrobe Temperature Proxy</v>
      </c>
      <c r="G318" s="64" t="s">
        <v>1455</v>
      </c>
      <c r="H318" s="64" t="s">
        <v>1452</v>
      </c>
      <c r="I318" s="64" t="s">
        <v>295</v>
      </c>
      <c r="K318" s="64" t="s">
        <v>1367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77" t="str">
        <f>IF(ISBLANK(Table2[[#This Row],[device_model]]), "", Table2[[#This Row],[device_suggested_area]])</f>
        <v/>
      </c>
      <c r="BE318" s="66"/>
      <c r="BM31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hidden="1" customHeight="1">
      <c r="A319" s="21">
        <v>2549</v>
      </c>
      <c r="B319" s="64" t="s">
        <v>26</v>
      </c>
      <c r="C319" s="64" t="s">
        <v>1420</v>
      </c>
      <c r="D319" s="64" t="s">
        <v>27</v>
      </c>
      <c r="E319" s="64" t="s">
        <v>1434</v>
      </c>
      <c r="F319" s="77" t="str">
        <f>IF(ISBLANK(Table2[[#This Row],[unique_id]]), "", PROPER(SUBSTITUTE(Table2[[#This Row],[unique_id]], "_", " ")))</f>
        <v>Host Lia Temperature</v>
      </c>
      <c r="G319" s="64" t="s">
        <v>1448</v>
      </c>
      <c r="H319" s="64" t="s">
        <v>1452</v>
      </c>
      <c r="I319" s="64" t="s">
        <v>295</v>
      </c>
      <c r="K319" s="64" t="s">
        <v>1445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1322</v>
      </c>
      <c r="AJ31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1443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Lia Temperature</v>
      </c>
      <c r="AY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64" t="str">
        <f>IF(ISBLANK(Table2[[#This Row],[device_model]]), "", Table2[[#This Row],[device_suggested_area]])</f>
        <v>Rack</v>
      </c>
      <c r="BB319" s="64" t="s">
        <v>1439</v>
      </c>
      <c r="BC319" s="64" t="s">
        <v>1438</v>
      </c>
      <c r="BD319" s="64" t="s">
        <v>1437</v>
      </c>
      <c r="BE319" s="64" t="s">
        <v>1132</v>
      </c>
      <c r="BF319" s="64" t="s">
        <v>28</v>
      </c>
      <c r="BM31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hidden="1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77" t="str">
        <f>IF(ISBLANK(Table2[[#This Row],[unique_id]]), "", PROPER(SUBSTITUTE(Table2[[#This Row],[unique_id]], "_", " ")))</f>
        <v>Compensation Sensor Host Lia Temperature</v>
      </c>
      <c r="G320" s="64" t="s">
        <v>1448</v>
      </c>
      <c r="H320" s="64" t="s">
        <v>1452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77" t="str">
        <f>IF(ISBLANK(Table2[[#This Row],[device_model]]), "", Table2[[#This Row],[device_suggested_area]])</f>
        <v/>
      </c>
      <c r="BE320" s="66"/>
      <c r="BF320" s="64" t="s">
        <v>28</v>
      </c>
      <c r="BM32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1386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K321" s="21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1386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K322" s="21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1386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K323" s="21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1386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K324" s="21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1386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K325" s="21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PROPER(SUBSTITUTE(Table2[[#This Row],[unique_id]], "_", " ")))</f>
        <v>Template Weatherstation Console Battery Percent Int</v>
      </c>
      <c r="G326" s="21" t="s">
        <v>747</v>
      </c>
      <c r="H326" s="21" t="s">
        <v>1386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21" t="str">
        <f>IF(ISBLANK(Table2[[#This Row],[device_model]]), "", Table2[[#This Row],[device_suggested_area]])</f>
        <v/>
      </c>
      <c r="BE326" s="22"/>
      <c r="BK326" s="21"/>
      <c r="BL326" s="21"/>
      <c r="BM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PROPER(SUBSTITUTE(Table2[[#This Row],[unique_id]], "_", " ")))</f>
        <v>Weatherstation Console Battery Voltage</v>
      </c>
      <c r="G327" s="21" t="s">
        <v>524</v>
      </c>
      <c r="H327" s="21" t="s">
        <v>1386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1384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3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Weather Station Weatherstation Console Battery Voltage</v>
      </c>
      <c r="AY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21" t="str">
        <f>IF(ISBLANK(Table2[[#This Row],[device_model]]), "", Table2[[#This Row],[device_suggested_area]])</f>
        <v>Rack</v>
      </c>
      <c r="BB327" s="21" t="s">
        <v>474</v>
      </c>
      <c r="BC327" s="21" t="s">
        <v>36</v>
      </c>
      <c r="BD327" s="21" t="s">
        <v>37</v>
      </c>
      <c r="BE327" s="21" t="s">
        <v>1233</v>
      </c>
      <c r="BF327" s="21" t="s">
        <v>28</v>
      </c>
      <c r="BK327" s="21"/>
      <c r="BL327" s="21"/>
      <c r="BM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1386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K328" s="21"/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1386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K329" s="21"/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1386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K330" s="21"/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1386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K331" s="21"/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1386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K332" s="21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1386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K333" s="21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1386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K334" s="21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R335" s="45"/>
      <c r="T335" s="26" t="s">
        <v>933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K335" s="21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K336" s="21"/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hidden="1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K338" s="21"/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893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hidden="1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K340" s="21"/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hidden="1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K342" s="21"/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hidden="1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K344" s="21"/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hidden="1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K346" s="21"/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hidden="1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K348" s="21"/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hidden="1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K350" s="21"/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hidden="1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K352" s="21"/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hidden="1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K354" s="21"/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hidden="1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K356" s="21"/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hidden="1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K358" s="21"/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hidden="1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K360" s="21"/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925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hidden="1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R362" s="21" t="s">
        <v>903</v>
      </c>
      <c r="S362" s="21" t="str">
        <f>Table2[[#This Row],[friendly_name]]</f>
        <v>Server Flo</v>
      </c>
      <c r="T362" s="26" t="s">
        <v>1236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K362" s="21"/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hidden="1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R364" s="21" t="s">
        <v>903</v>
      </c>
      <c r="S364" s="21" t="str">
        <f>Table2[[#This Row],[friendly_name]]</f>
        <v>Server Meg</v>
      </c>
      <c r="T364" s="26" t="s">
        <v>1236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K364" s="21"/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hidden="1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hidden="1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hidden="1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hidden="1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954</v>
      </c>
      <c r="F369" s="38" t="str">
        <f>IF(ISBLANK(Table2[[#This Row],[unique_id]]), "", PROPER(SUBSTITUTE(Table2[[#This Row],[unique_id]], "_", " ")))</f>
        <v>Rack Outlet 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888</v>
      </c>
      <c r="P369" s="36" t="s">
        <v>166</v>
      </c>
      <c r="Q369" s="36" t="s">
        <v>858</v>
      </c>
      <c r="R369" s="36" t="s">
        <v>860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1283</v>
      </c>
      <c r="AE369" s="36" t="s">
        <v>256</v>
      </c>
      <c r="AF369" s="36">
        <v>10</v>
      </c>
      <c r="AG369" s="39" t="s">
        <v>34</v>
      </c>
      <c r="AH369" s="39" t="s">
        <v>1016</v>
      </c>
      <c r="AJ369" s="36" t="str">
        <f>_xlfn.CONCAT("homeassistant/entity/", Table2[[#This Row],[entity_namespace]], "/tasmota/",Table2[[#This Row],[unique_id]], "/config")</f>
        <v>homeassistant/entity/switch/tasmota/rack_outlet_plug/config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1036</v>
      </c>
      <c r="AO369" s="36" t="s">
        <v>1037</v>
      </c>
      <c r="AP369" s="36" t="s">
        <v>1025</v>
      </c>
      <c r="AQ369" s="36" t="s">
        <v>1026</v>
      </c>
      <c r="AR369" s="36" t="s">
        <v>1107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21" t="str">
        <f>IF(ISBLANK(Table2[[#This Row],[device_model]]), "", Table2[[#This Row],[device_suggested_area]])</f>
        <v>Rack</v>
      </c>
      <c r="BB369" s="36" t="s">
        <v>1162</v>
      </c>
      <c r="BC369" s="36" t="s">
        <v>1035</v>
      </c>
      <c r="BD369" s="36" t="s">
        <v>1285</v>
      </c>
      <c r="BE369" s="36" t="s">
        <v>1004</v>
      </c>
      <c r="BF369" s="36" t="s">
        <v>28</v>
      </c>
      <c r="BJ369" s="36" t="s">
        <v>446</v>
      </c>
      <c r="BK369" s="36" t="s">
        <v>1034</v>
      </c>
      <c r="BL369" s="36" t="s">
        <v>1033</v>
      </c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s="36" customFormat="1" ht="16" hidden="1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1104</v>
      </c>
      <c r="F370" s="38" t="str">
        <f>IF(ISBLANK(Table2[[#This Row],[unique_id]]), "", PROPER(SUBSTITUTE(Table2[[#This Row],[unique_id]], "_", " ")))</f>
        <v>Rack Outlet Plug Energy 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1017</v>
      </c>
      <c r="AF370" s="36">
        <v>10</v>
      </c>
      <c r="AG370" s="39" t="s">
        <v>34</v>
      </c>
      <c r="AH370" s="39" t="s">
        <v>1016</v>
      </c>
      <c r="AJ370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1036</v>
      </c>
      <c r="AO370" s="36" t="s">
        <v>1037</v>
      </c>
      <c r="AP370" s="36" t="s">
        <v>1025</v>
      </c>
      <c r="AQ370" s="36" t="s">
        <v>1026</v>
      </c>
      <c r="AR370" s="36" t="s">
        <v>1279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Power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21" t="str">
        <f>IF(ISBLANK(Table2[[#This Row],[device_model]]), "", Table2[[#This Row],[device_suggested_area]])</f>
        <v>Rack</v>
      </c>
      <c r="BB370" s="36" t="s">
        <v>1162</v>
      </c>
      <c r="BC370" s="36" t="s">
        <v>1035</v>
      </c>
      <c r="BD370" s="36" t="s">
        <v>1285</v>
      </c>
      <c r="BE370" s="36" t="s">
        <v>1004</v>
      </c>
      <c r="BF370" s="36" t="s">
        <v>28</v>
      </c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hidden="1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1105</v>
      </c>
      <c r="F371" s="38" t="str">
        <f>IF(ISBLANK(Table2[[#This Row],[unique_id]]), "", PROPER(SUBSTITUTE(Table2[[#This Row],[unique_id]], "_", " ")))</f>
        <v>Rack Outlet Plug Energy 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1018</v>
      </c>
      <c r="AF371" s="36">
        <v>10</v>
      </c>
      <c r="AG371" s="39" t="s">
        <v>34</v>
      </c>
      <c r="AH371" s="39" t="s">
        <v>1016</v>
      </c>
      <c r="AJ371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1036</v>
      </c>
      <c r="AO371" s="36" t="s">
        <v>1037</v>
      </c>
      <c r="AP371" s="36" t="s">
        <v>1025</v>
      </c>
      <c r="AQ371" s="36" t="s">
        <v>1026</v>
      </c>
      <c r="AR371" s="36" t="s">
        <v>1280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Total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21" t="str">
        <f>IF(ISBLANK(Table2[[#This Row],[device_model]]), "", Table2[[#This Row],[device_suggested_area]])</f>
        <v>Rack</v>
      </c>
      <c r="BB371" s="36" t="s">
        <v>1162</v>
      </c>
      <c r="BC371" s="36" t="s">
        <v>1035</v>
      </c>
      <c r="BD371" s="36" t="s">
        <v>1285</v>
      </c>
      <c r="BE371" s="36" t="s">
        <v>1004</v>
      </c>
      <c r="BF371" s="36" t="s">
        <v>28</v>
      </c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hidden="1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hidden="1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hidden="1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hidden="1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1270</v>
      </c>
      <c r="F375" s="38" t="str">
        <f>IF(ISBLANK(Table2[[#This Row],[unique_id]]), "", PROPER(SUBSTITUTE(Table2[[#This Row],[unique_id]], "_", " ")))</f>
        <v>Ceiling Network Switch 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888</v>
      </c>
      <c r="P375" s="36" t="s">
        <v>166</v>
      </c>
      <c r="Q375" s="36" t="s">
        <v>858</v>
      </c>
      <c r="R375" s="36" t="s">
        <v>860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1283</v>
      </c>
      <c r="AE375" s="36" t="s">
        <v>257</v>
      </c>
      <c r="AF375" s="36">
        <v>10</v>
      </c>
      <c r="AG375" s="39" t="s">
        <v>34</v>
      </c>
      <c r="AH375" s="39" t="s">
        <v>1016</v>
      </c>
      <c r="AJ3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1036</v>
      </c>
      <c r="AO375" s="36" t="s">
        <v>1037</v>
      </c>
      <c r="AP375" s="36" t="s">
        <v>1025</v>
      </c>
      <c r="AQ375" s="36" t="s">
        <v>1026</v>
      </c>
      <c r="AR375" s="36" t="s">
        <v>1107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21" t="str">
        <f>IF(ISBLANK(Table2[[#This Row],[device_model]]), "", Table2[[#This Row],[device_suggested_area]])</f>
        <v>Ceiling</v>
      </c>
      <c r="BB375" s="36" t="s">
        <v>223</v>
      </c>
      <c r="BC375" s="36" t="s">
        <v>1035</v>
      </c>
      <c r="BD375" s="36" t="s">
        <v>1285</v>
      </c>
      <c r="BE375" s="36" t="s">
        <v>1004</v>
      </c>
      <c r="BF375" s="36" t="s">
        <v>416</v>
      </c>
      <c r="BJ375" s="36" t="s">
        <v>446</v>
      </c>
      <c r="BK375" s="56" t="s">
        <v>1121</v>
      </c>
      <c r="BL375" s="36" t="s">
        <v>1120</v>
      </c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s="36" customFormat="1" ht="16" hidden="1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1271</v>
      </c>
      <c r="F376" s="38" t="str">
        <f>IF(ISBLANK(Table2[[#This Row],[unique_id]]), "", PROPER(SUBSTITUTE(Table2[[#This Row],[unique_id]], "_", " ")))</f>
        <v>Ceiling Network Switch Plug Energy 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1017</v>
      </c>
      <c r="AF376" s="36">
        <v>10</v>
      </c>
      <c r="AG376" s="39" t="s">
        <v>34</v>
      </c>
      <c r="AH376" s="39" t="s">
        <v>1016</v>
      </c>
      <c r="AJ3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1036</v>
      </c>
      <c r="AO376" s="36" t="s">
        <v>1037</v>
      </c>
      <c r="AP376" s="36" t="s">
        <v>1025</v>
      </c>
      <c r="AQ376" s="36" t="s">
        <v>1026</v>
      </c>
      <c r="AR376" s="36" t="s">
        <v>1279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Power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21" t="str">
        <f>IF(ISBLANK(Table2[[#This Row],[device_model]]), "", Table2[[#This Row],[device_suggested_area]])</f>
        <v>Ceiling</v>
      </c>
      <c r="BB376" s="36" t="s">
        <v>223</v>
      </c>
      <c r="BC376" s="36" t="s">
        <v>1035</v>
      </c>
      <c r="BD376" s="36" t="s">
        <v>1285</v>
      </c>
      <c r="BE376" s="36" t="s">
        <v>1004</v>
      </c>
      <c r="BF376" s="36" t="s">
        <v>416</v>
      </c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hidden="1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1272</v>
      </c>
      <c r="F377" s="38" t="str">
        <f>IF(ISBLANK(Table2[[#This Row],[unique_id]]), "", PROPER(SUBSTITUTE(Table2[[#This Row],[unique_id]], "_", " ")))</f>
        <v>Ceiling Network Switch Plug Energy 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1018</v>
      </c>
      <c r="AF377" s="36">
        <v>10</v>
      </c>
      <c r="AG377" s="39" t="s">
        <v>34</v>
      </c>
      <c r="AH377" s="39" t="s">
        <v>1016</v>
      </c>
      <c r="AJ377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1036</v>
      </c>
      <c r="AO377" s="36" t="s">
        <v>1037</v>
      </c>
      <c r="AP377" s="36" t="s">
        <v>1025</v>
      </c>
      <c r="AQ377" s="36" t="s">
        <v>1026</v>
      </c>
      <c r="AR377" s="36" t="s">
        <v>1280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Total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21" t="str">
        <f>IF(ISBLANK(Table2[[#This Row],[device_model]]), "", Table2[[#This Row],[device_suggested_area]])</f>
        <v>Ceiling</v>
      </c>
      <c r="BB377" s="36" t="s">
        <v>223</v>
      </c>
      <c r="BC377" s="36" t="s">
        <v>1035</v>
      </c>
      <c r="BD377" s="36" t="s">
        <v>1285</v>
      </c>
      <c r="BE377" s="36" t="s">
        <v>1004</v>
      </c>
      <c r="BF377" s="36" t="s">
        <v>416</v>
      </c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R378" s="21" t="s">
        <v>904</v>
      </c>
      <c r="S378" s="21" t="str">
        <f>Table2[[#This Row],[friendly_name]]</f>
        <v>Internet Modem</v>
      </c>
      <c r="T378" s="26" t="s">
        <v>1236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K378" s="21"/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hidden="1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hidden="1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1006</v>
      </c>
      <c r="F380" s="38" t="str">
        <f>IF(ISBLANK(Table2[[#This Row],[unique_id]]), "", PROPER(SUBSTITUTE(Table2[[#This Row],[unique_id]], "_", " ")))</f>
        <v>Rack Fans 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888</v>
      </c>
      <c r="P380" s="36"/>
      <c r="Q380" s="36"/>
      <c r="R380" s="36"/>
      <c r="S380" s="36"/>
      <c r="T380" s="37" t="s">
        <v>1108</v>
      </c>
      <c r="U380" s="36"/>
      <c r="V380" s="39"/>
      <c r="W380" s="39"/>
      <c r="X380" s="39"/>
      <c r="Y380" s="39"/>
      <c r="Z380" s="39"/>
      <c r="AA380" s="39" t="s">
        <v>1284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1016</v>
      </c>
      <c r="AI380" s="36"/>
      <c r="AJ380" s="36" t="str">
        <f>_xlfn.CONCAT("homeassistant/entity/", Table2[[#This Row],[entity_namespace]], "/tasmota/",Table2[[#This Row],[unique_id]], "/config")</f>
        <v>homeassistant/entity/fan/tasmota/rack_fans_plug/config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1036</v>
      </c>
      <c r="AO380" s="36" t="s">
        <v>1037</v>
      </c>
      <c r="AP380" s="36" t="s">
        <v>1025</v>
      </c>
      <c r="AQ380" s="36" t="s">
        <v>1026</v>
      </c>
      <c r="AR380" s="36" t="s">
        <v>1107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Fans Rack Fans Plug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6"/>
      <c r="BA380" s="21" t="str">
        <f>IF(ISBLANK(Table2[[#This Row],[device_model]]), "", Table2[[#This Row],[device_suggested_area]])</f>
        <v>Rack</v>
      </c>
      <c r="BB380" s="36" t="s">
        <v>131</v>
      </c>
      <c r="BC380" s="42" t="s">
        <v>865</v>
      </c>
      <c r="BD380" s="36" t="s">
        <v>1285</v>
      </c>
      <c r="BE380" s="36" t="s">
        <v>1004</v>
      </c>
      <c r="BF380" s="36" t="s">
        <v>28</v>
      </c>
      <c r="BG380" s="36"/>
      <c r="BH380" s="36"/>
      <c r="BI380" s="36"/>
      <c r="BJ380" s="36" t="s">
        <v>446</v>
      </c>
      <c r="BK380" s="36" t="s">
        <v>656</v>
      </c>
      <c r="BL380" s="36" t="s">
        <v>1007</v>
      </c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hidden="1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V381" s="22"/>
      <c r="W381" s="22" t="s">
        <v>549</v>
      </c>
      <c r="X381" s="22"/>
      <c r="Y381" s="29" t="s">
        <v>855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hidden="1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V382" s="22"/>
      <c r="W382" s="22" t="s">
        <v>549</v>
      </c>
      <c r="X382" s="22"/>
      <c r="Y382" s="29" t="s">
        <v>855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hidden="1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V383" s="22"/>
      <c r="W383" s="22" t="s">
        <v>549</v>
      </c>
      <c r="X383" s="22"/>
      <c r="Y383" s="29" t="s">
        <v>855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hidden="1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V384" s="22"/>
      <c r="W384" s="22" t="s">
        <v>549</v>
      </c>
      <c r="X384" s="22"/>
      <c r="Y384" s="29" t="s">
        <v>855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hidden="1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V385" s="22"/>
      <c r="W385" s="22" t="s">
        <v>549</v>
      </c>
      <c r="X385" s="22"/>
      <c r="Y385" s="29" t="s">
        <v>855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hidden="1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V386" s="22"/>
      <c r="W386" s="22" t="s">
        <v>549</v>
      </c>
      <c r="X386" s="22"/>
      <c r="Y386" s="29" t="s">
        <v>855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hidden="1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K387" s="21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hidden="1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K388" s="21"/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hidden="1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K389" s="21"/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hidden="1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K390" s="21"/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hidden="1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K391" s="21"/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hidden="1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K392" s="21"/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K393" s="21"/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K394" s="21"/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K395" s="21"/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K396" s="21"/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K397" s="21"/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K398" s="21"/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K399" s="21"/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K400" s="21"/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K401" s="21"/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K402" s="21"/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K403" s="21"/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K404" s="21"/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K405" s="21"/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K406" s="21"/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K407" s="21"/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K408" s="21"/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K409" s="21"/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hidden="1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hidden="1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hidden="1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hidden="1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hidden="1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hidden="1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hidden="1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K417" s="21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hidden="1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hidden="1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hidden="1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hidden="1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hidden="1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K422" s="21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hidden="1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hidden="1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K424" s="21"/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hidden="1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hidden="1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K427" s="21"/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hidden="1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hidden="1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854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hidden="1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854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hidden="1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K434" s="21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hidden="1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79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854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hidden="1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854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hidden="1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K439" s="21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K440" s="21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K441" s="21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hidden="1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K443" s="21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K444" s="21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hidden="1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K446" s="21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K447" s="21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K448" s="21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K449" s="21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K450" s="21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K451" s="21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K452" s="21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hidden="1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hidden="1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hidden="1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hidden="1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hidden="1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hidden="1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hidden="1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hidden="1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hidden="1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hidden="1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hidden="1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hidden="1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hidden="1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hidden="1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hidden="1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T468" s="26"/>
      <c r="V468" s="22"/>
      <c r="W468" s="22" t="s">
        <v>549</v>
      </c>
      <c r="X468" s="22"/>
      <c r="Y468" s="29" t="s">
        <v>854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hidden="1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2023-08-10T09:00:07Z</dcterms:modified>
</cp:coreProperties>
</file>