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67FEA2D-E63D-9540-9B34-7F2A114F46DD}" xr6:coauthVersionLast="47" xr6:coauthVersionMax="47" xr10:uidLastSave="{00000000-0000-0000-0000-000000000000}"/>
  <bookViews>
    <workbookView xWindow="9160" yWindow="68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N467" i="1"/>
  <c r="BB467" i="1"/>
  <c r="BA467" i="1"/>
  <c r="AW467" i="1"/>
  <c r="AY467" i="1" s="1"/>
  <c r="F467" i="1"/>
  <c r="BA385" i="1"/>
  <c r="AW385" i="1" s="1"/>
  <c r="AV385" i="1" s="1"/>
  <c r="BA384" i="1"/>
  <c r="AW384" i="1" s="1"/>
  <c r="AV384" i="1" s="1"/>
  <c r="S379" i="1"/>
  <c r="S378" i="1"/>
  <c r="BN468" i="1"/>
  <c r="BB468" i="1"/>
  <c r="AW468" i="1" s="1"/>
  <c r="BA468" i="1"/>
  <c r="F468" i="1"/>
  <c r="BN480" i="1"/>
  <c r="BA480" i="1"/>
  <c r="AW480" i="1"/>
  <c r="AX480" i="1" s="1"/>
  <c r="AK480" i="1"/>
  <c r="AJ480" i="1"/>
  <c r="F480" i="1"/>
  <c r="BN479" i="1"/>
  <c r="BA479" i="1"/>
  <c r="AW479" i="1"/>
  <c r="AX479" i="1" s="1"/>
  <c r="AK479" i="1"/>
  <c r="AJ479" i="1"/>
  <c r="F479" i="1"/>
  <c r="BA477" i="1"/>
  <c r="BA476" i="1"/>
  <c r="BN476" i="1"/>
  <c r="AW476" i="1"/>
  <c r="AX476" i="1" s="1"/>
  <c r="AK476" i="1"/>
  <c r="AJ476" i="1"/>
  <c r="F476" i="1"/>
  <c r="BN475" i="1"/>
  <c r="BA475" i="1"/>
  <c r="AW475" i="1"/>
  <c r="AX475" i="1" s="1"/>
  <c r="AK475" i="1"/>
  <c r="AJ475" i="1"/>
  <c r="F475" i="1"/>
  <c r="AV461" i="1"/>
  <c r="AV446" i="1"/>
  <c r="AV451" i="1"/>
  <c r="AV459" i="1"/>
  <c r="BB469" i="1"/>
  <c r="AW469" i="1" s="1"/>
  <c r="AV469" i="1" s="1"/>
  <c r="BN469" i="1"/>
  <c r="BA469" i="1"/>
  <c r="F469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1" i="1"/>
  <c r="BA471" i="1"/>
  <c r="AW471" i="1"/>
  <c r="AX471" i="1" s="1"/>
  <c r="F471" i="1"/>
  <c r="BN473" i="1"/>
  <c r="BA473" i="1"/>
  <c r="AW473" i="1"/>
  <c r="AX473" i="1" s="1"/>
  <c r="F473" i="1"/>
  <c r="AW472" i="1"/>
  <c r="AX472" i="1" s="1"/>
  <c r="BN472" i="1"/>
  <c r="BA472" i="1"/>
  <c r="F472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8" i="1"/>
  <c r="AW477" i="1"/>
  <c r="AX477" i="1" s="1"/>
  <c r="AW478" i="1"/>
  <c r="AX478" i="1" s="1"/>
  <c r="F477" i="1"/>
  <c r="AJ477" i="1"/>
  <c r="AK477" i="1"/>
  <c r="BN477" i="1"/>
  <c r="F478" i="1"/>
  <c r="AJ478" i="1"/>
  <c r="AK478" i="1"/>
  <c r="BN478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70" i="1"/>
  <c r="F474" i="1"/>
  <c r="F481" i="1"/>
  <c r="F482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67" i="1" l="1"/>
  <c r="AX467" i="1"/>
  <c r="AX468" i="1"/>
  <c r="AV468" i="1"/>
  <c r="AY468" i="1"/>
  <c r="AY480" i="1"/>
  <c r="AV480" i="1"/>
  <c r="AY475" i="1"/>
  <c r="AV475" i="1"/>
  <c r="AY479" i="1"/>
  <c r="AV479" i="1"/>
  <c r="AY476" i="1"/>
  <c r="AV476" i="1"/>
  <c r="AV471" i="1"/>
  <c r="AY127" i="1"/>
  <c r="AY469" i="1"/>
  <c r="AX469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1" i="1"/>
  <c r="AY473" i="1"/>
  <c r="AY472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8" i="1"/>
  <c r="AV478" i="1"/>
  <c r="AV477" i="1"/>
  <c r="AY477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4" i="1"/>
  <c r="AW481" i="1"/>
  <c r="AX481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2" i="1"/>
  <c r="BA279" i="1"/>
  <c r="AW279" i="1" s="1"/>
  <c r="AX279" i="1" s="1"/>
  <c r="BA470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4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1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70" i="1"/>
  <c r="AW470" i="1" s="1"/>
  <c r="BB466" i="1"/>
  <c r="AW466" i="1" s="1"/>
  <c r="BB465" i="1"/>
  <c r="AW465" i="1" s="1"/>
  <c r="BB462" i="1"/>
  <c r="AW462" i="1" s="1"/>
  <c r="BB460" i="1"/>
  <c r="AW460" i="1" s="1"/>
  <c r="AZ482" i="1"/>
  <c r="AW482" i="1" s="1"/>
  <c r="AX482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70" i="1"/>
  <c r="BN474" i="1"/>
  <c r="BN481" i="1"/>
  <c r="BN482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2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4" i="1"/>
  <c r="AV474" i="1"/>
  <c r="AX460" i="1"/>
  <c r="AV460" i="1"/>
  <c r="AX470" i="1"/>
  <c r="AV470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1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4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70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2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2" i="1"/>
  <c r="AV228" i="1"/>
  <c r="AV14" i="1"/>
  <c r="AV481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<sst xmlns="http://schemas.openxmlformats.org/spreadsheetml/2006/main" count="7689" uniqueCount="1536">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</sst>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2" totalsRowShown="0" headerRowDxfId="68" dataDxfId="66" headerRowBorderDxfId="67">
  <autoFilter ref="A3:BN482" xr:uid="{00000000-0009-0000-0100-000002000000}"/>
  <sortState xmlns:xlrd2="http://schemas.microsoft.com/office/spreadsheetml/2017/richdata2" ref="A4:BN482">
    <sortCondition ref="A3:A482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2"/>
  <sheetViews>
    <sheetView tabSelected="1" topLeftCell="BJ449" zoomScale="120" zoomScaleNormal="120" workbookViewId="0">
      <selection activeCell="BL467" sqref="BL46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1523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1524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1501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1506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Server Jen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1507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1502</v>
      </c>
      <c r="F379" s="36" t="str">
        <f>IF(ISBLANK(Table2[[#This Row],[unique_id]]), "", PROPER(SUBSTITUTE(Table2[[#This Row],[unique_id]], "_", " ")))</f>
        <v>Server Jen Plug</v>
      </c>
      <c r="G379" s="30" t="s">
        <v>1506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Server Jen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1507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982</v>
      </c>
      <c r="BK379" s="30" t="s">
        <v>1307</v>
      </c>
      <c r="BL379" s="30" t="s">
        <v>349</v>
      </c>
      <c r="BM379" s="30" t="s">
        <v>1356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971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1075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1024</v>
      </c>
      <c r="BC380" s="30" t="s">
        <v>919</v>
      </c>
      <c r="BD380" s="30" t="s">
        <v>1116</v>
      </c>
      <c r="BF380" s="30" t="s">
        <v>891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842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1114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901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920</v>
      </c>
      <c r="AO381" s="30" t="s">
        <v>921</v>
      </c>
      <c r="AP381" s="30" t="s">
        <v>910</v>
      </c>
      <c r="AQ381" s="30" t="s">
        <v>911</v>
      </c>
      <c r="AR381" s="30" t="s">
        <v>974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1024</v>
      </c>
      <c r="BC381" s="30" t="s">
        <v>919</v>
      </c>
      <c r="BD381" s="30" t="s">
        <v>1116</v>
      </c>
      <c r="BF381" s="30" t="s">
        <v>891</v>
      </c>
      <c r="BG381" s="30" t="s">
        <v>28</v>
      </c>
      <c r="BK381" s="30" t="s">
        <v>1307</v>
      </c>
      <c r="BL381" s="30" t="s">
        <v>918</v>
      </c>
      <c r="BM381" s="30" t="s">
        <v>1358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972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902</v>
      </c>
      <c r="AF382" s="30">
        <v>10</v>
      </c>
      <c r="AG382" s="31" t="s">
        <v>34</v>
      </c>
      <c r="AH382" s="31" t="s">
        <v>901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920</v>
      </c>
      <c r="AO382" s="30" t="s">
        <v>921</v>
      </c>
      <c r="AP382" s="30" t="s">
        <v>910</v>
      </c>
      <c r="AQ382" s="30" t="s">
        <v>911</v>
      </c>
      <c r="AR382" s="30" t="s">
        <v>1110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1024</v>
      </c>
      <c r="BC382" s="30" t="s">
        <v>919</v>
      </c>
      <c r="BD382" s="30" t="s">
        <v>1116</v>
      </c>
      <c r="BF382" s="30" t="s">
        <v>891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973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903</v>
      </c>
      <c r="AF383" s="30">
        <v>10</v>
      </c>
      <c r="AG383" s="31" t="s">
        <v>34</v>
      </c>
      <c r="AH383" s="31" t="s">
        <v>901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920</v>
      </c>
      <c r="AO383" s="30" t="s">
        <v>921</v>
      </c>
      <c r="AP383" s="30" t="s">
        <v>910</v>
      </c>
      <c r="AQ383" s="30" t="s">
        <v>911</v>
      </c>
      <c r="AR383" s="30" t="s">
        <v>1111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1116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ht="16" customHeight="1" x14ac:dyDescent="0.2">
      <c r="A384" s="64">
        <v>2604</v>
      </c>
      <c r="B384" s="63" t="s">
        <v>26</v>
      </c>
      <c r="C384" s="63" t="s">
        <v>812</v>
      </c>
      <c r="D384" s="63" t="s">
        <v>148</v>
      </c>
      <c r="E384" s="65" t="s">
        <v>1520</v>
      </c>
      <c r="F384" s="66" t="s">
        <v>1525</v>
      </c>
      <c r="G384" s="63" t="s">
        <v>1530</v>
      </c>
      <c r="H384" s="63" t="s">
        <v>527</v>
      </c>
      <c r="I384" s="63" t="s">
        <v>291</v>
      </c>
      <c r="J384" s="63"/>
      <c r="K384" s="63"/>
      <c r="L384" s="63"/>
      <c r="M384" s="63"/>
      <c r="N384" s="63"/>
      <c r="O384" s="67" t="s">
        <v>792</v>
      </c>
      <c r="P384" s="63" t="s">
        <v>165</v>
      </c>
      <c r="Q384" s="63" t="s">
        <v>764</v>
      </c>
      <c r="R384" s="63" t="s">
        <v>766</v>
      </c>
      <c r="S384" s="63" t="s">
        <v>1530</v>
      </c>
      <c r="T384" s="65" t="s">
        <v>1526</v>
      </c>
      <c r="U384" s="63"/>
      <c r="V384" s="67"/>
      <c r="W384" s="67"/>
      <c r="X384" s="67"/>
      <c r="Y384" s="67"/>
      <c r="Z384" s="67"/>
      <c r="AA384" s="67"/>
      <c r="AB384" s="63"/>
      <c r="AC384" s="63"/>
      <c r="AD384" s="63"/>
      <c r="AE384" s="63"/>
      <c r="AF384" s="63"/>
      <c r="AG384" s="67"/>
      <c r="AH384" s="67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8"/>
      <c r="AU384" s="63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63"/>
      <c r="AY384" s="63"/>
      <c r="AZ384" s="63"/>
      <c r="BA384" s="30" t="str">
        <f>IF(ISBLANK(Table2[[#This Row],[device_model]]), "", Table2[[#This Row],[device_suggested_area]])</f>
        <v>Rack</v>
      </c>
      <c r="BB384" s="63" t="s">
        <v>1530</v>
      </c>
      <c r="BC384" s="63" t="s">
        <v>360</v>
      </c>
      <c r="BD384" s="63" t="s">
        <v>233</v>
      </c>
      <c r="BE384" s="63"/>
      <c r="BF384" s="63" t="s">
        <v>363</v>
      </c>
      <c r="BG384" s="63" t="s">
        <v>28</v>
      </c>
      <c r="BH384" s="63"/>
      <c r="BI384" s="63"/>
      <c r="BJ384" s="63"/>
      <c r="BK384" s="63"/>
      <c r="BL384" s="63"/>
      <c r="BM384" s="63"/>
      <c r="BN384" s="69"/>
      <c r="BO384" s="70"/>
    </row>
    <row r="385" spans="1:67" ht="16" customHeight="1" x14ac:dyDescent="0.2">
      <c r="A385" s="64">
        <v>2605</v>
      </c>
      <c r="B385" s="63" t="s">
        <v>26</v>
      </c>
      <c r="C385" s="63" t="s">
        <v>233</v>
      </c>
      <c r="D385" s="63" t="s">
        <v>134</v>
      </c>
      <c r="E385" s="63" t="s">
        <v>1519</v>
      </c>
      <c r="F385" s="66" t="s">
        <v>1527</v>
      </c>
      <c r="G385" s="63" t="s">
        <v>1530</v>
      </c>
      <c r="H385" s="63" t="s">
        <v>527</v>
      </c>
      <c r="I385" s="63" t="s">
        <v>291</v>
      </c>
      <c r="J385" s="63"/>
      <c r="K385" s="63"/>
      <c r="L385" s="63"/>
      <c r="M385" s="63" t="s">
        <v>257</v>
      </c>
      <c r="N385" s="63"/>
      <c r="O385" s="67" t="s">
        <v>792</v>
      </c>
      <c r="P385" s="63" t="s">
        <v>165</v>
      </c>
      <c r="Q385" s="63" t="s">
        <v>764</v>
      </c>
      <c r="R385" s="63" t="s">
        <v>766</v>
      </c>
      <c r="S385" s="63" t="s">
        <v>1530</v>
      </c>
      <c r="T385" s="65" t="s">
        <v>1528</v>
      </c>
      <c r="U385" s="63"/>
      <c r="V385" s="67"/>
      <c r="W385" s="67"/>
      <c r="X385" s="67"/>
      <c r="Y385" s="67"/>
      <c r="Z385" s="67"/>
      <c r="AA385" s="67"/>
      <c r="AB385" s="63"/>
      <c r="AC385" s="63"/>
      <c r="AD385" s="63"/>
      <c r="AE385" s="63" t="s">
        <v>252</v>
      </c>
      <c r="AF385" s="63"/>
      <c r="AG385" s="67"/>
      <c r="AH385" s="67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8"/>
      <c r="AU385" s="63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63"/>
      <c r="AY385" s="63"/>
      <c r="AZ385" s="63"/>
      <c r="BA385" s="30" t="str">
        <f>IF(ISBLANK(Table2[[#This Row],[device_model]]), "", Table2[[#This Row],[device_suggested_area]])</f>
        <v>Rack</v>
      </c>
      <c r="BB385" s="63" t="s">
        <v>1530</v>
      </c>
      <c r="BC385" s="63" t="s">
        <v>360</v>
      </c>
      <c r="BD385" s="63" t="s">
        <v>233</v>
      </c>
      <c r="BE385" s="63"/>
      <c r="BF385" s="63" t="s">
        <v>363</v>
      </c>
      <c r="BG385" s="63" t="s">
        <v>28</v>
      </c>
      <c r="BH385" s="63"/>
      <c r="BI385" s="63"/>
      <c r="BJ385" s="63" t="s">
        <v>982</v>
      </c>
      <c r="BK385" s="63" t="s">
        <v>1307</v>
      </c>
      <c r="BL385" s="63" t="s">
        <v>1521</v>
      </c>
      <c r="BM385" s="63" t="s">
        <v>1522</v>
      </c>
      <c r="BN385" s="63" t="s">
        <v>1529</v>
      </c>
      <c r="BO385" s="69"/>
    </row>
    <row r="386" spans="1:67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1100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1481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1075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919</v>
      </c>
      <c r="BD386" s="30" t="s">
        <v>1116</v>
      </c>
      <c r="BF386" s="30" t="s">
        <v>891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1101</v>
      </c>
      <c r="F387" s="36" t="str">
        <f>IF(ISBLANK(Table2[[#This Row],[unique_id]]), "", PROPER(SUBSTITUTE(Table2[[#This Row],[unique_id]], "_", " ")))</f>
        <v>Ceiling Network Switch Plug</v>
      </c>
      <c r="G387" s="30" t="s">
        <v>1481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1114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901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920</v>
      </c>
      <c r="AO387" s="30" t="s">
        <v>921</v>
      </c>
      <c r="AP387" s="30" t="s">
        <v>910</v>
      </c>
      <c r="AQ387" s="30" t="s">
        <v>911</v>
      </c>
      <c r="AR387" s="30" t="s">
        <v>974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919</v>
      </c>
      <c r="BD387" s="30" t="s">
        <v>1116</v>
      </c>
      <c r="BF387" s="30" t="s">
        <v>891</v>
      </c>
      <c r="BG387" s="30" t="s">
        <v>404</v>
      </c>
      <c r="BK387" s="30" t="s">
        <v>1307</v>
      </c>
      <c r="BL387" s="41" t="s">
        <v>984</v>
      </c>
      <c r="BM387" s="30" t="s">
        <v>1360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1102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1481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902</v>
      </c>
      <c r="AF388" s="30">
        <v>10</v>
      </c>
      <c r="AG388" s="31" t="s">
        <v>34</v>
      </c>
      <c r="AH388" s="31" t="s">
        <v>901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920</v>
      </c>
      <c r="AO388" s="30" t="s">
        <v>921</v>
      </c>
      <c r="AP388" s="30" t="s">
        <v>910</v>
      </c>
      <c r="AQ388" s="30" t="s">
        <v>911</v>
      </c>
      <c r="AR388" s="30" t="s">
        <v>1110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919</v>
      </c>
      <c r="BD388" s="30" t="s">
        <v>1116</v>
      </c>
      <c r="BF388" s="30" t="s">
        <v>891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1103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1481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903</v>
      </c>
      <c r="AF389" s="30">
        <v>10</v>
      </c>
      <c r="AG389" s="31" t="s">
        <v>34</v>
      </c>
      <c r="AH389" s="31" t="s">
        <v>901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920</v>
      </c>
      <c r="AO389" s="30" t="s">
        <v>921</v>
      </c>
      <c r="AP389" s="30" t="s">
        <v>910</v>
      </c>
      <c r="AQ389" s="30" t="s">
        <v>911</v>
      </c>
      <c r="AR389" s="30" t="s">
        <v>1111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1116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30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Office</v>
      </c>
      <c r="BB466" s="30" t="str">
        <f>Table2[[#This Row],[device_suggested_area]]</f>
        <v>Office</v>
      </c>
      <c r="BC466" s="30" t="s">
        <v>1031</v>
      </c>
      <c r="BD466" s="30" t="s">
        <v>234</v>
      </c>
      <c r="BF466" s="30" t="s">
        <v>1072</v>
      </c>
      <c r="BG466" s="30" t="s">
        <v>212</v>
      </c>
      <c r="BK466" s="30" t="s">
        <v>1300</v>
      </c>
      <c r="BL466" s="30" t="s">
        <v>407</v>
      </c>
      <c r="BM466" s="30" t="s">
        <v>1534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1484</v>
      </c>
      <c r="BA467" s="30" t="str">
        <f>IF(ISBLANK(Table2[[#This Row],[device_model]]), "", Table2[[#This Row],[device_suggested_area]])</f>
        <v>Ceiling</v>
      </c>
      <c r="BB467" s="30" t="str">
        <f>Table2[[#This Row],[device_suggested_area]]</f>
        <v>Ceiling</v>
      </c>
      <c r="BC467" s="30" t="s">
        <v>1533</v>
      </c>
      <c r="BD467" s="30" t="s">
        <v>234</v>
      </c>
      <c r="BF467" s="30" t="s">
        <v>1072</v>
      </c>
      <c r="BG467" s="30" t="s">
        <v>404</v>
      </c>
      <c r="BK467" s="30" t="s">
        <v>1300</v>
      </c>
      <c r="BL467" s="30" t="s">
        <v>1535</v>
      </c>
      <c r="BM467" s="30" t="s">
        <v>1303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Hallway</v>
      </c>
      <c r="BB468" s="30" t="str">
        <f>Table2[[#This Row],[device_suggested_area]]</f>
        <v>Hallway</v>
      </c>
      <c r="BC468" s="30" t="s">
        <v>1426</v>
      </c>
      <c r="BD468" s="30" t="s">
        <v>234</v>
      </c>
      <c r="BF468" s="30" t="s">
        <v>1071</v>
      </c>
      <c r="BG468" s="30" t="s">
        <v>405</v>
      </c>
      <c r="BK468" s="30" t="s">
        <v>1300</v>
      </c>
      <c r="BL468" s="30" t="s">
        <v>1425</v>
      </c>
      <c r="BM468" s="30" t="s">
        <v>1304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North</v>
      </c>
      <c r="BB469" s="30" t="str">
        <f>Table2[[#This Row],[device_suggested_area]]</f>
        <v>Deck North</v>
      </c>
      <c r="BC469" s="30" t="s">
        <v>1032</v>
      </c>
      <c r="BD469" s="30" t="s">
        <v>234</v>
      </c>
      <c r="BF469" s="30" t="s">
        <v>1071</v>
      </c>
      <c r="BG469" s="30" t="s">
        <v>1478</v>
      </c>
      <c r="BK469" s="30" t="s">
        <v>1300</v>
      </c>
      <c r="BL469" s="30" t="s">
        <v>1480</v>
      </c>
      <c r="BM469" s="30" t="s">
        <v>1305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0" spans="1:66" ht="16" customHeight="1" x14ac:dyDescent="0.2">
      <c r="A470" s="30">
        <v>5006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1485</v>
      </c>
      <c r="BA470" s="30" t="str">
        <f>IF(ISBLANK(Table2[[#This Row],[device_model]]), "", Table2[[#This Row],[device_suggested_area]])</f>
        <v>Deck South</v>
      </c>
      <c r="BB470" s="30" t="str">
        <f>Table2[[#This Row],[device_suggested_area]]</f>
        <v>Deck South</v>
      </c>
      <c r="BC470" s="30" t="s">
        <v>1032</v>
      </c>
      <c r="BD470" s="30" t="s">
        <v>234</v>
      </c>
      <c r="BF470" s="30" t="s">
        <v>1071</v>
      </c>
      <c r="BG470" s="30" t="s">
        <v>1477</v>
      </c>
      <c r="BK470" s="30" t="s">
        <v>1300</v>
      </c>
      <c r="BL470" s="30" t="s">
        <v>408</v>
      </c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1" spans="1:66" ht="16" customHeight="1" x14ac:dyDescent="0.2">
      <c r="A471" s="30">
        <v>5007</v>
      </c>
      <c r="B471" s="39" t="s">
        <v>580</v>
      </c>
      <c r="C471" s="39" t="s">
        <v>234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1422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1421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2" spans="1:66" ht="16" customHeight="1" x14ac:dyDescent="0.2">
      <c r="A472" s="30">
        <v>5008</v>
      </c>
      <c r="B472" s="39" t="s">
        <v>580</v>
      </c>
      <c r="C472" s="39" t="s">
        <v>1411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1412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1411</v>
      </c>
      <c r="BA472" s="30" t="str">
        <f>IF(ISBLANK(Table2[[#This Row],[device_model]]), "", Table2[[#This Row],[device_suggested_area]])</f>
        <v>Rack</v>
      </c>
      <c r="BB472" s="30" t="s">
        <v>1029</v>
      </c>
      <c r="BC472" s="30" t="s">
        <v>1413</v>
      </c>
      <c r="BD472" s="30" t="s">
        <v>1411</v>
      </c>
      <c r="BF472" s="30" t="s">
        <v>1419</v>
      </c>
      <c r="BG472" s="30" t="s">
        <v>28</v>
      </c>
      <c r="BL472" s="41"/>
      <c r="BM472" s="30" t="s">
        <v>1414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3" spans="1:66" ht="16" customHeight="1" x14ac:dyDescent="0.2">
      <c r="A473" s="30">
        <v>5009</v>
      </c>
      <c r="B473" s="39" t="s">
        <v>580</v>
      </c>
      <c r="C473" s="39" t="s">
        <v>1415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">
        <v>1416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1415</v>
      </c>
      <c r="BA473" s="30" t="str">
        <f>IF(ISBLANK(Table2[[#This Row],[device_model]]), "", Table2[[#This Row],[device_suggested_area]])</f>
        <v>Rack</v>
      </c>
      <c r="BB473" s="30" t="s">
        <v>1417</v>
      </c>
      <c r="BC473" s="30" t="s">
        <v>1418</v>
      </c>
      <c r="BD473" s="30" t="s">
        <v>1415</v>
      </c>
      <c r="BF473" s="30" t="s">
        <v>1419</v>
      </c>
      <c r="BG473" s="30" t="s">
        <v>28</v>
      </c>
      <c r="BL473" s="41"/>
      <c r="BM473" s="30" t="s">
        <v>1420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4" spans="1:66" ht="16" customHeight="1" x14ac:dyDescent="0.2">
      <c r="A474" s="30">
        <v>5010</v>
      </c>
      <c r="B474" s="39" t="s">
        <v>580</v>
      </c>
      <c r="C474" s="39" t="s">
        <v>388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1034</v>
      </c>
      <c r="BA474" s="30" t="str">
        <f>IF(ISBLANK(Table2[[#This Row],[device_model]]), "", Table2[[#This Row],[device_suggested_area]])</f>
        <v>Rack</v>
      </c>
      <c r="BB474" s="30" t="s">
        <v>388</v>
      </c>
      <c r="BC474" s="30" t="s">
        <v>389</v>
      </c>
      <c r="BD474" s="30" t="s">
        <v>391</v>
      </c>
      <c r="BF474" s="30" t="s">
        <v>390</v>
      </c>
      <c r="BG474" s="30" t="s">
        <v>28</v>
      </c>
      <c r="BK474" s="30" t="s">
        <v>1306</v>
      </c>
      <c r="BL474" s="41" t="s">
        <v>433</v>
      </c>
      <c r="BM474" s="30" t="s">
        <v>1324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5" spans="1:66" ht="16" customHeight="1" x14ac:dyDescent="0.2">
      <c r="A475" s="30">
        <v>5011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ref="AJ475:AJ480" si="0">IF(ISBLANK(AI475),  "", _xlfn.CONCAT("haas/entity/sensor/", LOWER(C475), "/", E475, "/config"))</f>
        <v/>
      </c>
      <c r="AK475" s="30" t="str">
        <f t="shared" ref="AK475:AK480" si="1"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Wardrobe</v>
      </c>
      <c r="BB475" s="30" t="s">
        <v>1508</v>
      </c>
      <c r="BC475" s="30" t="s">
        <v>1040</v>
      </c>
      <c r="BD475" s="30" t="s">
        <v>555</v>
      </c>
      <c r="BF475" s="63" t="s">
        <v>1512</v>
      </c>
      <c r="BG475" s="30" t="s">
        <v>496</v>
      </c>
      <c r="BK475" s="30" t="s">
        <v>402</v>
      </c>
      <c r="BL475" s="30" t="s">
        <v>554</v>
      </c>
      <c r="BM475" s="30" t="s">
        <v>1299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6" spans="1:66" ht="16" customHeight="1" x14ac:dyDescent="0.2">
      <c r="A476" s="30">
        <v>5012</v>
      </c>
      <c r="B476" s="39" t="s">
        <v>580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1061</v>
      </c>
      <c r="BA476" s="30" t="str">
        <f>IF(ISBLANK(Table2[[#This Row],[device_model]]), "", Table2[[#This Row],[device_suggested_area]])</f>
        <v>Guildford</v>
      </c>
      <c r="BB476" s="30" t="s">
        <v>1510</v>
      </c>
      <c r="BC476" s="30" t="s">
        <v>1511</v>
      </c>
      <c r="BD476" s="30" t="s">
        <v>555</v>
      </c>
      <c r="BF476" s="63" t="s">
        <v>1512</v>
      </c>
      <c r="BG476" s="30" t="s">
        <v>1509</v>
      </c>
      <c r="BL476" s="30" t="s">
        <v>1516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1513</v>
      </c>
      <c r="BC477" s="30" t="s">
        <v>1514</v>
      </c>
      <c r="BD477" s="30" t="s">
        <v>264</v>
      </c>
      <c r="BF477" s="63" t="s">
        <v>1518</v>
      </c>
      <c r="BG477" s="30" t="s">
        <v>28</v>
      </c>
      <c r="BK477" s="30" t="s">
        <v>402</v>
      </c>
      <c r="BL477" s="41" t="s">
        <v>1517</v>
      </c>
      <c r="BM477" s="30" t="s">
        <v>1295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1515</v>
      </c>
      <c r="BC478" s="30" t="s">
        <v>1038</v>
      </c>
      <c r="BD478" s="30" t="s">
        <v>264</v>
      </c>
      <c r="BF478" s="63" t="s">
        <v>1531</v>
      </c>
      <c r="BG478" s="30" t="s">
        <v>28</v>
      </c>
      <c r="BK478" s="30" t="s">
        <v>402</v>
      </c>
      <c r="BL478" s="46" t="s">
        <v>1532</v>
      </c>
      <c r="BM478" s="30" t="s">
        <v>1296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1493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46" t="s">
        <v>1375</v>
      </c>
      <c r="BM479" s="30" t="s">
        <v>1297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0" spans="1:66" ht="16" customHeight="1" x14ac:dyDescent="0.2">
      <c r="A480" s="30">
        <v>5016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1039</v>
      </c>
      <c r="BC480" s="30" t="s">
        <v>1038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30" t="s">
        <v>588</v>
      </c>
      <c r="BM480" s="30" t="s">
        <v>1298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1" spans="1:66" ht="16" customHeight="1" x14ac:dyDescent="0.2">
      <c r="A481" s="30">
        <v>5017</v>
      </c>
      <c r="B481" s="30" t="s">
        <v>26</v>
      </c>
      <c r="C481" s="30" t="s">
        <v>383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T481" s="40"/>
      <c r="AU481" s="3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381</v>
      </c>
      <c r="BA481" s="30" t="str">
        <f>IF(ISBLANK(Table2[[#This Row],[device_model]]), "", Table2[[#This Row],[device_suggested_area]])</f>
        <v>Rack</v>
      </c>
      <c r="BB481" s="30" t="s">
        <v>383</v>
      </c>
      <c r="BC481" s="30" t="s">
        <v>382</v>
      </c>
      <c r="BD481" s="30" t="s">
        <v>381</v>
      </c>
      <c r="BF481" s="30" t="s">
        <v>780</v>
      </c>
      <c r="BG481" s="30" t="s">
        <v>28</v>
      </c>
      <c r="BK481" s="30" t="s">
        <v>1307</v>
      </c>
      <c r="BL481" s="30" t="s">
        <v>380</v>
      </c>
      <c r="BM481" s="30" t="s">
        <v>1365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2" spans="1:66" ht="16" customHeight="1" x14ac:dyDescent="0.2">
      <c r="A482" s="30">
        <v>5018</v>
      </c>
      <c r="B482" s="30" t="s">
        <v>26</v>
      </c>
      <c r="C482" s="30" t="s">
        <v>458</v>
      </c>
      <c r="E482" s="39"/>
      <c r="F482" s="36" t="str">
        <f>IF(ISBLANK(Table2[[#This Row],[unique_id]]), "", PROPER(SUBSTITUTE(Table2[[#This Row],[unique_id]], "_", " ")))</f>
        <v/>
      </c>
      <c r="I482" s="39"/>
      <c r="O482" s="31"/>
      <c r="P482" s="30"/>
      <c r="T482" s="37"/>
      <c r="U482" s="30"/>
      <c r="V482" s="31"/>
      <c r="W482" s="31" t="s">
        <v>490</v>
      </c>
      <c r="X482" s="31"/>
      <c r="Y482" s="42" t="s">
        <v>760</v>
      </c>
      <c r="Z482" s="42"/>
      <c r="AA482" s="42"/>
      <c r="AB482" s="30"/>
      <c r="AC482" s="30"/>
      <c r="AG482" s="31"/>
      <c r="AH482" s="31"/>
      <c r="AT4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2" s="37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7" t="str">
        <f>Table2[[#This Row],[device_suggested_area]]</f>
        <v>Home</v>
      </c>
      <c r="BA482" s="30" t="str">
        <f>IF(ISBLANK(Table2[[#This Row],[device_model]]), "", Table2[[#This Row],[device_suggested_area]])</f>
        <v>Home</v>
      </c>
      <c r="BB482" s="37" t="s">
        <v>1036</v>
      </c>
      <c r="BC482" s="37" t="s">
        <v>482</v>
      </c>
      <c r="BD482" s="30" t="s">
        <v>458</v>
      </c>
      <c r="BF482" s="37" t="s">
        <v>483</v>
      </c>
      <c r="BG482" s="30" t="s">
        <v>165</v>
      </c>
      <c r="BL482" s="30" t="s">
        <v>481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2025-10-13T07:36:07Z</dcterms:modified>
</cp:coreProperties>
</file>