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7F32C14-5B1B-C64F-9C3F-F1BBDC06F4AA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5" i="1" l="1"/>
  <c r="AY25" i="1"/>
  <c r="AK25" i="1"/>
  <c r="AJ25" i="1"/>
  <c r="F25" i="1"/>
  <c r="BK24" i="1"/>
  <c r="AY24" i="1"/>
  <c r="AW24" i="1" s="1"/>
  <c r="AV24" i="1" s="1"/>
  <c r="AM24" i="1"/>
  <c r="AK24" i="1"/>
  <c r="AJ24" i="1"/>
  <c r="F24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AK34" i="1"/>
  <c r="AJ3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F29" i="1"/>
  <c r="AJ29" i="1"/>
  <c r="AK29" i="1"/>
  <c r="AY29" i="1"/>
  <c r="BK29" i="1"/>
  <c r="AK32" i="1"/>
  <c r="AK30" i="1"/>
  <c r="AK278" i="1"/>
  <c r="AK277" i="1"/>
  <c r="AK276" i="1"/>
  <c r="AK275" i="1"/>
  <c r="AK274" i="1"/>
  <c r="AK28" i="1"/>
  <c r="AR32" i="1"/>
  <c r="AR30" i="1"/>
  <c r="AR28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7" i="1"/>
  <c r="AJ46" i="1"/>
  <c r="AJ41" i="1"/>
  <c r="AJ40" i="1"/>
  <c r="AJ39" i="1"/>
  <c r="AJ38" i="1"/>
  <c r="AJ37" i="1"/>
  <c r="AJ36" i="1"/>
  <c r="AJ32" i="1"/>
  <c r="AJ30" i="1"/>
  <c r="AJ28" i="1"/>
  <c r="BK32" i="1"/>
  <c r="AY32" i="1"/>
  <c r="AW32" i="1" s="1"/>
  <c r="AV32" i="1" s="1"/>
  <c r="F32" i="1"/>
  <c r="BK30" i="1"/>
  <c r="AY30" i="1"/>
  <c r="F30" i="1"/>
  <c r="AY28" i="1"/>
  <c r="AW28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7" i="1"/>
  <c r="AK46" i="1"/>
  <c r="AK41" i="1"/>
  <c r="AK40" i="1"/>
  <c r="AK39" i="1"/>
  <c r="AK38" i="1"/>
  <c r="AK37" i="1"/>
  <c r="AK36" i="1"/>
  <c r="F28" i="1"/>
  <c r="BK28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6" i="1"/>
  <c r="AW26" i="1" s="1"/>
  <c r="AV26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7" i="1"/>
  <c r="AW57" i="1" s="1"/>
  <c r="AV57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34" i="1"/>
  <c r="AW34" i="1" s="1"/>
  <c r="AV34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26" i="1"/>
  <c r="BK3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7" i="1"/>
  <c r="F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0" i="1" l="1"/>
  <c r="AV30" i="1" s="1"/>
  <c r="AV28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<sst xmlns="http://schemas.openxmlformats.org/spreadsheetml/2006/main" count="6854" uniqueCount="1381">
  <si>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</si>
  <si>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</si>
  <si>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</si>
  <si>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</si>
  <si>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</si>
  <si>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</si>
  <si>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</si>
  <si>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</si>
  <si>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</si>
  <si>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</si>
  <si>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</si>
  <si>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</si>
  <si>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</si>
  <si>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</si>
  <si>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</si>
  <si>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</si>
  <si>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</si>
  <si>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</si>
  <si>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</si>
  <si>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</si>
  <si>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</si>
  <si>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</si>
  <si>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</si>
  <si>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</si>
  <si>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</si>
  <si>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</si>
  <si>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</si>
  <si>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</si>
  <si>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</si>
  <si>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</si>
  <si>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</si>
  <si>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</si>
  <si>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</si>
  <si>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</si>
  <si>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</si>
  <si>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</si>
  <si>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</si>
  <si>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</si>
  <si>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</si>
  <si>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</si>
  <si>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</si>
  <si>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</si>
  <si>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</si>
  <si>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</si>
  <si>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</si>
  <si>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</si>
  <si>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</si>
  <si>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</si>
  <si>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</si>
  <si>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</si>
  <si>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</si>
  <si>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</si>
  <si>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</si>
  <si>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</si>
  <si>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</si>
  <si>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</si>
  <si>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</si>
  <si>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</si>
  <si>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</si>
  <si>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</si>
  <si>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</si>
  <si>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</si>
  <si>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</si>
  <si>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</si>
  <si>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</si>
  <si>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</si>
  <si>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</si>
  <si>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</si>
  <si>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</si>
  <si>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</si>
  <si>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</si>
  <si>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</si>
  <si>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</si>
  <si>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</si>
  <si>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</si>
  <si>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</si>
  <si>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</si>
  <si>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</si>
  <si>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</si>
  <si>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</si>
  <si>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</si>
  <si>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</si>
  <si>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</si>
  <si>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</si>
  <si>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</si>
  <si>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</si>
  <si>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</si>
  <si>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</si>
  <si>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</si>
  <si>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</si>
  <si>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</si>
  <si>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</si>
  <si>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</si>
  <si>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</si>
  <si>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</si>
  <si>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</si>
  <si>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</si>
  <si>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</si>
  <si>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</si>
  <si>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</si>
  <si>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</si>
  <si>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</si>
  <si>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</si>
  <si>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</si>
  <si>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</si>
  <si>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</si>
  <si>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</si>
  <si>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</si>
  <si>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</si>
  <si>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</si>
  <si>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</si>
  <si>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</si>
  <si>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</si>
  <si>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</si>
  <si>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</si>
  <si>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</si>
  <si>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</si>
  <si>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</si>
  <si>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</si>
  <si>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</si>
  <si>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</si>
  <si>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</si>
  <si>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</si>
  <si>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</si>
  <si>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</si>
  <si>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</si>
  <si>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</si>
  <si>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</si>
  <si>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</si>
  <si>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</si>
  <si>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</si>
  <si>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</si>
  <si>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</si>
  <si>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</si>
  <si>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</si>
  <si>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</si>
  <si>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</si>
  <si>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</si>
  <si>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</si>
  <si>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</si>
  <si>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</si>
  <si>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</si>
  <si>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</si>
  <si>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</si>
  <si>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</si>
  <si>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</si>
  <si>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</si>
  <si>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</si>
  <si>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</si>
  <si>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</si>
  <si>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</si>
  <si>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</si>
  <si>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</si>
  <si>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</si>
  <si>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</si>
  <si>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</si>
  <si>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</si>
  <si>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</si>
  <si>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</si>
  <si>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</si>
  <si>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</si>
  <si>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</si>
  <si>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</si>
  <si>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</si>
  <si>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</si>
  <si>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</si>
  <si>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</si>
  <si>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</si>
  <si>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</si>
  <si>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</si>
  <si>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</si>
  <si>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</si>
  <si>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</si>
  <si>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</si>
  <si>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</si>
  <si>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</si>
  <si>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</si>
  <si>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</si>
  <si>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</si>
  <si>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</si>
  <si>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</si>
  <si>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</si>
  <si>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</si>
  <si>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</si>
  <si>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</si>
  <si>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</si>
  <si>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</si>
  <si>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</si>
  <si>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</si>
  <si>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</si>
  <si>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</si>
  <si>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</si>
  <si>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</si>
  <si>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</si>
  <si>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</si>
  <si>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</si>
  <si>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</si>
  <si>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</si>
  <si>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</si>
  <si>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</si>
  <si>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</si>
  <si>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</si>
  <si>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</si>
  <si>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</si>
  <si>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</si>
  <si>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</si>
  <si>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</si>
  <si>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</si>
  <si>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</si>
  <si>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</si>
  <si>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</si>
  <si>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</si>
  <si>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</si>
  <si>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</si>
  <si>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</si>
  <si>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</si>
  <si>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</si>
  <si>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</si>
  <si>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</si>
  <si>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</si>
  <si>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</si>
  <si>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</si>
  <si>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</si>
  <si>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</si>
  <si>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</si>
  <si>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</si>
  <si>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</si>
  <si>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</si>
  <si>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</si>
  <si>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</si>
  <si>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</si>
  <si>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</si>
  <si>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</si>
  <si>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</si>
  <si>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</si>
  <si>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</si>
  <si>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</si>
  <si>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</si>
  <si>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</si>
  <si>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</si>
  <si>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</si>
  <si>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</si>
  <si>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</si>
  <si>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</si>
  <si>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</si>
  <si>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</si>
  <si>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</si>
  <si>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</si>
  <si>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</si>
  <si>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</si>
  <si>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</si>
  <si>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</si>
  <si>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</si>
  <si>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</si>
  <si>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</si>
  <si>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</si>
  <si>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</si>
  <si>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</si>
  <si>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</si>
  <si>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</si>
  <si>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</si>
  <si>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</si>
  <si>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</si>
  <si>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</si>
  <si>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</si>
  <si>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</si>
  <si>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</si>
  <si>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</si>
  <si>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</si>
  <si>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</si>
  <si>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</si>
  <si>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</si>
  <si>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</si>
  <si>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</si>
  <si>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</si>
  <si>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</si>
  <si>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</si>
  <si>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</si>
  <si>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</si>
  <si>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</si>
  <si>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</si>
  <si>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</si>
  <si>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</si>
  <si>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</si>
  <si>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</si>
  <si>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</si>
  <si>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</si>
  <si>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</si>
  <si>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</si>
  <si>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</si>
  <si>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</si>
  <si>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</si>
  <si>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</si>
  <si>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</si>
  <si>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</si>
  <si>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</si>
  <si>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</si>
  <si>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</si>
  <si>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</si>
  <si>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</si>
  <si>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</si>
  <si>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</si>
  <si>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</si>
  <si>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</si>
  <si>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</si>
  <si>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</si>
  <si>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</si>
  <si>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</si>
  <si>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</si>
  <si>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</si>
  <si>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</si>
  <si>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</si>
  <si>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</si>
  <si>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</si>
  <si>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</si>
  <si>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</si>
  <si>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</si>
  <si>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</si>
  <si>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</si>
  <si>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</si>
  <si>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</si>
  <si>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</si>
  <si>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</si>
  <si>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</si>
  <si>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compensation_sensor_rack_temperature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</si>
  <si>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</si>
  <si>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</si>
  <si>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</si>
  <si>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</si>
  <si>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</si>
  <si>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</si>
  <si>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</si>
  <si>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</si>
  <si>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</si>
  <si>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</si>
  <si>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</si>
  <si>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</si>
  <si>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</si>
  <si>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</si>
  <si>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</si>
  <si>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</si>
  <si>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</si>
  <si>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</si>
  <si>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</si>
  <si>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</si>
  <si>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</si>
  <si>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</si>
  <si>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</si>
  <si>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</si>
  <si>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</si>
  <si>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</si>
  <si>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</si>
  <si>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</si>
  <si>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</si>
  <si>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</si>
  <si>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</si>
  <si>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</si>
  <si>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</si>
  <si>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</si>
  <si>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</si>
  <si>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</si>
  <si>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</si>
  <si>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</si>
  <si>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</si>
  <si>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</si>
  <si>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</si>
  <si>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</si>
  <si>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</si>
  <si>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</si>
  <si>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</si>
  <si>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</si>
  <si>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</si>
  <si>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</si>
  <si>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</si>
  <si>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</si>
  <si>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</si>
  <si>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</si>
  <si>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</si>
  <si>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</si>
  <si>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</si>
  <si>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</si>
  <si>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</si>
  <si>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</si>
  <si>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</si>
  <si>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</si>
  <si>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</si>
  <si>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</si>
  <si>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</si>
  <si>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</si>
  <si>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</si>
  <si>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</si>
  <si>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</si>
  <si>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</si>
  <si>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</si>
  <si>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</si>
  <si>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</si>
  <si>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</si>
  <si>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</si>
  <si>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</si>
  <si>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</si>
  <si>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</si>
  <si>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</si>
  <si>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</si>
  <si>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</si>
  <si>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</si>
  <si>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</si>
  <si>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</si>
  <si>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</si>
  <si>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</si>
  <si>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</si>
  <si>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</si>
  <si>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</si>
  <si>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</si>
  <si>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</si>
  <si>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</si>
  <si>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</si>
  <si>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</si>
  <si>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</si>
  <si>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</si>
  <si>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</si>
  <si>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</si>
  <si>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</si>
  <si>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</si>
  <si>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</si>
  <si>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</si>
  <si>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</si>
  <si>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</si>
  <si>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</si>
  <si>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</si>
  <si>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</si>
  <si>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</si>
  <si>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</si>
  <si>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</si>
  <si>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</si>
  <si>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</si>
  <si>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</si>
  <si>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</si>
  <si>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</si>
  <si>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</si>
  <si>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</si>
  <si>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</si>
  <si>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</si>
  <si>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</si>
  <si>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</si>
  <si>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</si>
  <si>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</si>
  <si>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</si>
  <si>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</si>
  <si>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</si>
  <si>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</si>
  <si>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</si>
  <si>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</si>
  <si>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</si>
  <si>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</si>
  <si>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</si>
  <si>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</si>
  <si>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</si>
  <si>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</si>
  <si>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</si>
  <si>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</si>
  <si>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</si>
  <si>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</si>
  <si>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</si>
  <si>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</si>
  <si>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</si>
  <si>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</si>
  <si>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</si>
  <si>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</si>
  <si>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</si>
  <si>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</si>
  <si>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</si>
  <si>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</si>
  <si>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</si>
  <si>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</si>
  <si>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</si>
  <si>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</si>
  <si>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</si>
  <si>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</si>
  <si>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</si>
  <si>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</si>
  <si>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</si>
  <si>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</si>
  <si>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</si>
  <si>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</si>
  <si>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</si>
  <si>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</si>
  <si>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</si>
  <si>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</si>
  <si>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</si>
  <si>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</si>
  <si>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</si>
  <si>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</si>
  <si>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</si>
  <si>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</si>
  <si>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</si>
  <si>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</si>
  <si>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</si>
  <si>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</si>
  <si>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</si>
  <si>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</si>
  <si>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</si>
  <si>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</si>
  <si>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</si>
  <si>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</si>
  <si>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</si>
  <si>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</si>
  <si>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</si>
  <si>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</si>
  <si>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</si>
  <si>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</si>
  <si>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</si>
  <si>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</si>
  <si>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</si>
  <si>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</si>
  <si>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</si>
  <si>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</si>
  <si>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</si>
  <si>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</si>
  <si>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</si>
  <si>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</si>
  <si>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</si>
  <si>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</si>
  <si>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</si>
  <si>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</si>
  <si>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</si>
  <si>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</si>
  <si>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</si>
  <si>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</si>
  <si>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</si>
  <si>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</si>
  <si>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</si>
  <si>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</si>
  <si>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</si>
  <si>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</si>
  <si>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</si>
  <si>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</si>
  <si>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</si>
  <si>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</si>
  <si>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</si>
  <si>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</si>
  <si>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</si>
  <si>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</si>
  <si>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</si>
  <si>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</si>
  <si>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</si>
  <si>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</si>
  <si>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</si>
  <si>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</si>
  <si>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</si>
  <si>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</si>
  <si>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</si>
  <si>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</si>
  <si>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</si>
  <si>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</si>
  <si>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</si>
  <si>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</si>
  <si>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</si>
  <si>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</si>
  <si>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</si>
  <si>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</si>
  <si>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</si>
  <si>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</si>
  <si>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</si>
  <si>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</si>
  <si>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</si>
  <si>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</si>
  <si>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</si>
  <si>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</si>
  <si>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</si>
  <si>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</si>
  <si>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</si>
  <si>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</si>
  <si>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</si>
  <si>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</si>
  <si>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</si>
  <si>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</si>
  <si>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</si>
  <si>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</si>
  <si>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</si>
  <si>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</si>
  <si>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</si>
  <si>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</si>
  <si>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</si>
  <si>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</si>
  <si>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</si>
  <si>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</si>
  <si>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</si>
  <si>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</si>
  <si>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</si>
  <si>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</si>
  <si>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</si>
  <si>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</si>
  <si>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</si>
  <si>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</si>
  <si>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</si>
  <si>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</si>
  <si>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</si>
  <si>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</si>
  <si>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</si>
  <si>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</si>
  <si>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</si>
  <si>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</si>
  <si>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</si>
  <si>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</si>
  <si>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</si>
  <si>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</si>
  <si>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</si>
  <si>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</si>
  <si>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</si>
  <si>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</si>
  <si>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</si>
  <si>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</si>
  <si>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</si>
  <si>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</si>
  <si>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</si>
  <si>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</si>
  <si>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</si>
  <si>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</si>
  <si>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</si>
  <si>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</si>
  <si>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</si>
  <si>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</si>
  <si>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</si>
  <si>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</si>
  <si>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</si>
  <si>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</si>
  <si>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</si>
  <si>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</si>
  <si>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</si>
  <si>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</si>
  <si>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</si>
  <si>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</si>
  <si>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</si>
  <si>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</si>
  <si>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</si>
  <si>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</si>
  <si>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</si>
  <si>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</si>
  <si>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</si>
  <si>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</si>
  <si>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</si>
  <si>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</si>
  <si>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</si>
  <si>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</si>
  <si>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</si>
  <si>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</si>
  <si>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</si>
  <si>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</si>
  <si>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</si>
  <si>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</si>
  <si>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</si>
  <si>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</si>
  <si>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</si>
  <si>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</si>
  <si>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</si>
  <si>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</si>
  <si>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</si>
  <si>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</si>
  <si>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</si>
  <si>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</si>
  <si>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</si>
  <si>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</si>
  <si>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</si>
  <si>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</si>
  <si>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</si>
  <si>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</si>
  <si>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</si>
  <si>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</si>
  <si>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</si>
  <si>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</si>
  <si>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</si>
  <si>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</si>
  <si>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</si>
  <si>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</si>
  <si>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</si>
  <si>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</si>
  <si>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</si>
  <si>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</si>
  <si>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</si>
  <si>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</si>
  <si>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</si>
  <si>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</si>
  <si>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</si>
  <si>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</si>
  <si>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</si>
  <si>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</si>
  <si>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</si>
  <si>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</si>
  <si>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</si>
  <si>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</si>
  <si>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</si>
  <si>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</si>
  <si>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</si>
  <si>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</si>
  <si>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</si>
  <si>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</si>
  <si>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</si>
  <si>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</si>
  <si>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</si>
  <si>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</si>
  <si>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</si>
  <si>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</si>
  <si>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</si>
  <si>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</si>
  <si>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</si>
  <si>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</si>
  <si>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</si>
  <si>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</si>
  <si>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</si>
  <si>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</si>
  <si>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</si>
  <si>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</si>
  <si>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</si>
  <si>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</si>
  <si>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</si>
  <si>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</si>
  <si>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</si>
  <si>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</si>
  <si>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</si>
  <si>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</si>
  <si>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</si>
  <si>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</si>
  <si>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</si>
  <si>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</si>
  <si>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</si>
  <si>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</si>
  <si>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</si>
  <si>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</si>
  <si>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</si>
  <si>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</si>
  <si>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</si>
  <si>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</si>
  <si>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</si>
  <si>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</si>
  <si>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</si>
  <si>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</si>
  <si>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</si>
  <si>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</si>
  <si>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</si>
  <si>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</si>
  <si>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</si>
  <si>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</si>
  <si>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</si>
  <si>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</si>
  <si>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</si>
  <si>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</si>
  <si>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</si>
  <si>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</si>
  <si>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</si>
  <si>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</si>
  <si>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</si>
  <si>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</si>
  <si>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</si>
  <si>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</si>
  <si>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</si>
  <si>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</si>
  <si>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</si>
  <si>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</si>
  <si>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</si>
  <si>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</si>
  <si>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</si>
  <si>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</si>
  <si>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</si>
  <si>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</si>
  <si>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</si>
  <si>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</si>
  <si>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</si>
  <si>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</si>
  <si>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</si>
  <si>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</si>
  <si>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</si>
  <si>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</si>
  <si>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</si>
  <si>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</si>
  <si>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</si>
  <si>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</si>
  <si>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</si>
  <si>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</si>
  <si>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</si>
  <si>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</si>
  <si>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</si>
  <si>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</si>
  <si>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</si>
  <si>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</si>
  <si>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</si>
  <si>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</si>
  <si>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</si>
  <si>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</si>
  <si>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</si>
  <si>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</si>
  <si>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</si>
  <si>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</si>
  <si>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</si>
  <si>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</si>
  <si>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</si>
  <si>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</si>
  <si>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</si>
  <si>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</si>
  <si>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</si>
  <si>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</si>
  <si>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</si>
  <si>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</si>
  <si>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</si>
  <si>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</si>
  <si>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</si>
  <si>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</si>
  <si>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</si>
  <si>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</si>
  <si>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</si>
  <si>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</si>
  <si>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</si>
  <si>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</si>
  <si>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</si>
  <si>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</si>
  <si>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</si>
  <si>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</si>
  <si>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</si>
  <si>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</si>
  <si>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</si>
  <si>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</si>
  <si>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</si>
  <si>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</si>
  <si>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</si>
  <si>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</si>
  <si>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</si>
  <si>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</si>
  <si>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</si>
  <si>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</si>
  <si>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</si>
  <si>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</si>
  <si>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</si>
  <si>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</si>
  <si>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</si>
  <si>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</si>
  <si>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</si>
  <si>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</si>
  <si>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</si>
  <si>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</si>
  <si>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</si>
  <si>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</si>
  <si>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</si>
  <si>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</si>
  <si>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</si>
  <si>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</si>
  <si>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</si>
  <si>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</si>
  <si>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</si>
  <si>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</si>
  <si>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</si>
  <si>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</si>
  <si>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</si>
  <si>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</si>
  <si>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</si>
  <si>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</si>
  <si>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</si>
  <si>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</si>
  <si>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</si>
  <si>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</si>
  <si>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</si>
  <si>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</si>
  <si>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</si>
  <si>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</si>
  <si>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</si>
  <si>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</si>
  <si>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</si>
  <si>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</si>
  <si>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</si>
  <si>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</si>
  <si>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</si>
  <si>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</si>
  <si>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</si>
  <si>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</si>
  <si>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</si>
  <si>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</si>
  <si>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</si>
  <si>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</si>
  <si>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</si>
  <si>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</si>
  <si>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</si>
  <si>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</si>
  <si>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</si>
  <si>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</si>
  <si>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</si>
  <si>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</si>
  <si>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</si>
  <si>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</si>
  <si>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</si>
  <si>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</si>
  <si>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</si>
  <si>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</si>
  <si>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</si>
  <si>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</si>
  <si>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</si>
  <si>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</si>
  <si>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</si>
  <si>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</si>
  <si>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</si>
  <si>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</si>
  <si>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</si>
  <si>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</si>
  <si>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</si>
  <si>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</si>
  <si>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</si>
  <si>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</si>
  <si>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</si>
  <si>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</si>
  <si>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</si>
  <si>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</si>
  <si>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</si>
  <si>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</si>
  <si>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</si>
  <si>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</si>
  <si>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</si>
  <si>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</si>
  <si>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</si>
  <si>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</si>
  <si>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</si>
  <si>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</si>
  <si>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</si>
  <si>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</si>
  <si>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</si>
  <si>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</si>
  <si>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</si>
  <si>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</si>
  <si>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</si>
  <si>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</si>
  <si>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</si>
  <si>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</si>
  <si>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</si>
  <si>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</si>
  <si>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</si>
  <si>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</si>
  <si>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</si>
  <si>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</si>
  <si>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</si>
  <si>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</si>
  <si>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</si>
  <si>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</si>
  <si>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</si>
  <si>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</si>
  <si>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</si>
  <si>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</si>
  <si>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</si>
  <si>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</si>
  <si>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</si>
  <si>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</si>
  <si>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</si>
  <si>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</si>
  <si>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</si>
  <si>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</si>
  <si>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</si>
  <si>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</si>
  <si>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</si>
  <si>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</si>
  <si>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</si>
  <si>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</si>
  <si>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</si>
  <si>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</si>
  <si>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</si>
  <si>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</si>
  <si>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</si>
  <si>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</si>
  <si>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</si>
  <si>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</si>
  <si>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</si>
  <si>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</si>
  <si>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</si>
  <si>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</si>
  <si>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</si>
  <si>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</si>
  <si>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</si>
  <si>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</si>
  <si>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</si>
  <si>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</si>
  <si>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</si>
  <si>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</si>
  <si>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</si>
  <si>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</si>
  <si>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</si>
  <si>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</si>
  <si>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</si>
  <si>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</si>
  <si>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</si>
  <si>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</si>
  <si>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</si>
  <si>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</si>
  <si>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</si>
  <si>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</si>
  <si>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</si>
  <si>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</si>
  <si>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</si>
  <si>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</si>
  <si>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</si>
  <si>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</si>
  <si>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</si>
  <si>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</si>
  <si>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</si>
  <si>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</si>
  <si>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</si>
  <si>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</si>
  <si>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</si>
  <si>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</si>
  <si>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</si>
  <si>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</si>
  <si>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</si>
  <si>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</si>
  <si>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</si>
  <si>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</si>
  <si>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</si>
  <si>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</si>
  <si>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</si>
  <si>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</si>
  <si>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</si>
  <si>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</si>
  <si>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</si>
  <si>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</si>
  <si>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</si>
  <si>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</si>
  <si>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</si>
  <si>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</si>
  <si>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</si>
  <si>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</si>
  <si>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</si>
  <si>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</si>
  <si>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</si>
  <si>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</si>
  <si>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</si>
  <si>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</si>
  <si>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</si>
  <si>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</si>
  <si>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</si>
  <si>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</si>
  <si>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</si>
  <si>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</si>
  <si>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</si>
  <si>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</si>
  <si>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</si>
  <si>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</si>
  <si>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</si>
  <si>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</si>
  <si>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</si>
  <si>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</si>
  <si>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</si>
  <si>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</si>
  <si>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</si>
  <si>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</si>
  <si>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</si>
  <si>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</si>
  <si>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</si>
  <si>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</si>
  <si>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</si>
  <si>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</si>
  <si>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</si>
  <si>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</si>
  <si>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</si>
  <si>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</si>
  <si>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</si>
  <si>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</si>
  <si>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</si>
  <si>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</si>
  <si>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</si>
  <si>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</si>
  <si>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</si>
  <si>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</si>
  <si>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</si>
  <si>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</si>
  <si>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</si>
  <si>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</si>
  <si>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</si>
  <si>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</si>
  <si>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</si>
  <si>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</si>
  <si>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</si>
  <si>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</si>
  <si>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</si>
  <si>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</si>
  <si>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</si>
  <si>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</si>
  <si>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</si>
  <si>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</si>
  <si>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</si>
  <si>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</si>
  <si>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</si>
  <si>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</si>
  <si>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</si>
  <si>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</si>
  <si>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</si>
  <si>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</si>
  <si>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</si>
  <si>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</si>
  <si>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</si>
  <si>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</si>
  <si>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</si>
  <si>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</si>
  <si>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</si>
  <si>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</si>
  <si>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</si>
  <si>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</si>
  <si>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</si>
  <si>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</si>
  <si>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</si>
  <si>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</si>
  <si>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</si>
  <si>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</si>
  <si>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</si>
  <si>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</si>
  <si>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</si>
  <si>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</si>
  <si>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</si>
  <si>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</si>
  <si>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</si>
  <si>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</si>
  <si>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</si>
  <si>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</si>
  <si>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</si>
  <si>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</si>
  <si>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</si>
  <si>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</si>
  <si>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</si>
  <si>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</si>
  <si>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</si>
  <si>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</si>
  <si>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</si>
  <si>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</si>
  <si>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</si>
  <si>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</si>
  <si>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</si>
  <si>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</si>
  <si>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</si>
  <si>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</si>
  <si>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</si>
  <si>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</si>
  <si>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</si>
  <si>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</si>
  <si>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</si>
  <si>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</si>
  <si>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</si>
  <si>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</si>
  <si>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</si>
  <si>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</si>
  <si>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</si>
  <si>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</si>
  <si>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</si>
  <si>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</si>
  <si>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</si>
  <si>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</si>
  <si>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</si>
  <si>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</si>
  <si>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</si>
  <si>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</si>
  <si>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</si>
  <si>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</si>
  <si>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</si>
  <si>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</si>
  <si>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</si>
  <si>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</si>
  <si>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</si>
  <si>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</si>
  <si>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</si>
  <si>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</si>
  <si>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</si>
  <si>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</si>
  <si>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</si>
  <si>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</si>
  <si>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</si>
  <si>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</si>
  <si>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</si>
  <si>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</si>
  <si>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</si>
  <si>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</si>
  <si>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</si>
  <si>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</si>
  <si>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</si>
  <si>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</si>
  <si>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</si>
  <si>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</si>
  <si>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</si>
  <si>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</si>
  <si>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</si>
  <si>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</si>
  <si>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</si>
  <si>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</si>
  <si>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</si>
  <si>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</si>
  <si>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</si>
  <si>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</si>
  <si>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</si>
  <si>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</si>
  <si>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</si>
  <si>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</si>
  <si>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</si>
  <si>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</si>
  <si>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</si>
  <si>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</si>
  <si>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</si>
  <si>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</si>
  <si>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</si>
  <si>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</si>
  <si>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</si>
  <si>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</si>
  <si>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</si>
  <si>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</si>
  <si>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</si>
  <si>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</si>
  <si>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</si>
  <si>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</si>
  <si>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</si>
  <si>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</si>
  <si>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</si>
  <si>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</si>
  <si>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</si>
  <si>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</si>
  <si>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</si>
  <si>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</si>
  <si>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</si>
  <si>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</si>
  <si>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</si>
  <si>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</si>
  <si>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</si>
  <si>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</si>
  <si>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</si>
  <si>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</si>
  <si>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</si>
  <si>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</si>
  <si>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</si>
  <si>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</si>
  <si>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</si>
  <si>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</si>
  <si>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</si>
  <si>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</si>
  <si>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</si>
  <si>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</si>
  <si>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</si>
  <si>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</si>
  <si>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</si>
  <si>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</si>
  <si>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</si>
  <si>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</si>
  <si>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</si>
  <si>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</si>
  <si>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</si>
  <si>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</si>
  <si>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</si>
  <si>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</si>
  <si>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</si>
  <si>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</si>
  <si>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</si>
  <si>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</si>
  <si>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</si>
  <si>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</si>
  <si>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</si>
  <si>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</si>
  <si>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</si>
  <si>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</si>
  <si>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</si>
  <si>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</si>
  <si>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</si>
  <si>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</si>
  <si>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</si>
  <si>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</si>
  <si>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</si>
  <si>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</si>
  <si>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</si>
  <si>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</si>
  <si>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</si>
  <si>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</si>
  <si>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</si>
  <si>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</si>
  <si>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</si>
  <si>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</si>
  <si>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</si>
  <si>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</si>
  <si>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</si>
  <si>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</si>
  <si>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</si>
  <si>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</si>
  <si>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</si>
  <si>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</si>
  <si>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</si>
  <si>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</si>
  <si>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</si>
  <si>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</si>
  <si>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</si>
  <si>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</si>
  <si>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</si>
  <si>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</si>
  <si>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</si>
  <si>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</si>
  <si>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</si>
  <si>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</si>
  <si>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</si>
  <si>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</si>
  <si>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</si>
  <si>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</si>
  <si>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</si>
  <si>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</si>
  <si>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</si>
  <si>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</si>
  <si>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</si>
  <si>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</si>
  <si>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</si>
  <si>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</si>
  <si>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</si>
  <si>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</si>
  <si>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</si>
  <si>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</si>
  <si>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</si>
  <si>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</si>
  <si>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</si>
  <si>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</si>
  <si>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</si>
  <si>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</si>
  <si>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</si>
  <si>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</si>
  <si>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</si>
  <si>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</si>
  <si>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</si>
  <si>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</si>
  <si>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</si>
  <si>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</si>
  <si>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</si>
  <si>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</si>
  <si>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</si>
  <si>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</si>
  <si>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</si>
  <si>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</si>
  <si>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</si>
  <si>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</si>
  <si>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</si>
  <si>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</si>
  <si>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</si>
  <si>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</si>
  <si>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</si>
  <si>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</si>
  <si>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</si>
  <si>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</si>
  <si>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</si>
  <si>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</si>
  <si>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</si>
  <si>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</si>
  <si>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</si>
  <si>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</si>
  <si>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</si>
  <si>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</si>
  <si>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</si>
  <si>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</si>
  <si>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</si>
  <si>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</si>
  <si>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</si>
  <si>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</si>
  <si>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</si>
  <si>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</si>
  <si>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</si>
  <si>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</si>
  <si>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rack_humidity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</si>
  <si>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</si>
  <si>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</si>
  <si>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</si>
  <si>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</si>
  <si>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</si>
  <si>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</si>
  <si>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</si>
  <si>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</si>
  <si>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</si>
  <si>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</si>
  <si>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</si>
  <si>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</si>
  <si>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</si>
  <si>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</si>
  <si>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</si>
  <si>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</si>
  <si>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</si>
  <si>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</si>
  <si>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</si>
  <si>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</si>
  <si>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</si>
  <si>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</si>
  <si>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</si>
  <si>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compensation_sensor_rack_external_temperature</t>
  </si>
  <si>
    <t>compensation_sensor_landing_festoons_plug_temperature</t>
  </si>
  <si>
    <t>Hot Water 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</si>
</sst>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>
    <filterColumn colId="6">
      <filters>
        <filter val="Hot Water Booster"/>
        <filter val="Temperature"/>
      </filters>
    </filterColumn>
  </autoFilter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>
      <selection activeCell="H98" sqref="H9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345</v>
      </c>
      <c r="G1" s="2" t="s">
        <v>271</v>
      </c>
      <c r="H1" s="2" t="s">
        <v>271</v>
      </c>
      <c r="I1" s="2" t="s">
        <v>271</v>
      </c>
      <c r="J1" s="2" t="s">
        <v>535</v>
      </c>
      <c r="K1" s="2" t="s">
        <v>1336</v>
      </c>
      <c r="L1" s="2" t="s">
        <v>1336</v>
      </c>
      <c r="M1" s="2" t="s">
        <v>272</v>
      </c>
      <c r="N1" s="2" t="s">
        <v>273</v>
      </c>
      <c r="O1" s="6" t="s">
        <v>854</v>
      </c>
      <c r="P1" s="5" t="s">
        <v>854</v>
      </c>
      <c r="Q1" s="5" t="s">
        <v>854</v>
      </c>
      <c r="R1" s="5" t="s">
        <v>854</v>
      </c>
      <c r="S1" s="5" t="s">
        <v>854</v>
      </c>
      <c r="T1" s="57" t="s">
        <v>855</v>
      </c>
      <c r="U1" s="5" t="s">
        <v>272</v>
      </c>
      <c r="V1" s="6" t="s">
        <v>272</v>
      </c>
      <c r="W1" s="7" t="s">
        <v>550</v>
      </c>
      <c r="X1" s="7" t="s">
        <v>550</v>
      </c>
      <c r="Y1" s="7" t="s">
        <v>550</v>
      </c>
      <c r="Z1" s="7" t="s">
        <v>618</v>
      </c>
      <c r="AA1" s="7" t="s">
        <v>1020</v>
      </c>
      <c r="AB1" s="7" t="s">
        <v>188</v>
      </c>
      <c r="AC1" s="7" t="s">
        <v>189</v>
      </c>
      <c r="AD1" s="16" t="s">
        <v>190</v>
      </c>
      <c r="AE1" s="16" t="s">
        <v>1317</v>
      </c>
      <c r="AF1" s="7" t="s">
        <v>188</v>
      </c>
      <c r="AG1" s="7" t="s">
        <v>188</v>
      </c>
      <c r="AH1" s="7" t="s">
        <v>1021</v>
      </c>
      <c r="AI1" s="7" t="s">
        <v>188</v>
      </c>
      <c r="AJ1" s="7" t="s">
        <v>188</v>
      </c>
      <c r="AK1" s="7" t="s">
        <v>188</v>
      </c>
      <c r="AL1" s="7" t="s">
        <v>1021</v>
      </c>
      <c r="AM1" s="7" t="s">
        <v>1021</v>
      </c>
      <c r="AN1" s="7" t="s">
        <v>1021</v>
      </c>
      <c r="AO1" s="7" t="s">
        <v>1021</v>
      </c>
      <c r="AP1" s="7" t="s">
        <v>1021</v>
      </c>
      <c r="AQ1" s="7" t="s">
        <v>1021</v>
      </c>
      <c r="AR1" s="7" t="s">
        <v>188</v>
      </c>
      <c r="AS1" s="7" t="s">
        <v>188</v>
      </c>
      <c r="AT1" s="7" t="s">
        <v>188</v>
      </c>
      <c r="AU1" s="7" t="s">
        <v>908</v>
      </c>
      <c r="AV1" s="7" t="s">
        <v>515</v>
      </c>
      <c r="AW1" s="7" t="s">
        <v>515</v>
      </c>
      <c r="AX1" s="7" t="s">
        <v>908</v>
      </c>
      <c r="AY1" s="7" t="s">
        <v>515</v>
      </c>
      <c r="AZ1" s="7" t="s">
        <v>515</v>
      </c>
      <c r="BA1" s="7" t="s">
        <v>515</v>
      </c>
      <c r="BB1" s="7" t="s">
        <v>515</v>
      </c>
      <c r="BC1" s="7" t="s">
        <v>515</v>
      </c>
      <c r="BD1" s="7" t="s">
        <v>515</v>
      </c>
      <c r="BE1" s="7" t="s">
        <v>796</v>
      </c>
      <c r="BF1" s="7" t="s">
        <v>796</v>
      </c>
      <c r="BG1" s="7" t="s">
        <v>908</v>
      </c>
      <c r="BH1" s="7" t="s">
        <v>515</v>
      </c>
      <c r="BI1" s="7" t="s">
        <v>792</v>
      </c>
      <c r="BJ1" s="7" t="s">
        <v>515</v>
      </c>
      <c r="BK1" s="7" t="s">
        <v>793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1318</v>
      </c>
      <c r="E2" s="3" t="s">
        <v>1319</v>
      </c>
      <c r="F2" s="3" t="s">
        <v>1320</v>
      </c>
      <c r="G2" s="3" t="s">
        <v>185</v>
      </c>
      <c r="H2" s="3" t="s">
        <v>152</v>
      </c>
      <c r="I2" s="3" t="s">
        <v>153</v>
      </c>
      <c r="J2" s="4" t="s">
        <v>540</v>
      </c>
      <c r="K2" s="3" t="s">
        <v>1321</v>
      </c>
      <c r="L2" s="3" t="s">
        <v>1322</v>
      </c>
      <c r="M2" s="3" t="s">
        <v>1323</v>
      </c>
      <c r="N2" s="3" t="s">
        <v>1324</v>
      </c>
      <c r="O2" s="17" t="s">
        <v>897</v>
      </c>
      <c r="P2" s="4" t="s">
        <v>901</v>
      </c>
      <c r="Q2" s="4" t="s">
        <v>856</v>
      </c>
      <c r="R2" s="4" t="s">
        <v>856</v>
      </c>
      <c r="S2" s="4" t="s">
        <v>857</v>
      </c>
      <c r="T2" s="4" t="s">
        <v>858</v>
      </c>
      <c r="U2" s="4" t="s">
        <v>536</v>
      </c>
      <c r="V2" s="8" t="s">
        <v>322</v>
      </c>
      <c r="W2" s="8" t="s">
        <v>558</v>
      </c>
      <c r="X2" s="8" t="s">
        <v>559</v>
      </c>
      <c r="Y2" s="13" t="s">
        <v>551</v>
      </c>
      <c r="Z2" s="8" t="s">
        <v>619</v>
      </c>
      <c r="AA2" s="8" t="s">
        <v>1019</v>
      </c>
      <c r="AB2" s="9" t="s">
        <v>154</v>
      </c>
      <c r="AC2" s="9" t="s">
        <v>155</v>
      </c>
      <c r="AD2" s="13" t="s">
        <v>178</v>
      </c>
      <c r="AE2" s="10" t="s">
        <v>1325</v>
      </c>
      <c r="AF2" s="10" t="s">
        <v>156</v>
      </c>
      <c r="AG2" s="10" t="s">
        <v>157</v>
      </c>
      <c r="AH2" s="10" t="s">
        <v>1025</v>
      </c>
      <c r="AI2" s="10" t="s">
        <v>158</v>
      </c>
      <c r="AJ2" s="11" t="s">
        <v>1326</v>
      </c>
      <c r="AK2" s="10" t="s">
        <v>1327</v>
      </c>
      <c r="AL2" s="10" t="s">
        <v>1022</v>
      </c>
      <c r="AM2" s="10" t="s">
        <v>1032</v>
      </c>
      <c r="AN2" s="10" t="s">
        <v>1041</v>
      </c>
      <c r="AO2" s="10" t="s">
        <v>1042</v>
      </c>
      <c r="AP2" s="10" t="s">
        <v>1037</v>
      </c>
      <c r="AQ2" s="10" t="s">
        <v>1038</v>
      </c>
      <c r="AR2" s="9" t="s">
        <v>159</v>
      </c>
      <c r="AS2" s="10" t="s">
        <v>589</v>
      </c>
      <c r="AT2" s="12" t="s">
        <v>164</v>
      </c>
      <c r="AU2" s="12" t="s">
        <v>1134</v>
      </c>
      <c r="AV2" s="10" t="s">
        <v>349</v>
      </c>
      <c r="AW2" s="10" t="s">
        <v>161</v>
      </c>
      <c r="AX2" s="10" t="s">
        <v>1240</v>
      </c>
      <c r="AY2" s="10" t="s">
        <v>1241</v>
      </c>
      <c r="AZ2" s="10" t="s">
        <v>1242</v>
      </c>
      <c r="BA2" s="10" t="s">
        <v>162</v>
      </c>
      <c r="BB2" s="10" t="s">
        <v>163</v>
      </c>
      <c r="BC2" s="12" t="s">
        <v>160</v>
      </c>
      <c r="BD2" s="10" t="s">
        <v>1328</v>
      </c>
      <c r="BE2" s="10" t="s">
        <v>1373</v>
      </c>
      <c r="BF2" s="10" t="s">
        <v>1372</v>
      </c>
      <c r="BG2" s="10" t="s">
        <v>909</v>
      </c>
      <c r="BH2" s="10" t="s">
        <v>794</v>
      </c>
      <c r="BI2" s="10" t="s">
        <v>791</v>
      </c>
      <c r="BJ2" s="10" t="s">
        <v>348</v>
      </c>
      <c r="BK2" s="12" t="s">
        <v>795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537</v>
      </c>
      <c r="K3" s="49" t="s">
        <v>774</v>
      </c>
      <c r="L3" s="49" t="s">
        <v>775</v>
      </c>
      <c r="M3" s="49" t="s">
        <v>1329</v>
      </c>
      <c r="N3" s="49" t="s">
        <v>1330</v>
      </c>
      <c r="O3" s="51" t="s">
        <v>896</v>
      </c>
      <c r="P3" s="50" t="s">
        <v>859</v>
      </c>
      <c r="Q3" s="50" t="s">
        <v>860</v>
      </c>
      <c r="R3" s="52" t="s">
        <v>861</v>
      </c>
      <c r="S3" s="52" t="s">
        <v>862</v>
      </c>
      <c r="T3" s="58" t="s">
        <v>852</v>
      </c>
      <c r="U3" s="50" t="s">
        <v>534</v>
      </c>
      <c r="V3" s="1" t="s">
        <v>321</v>
      </c>
      <c r="W3" s="1" t="s">
        <v>614</v>
      </c>
      <c r="X3" s="1" t="s">
        <v>615</v>
      </c>
      <c r="Y3" s="1" t="s">
        <v>616</v>
      </c>
      <c r="Z3" s="1" t="s">
        <v>617</v>
      </c>
      <c r="AA3" s="1" t="s">
        <v>1018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1024</v>
      </c>
      <c r="AI3" s="53" t="s">
        <v>13</v>
      </c>
      <c r="AJ3" s="53" t="s">
        <v>14</v>
      </c>
      <c r="AK3" s="53" t="s">
        <v>15</v>
      </c>
      <c r="AL3" s="53" t="s">
        <v>1023</v>
      </c>
      <c r="AM3" s="53" t="s">
        <v>1031</v>
      </c>
      <c r="AN3" s="53" t="s">
        <v>1039</v>
      </c>
      <c r="AO3" s="53" t="s">
        <v>1040</v>
      </c>
      <c r="AP3" s="53" t="s">
        <v>1033</v>
      </c>
      <c r="AQ3" s="53" t="s">
        <v>1034</v>
      </c>
      <c r="AR3" s="53" t="s">
        <v>16</v>
      </c>
      <c r="AS3" s="53" t="s">
        <v>17</v>
      </c>
      <c r="AT3" s="54" t="s">
        <v>24</v>
      </c>
      <c r="AU3" s="54" t="s">
        <v>1133</v>
      </c>
      <c r="AV3" s="53" t="s">
        <v>20</v>
      </c>
      <c r="AW3" s="53" t="s">
        <v>18</v>
      </c>
      <c r="AX3" s="53" t="s">
        <v>1231</v>
      </c>
      <c r="AY3" s="53" t="s">
        <v>1232</v>
      </c>
      <c r="AZ3" s="53" t="s">
        <v>1233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1374</v>
      </c>
      <c r="BF3" s="53" t="s">
        <v>1371</v>
      </c>
      <c r="BG3" s="53" t="s">
        <v>907</v>
      </c>
      <c r="BH3" s="53" t="s">
        <v>411</v>
      </c>
      <c r="BI3" s="53" t="s">
        <v>346</v>
      </c>
      <c r="BJ3" s="53" t="s">
        <v>347</v>
      </c>
      <c r="BK3" s="54" t="s">
        <v>375</v>
      </c>
    </row>
    <row r="4" spans="1:63" s="68" customFormat="1" ht="16" hidden="1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544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69" t="s">
        <v>325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326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479</v>
      </c>
      <c r="BA4" s="66" t="s">
        <v>36</v>
      </c>
      <c r="BB4" s="66" t="s">
        <v>37</v>
      </c>
      <c r="BC4" s="66" t="s">
        <v>1243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hidden="1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502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326</v>
      </c>
      <c r="AG5" s="69"/>
      <c r="AH5" s="69"/>
      <c r="AT5" s="74"/>
      <c r="BD5" s="66" t="s">
        <v>38</v>
      </c>
    </row>
    <row r="6" spans="1:63" s="66" customFormat="1" ht="16" hidden="1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684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685</v>
      </c>
      <c r="O6" s="69"/>
      <c r="T6" s="70"/>
      <c r="V6" s="69" t="s">
        <v>325</v>
      </c>
      <c r="W6" s="69"/>
      <c r="X6" s="69"/>
      <c r="Y6" s="69"/>
      <c r="Z6" s="69"/>
      <c r="AA6" s="69"/>
      <c r="AE6" s="66" t="s">
        <v>326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1145</v>
      </c>
      <c r="BA6" s="66" t="s">
        <v>1143</v>
      </c>
      <c r="BB6" s="66" t="s">
        <v>128</v>
      </c>
      <c r="BC6" s="66" t="s">
        <v>480</v>
      </c>
      <c r="BD6" s="66" t="s">
        <v>130</v>
      </c>
      <c r="BH6" s="66" t="s">
        <v>419</v>
      </c>
      <c r="BI6" s="70" t="s">
        <v>487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hidden="1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685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836</v>
      </c>
      <c r="M7" s="66" t="s">
        <v>90</v>
      </c>
      <c r="O7" s="69"/>
      <c r="T7" s="70"/>
      <c r="U7" s="66" t="s">
        <v>502</v>
      </c>
      <c r="V7" s="69"/>
      <c r="W7" s="69"/>
      <c r="X7" s="69"/>
      <c r="Y7" s="69"/>
      <c r="Z7" s="69"/>
      <c r="AA7" s="69"/>
      <c r="AE7" s="66" t="s">
        <v>326</v>
      </c>
      <c r="AG7" s="69"/>
      <c r="AH7" s="69"/>
      <c r="AT7" s="71"/>
      <c r="BD7" s="66" t="s">
        <v>130</v>
      </c>
      <c r="BI7" s="70"/>
    </row>
    <row r="8" spans="1:63" s="66" customFormat="1" ht="16" hidden="1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686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687</v>
      </c>
      <c r="O8" s="69"/>
      <c r="T8" s="70"/>
      <c r="V8" s="69" t="s">
        <v>325</v>
      </c>
      <c r="W8" s="69"/>
      <c r="X8" s="69"/>
      <c r="Y8" s="69"/>
      <c r="Z8" s="69"/>
      <c r="AA8" s="69"/>
      <c r="AE8" s="66" t="s">
        <v>326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1145</v>
      </c>
      <c r="BA8" s="66" t="s">
        <v>1143</v>
      </c>
      <c r="BB8" s="66" t="s">
        <v>128</v>
      </c>
      <c r="BC8" s="66" t="s">
        <v>480</v>
      </c>
      <c r="BD8" s="66" t="s">
        <v>127</v>
      </c>
      <c r="BH8" s="66" t="s">
        <v>419</v>
      </c>
      <c r="BI8" s="66" t="s">
        <v>486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hidden="1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687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836</v>
      </c>
      <c r="M9" s="66" t="s">
        <v>90</v>
      </c>
      <c r="O9" s="69"/>
      <c r="T9" s="70"/>
      <c r="U9" s="66" t="s">
        <v>502</v>
      </c>
      <c r="V9" s="69"/>
      <c r="W9" s="69"/>
      <c r="X9" s="69"/>
      <c r="Y9" s="69"/>
      <c r="Z9" s="69"/>
      <c r="AA9" s="69"/>
      <c r="AE9" s="66" t="s">
        <v>326</v>
      </c>
      <c r="AG9" s="69"/>
      <c r="AH9" s="69"/>
      <c r="AT9" s="71"/>
      <c r="BD9" s="66" t="s">
        <v>127</v>
      </c>
    </row>
    <row r="10" spans="1:63" s="66" customFormat="1" ht="16" hidden="1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688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689</v>
      </c>
      <c r="O10" s="69"/>
      <c r="T10" s="70"/>
      <c r="V10" s="69" t="s">
        <v>325</v>
      </c>
      <c r="W10" s="69"/>
      <c r="X10" s="69"/>
      <c r="Y10" s="69"/>
      <c r="Z10" s="69"/>
      <c r="AA10" s="69"/>
      <c r="AE10" s="66" t="s">
        <v>326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1144</v>
      </c>
      <c r="BA10" s="66" t="s">
        <v>1146</v>
      </c>
      <c r="BB10" s="66" t="s">
        <v>128</v>
      </c>
      <c r="BC10" s="66" t="s">
        <v>481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hidden="1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689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502</v>
      </c>
      <c r="V11" s="69"/>
      <c r="W11" s="69"/>
      <c r="X11" s="69"/>
      <c r="Y11" s="69"/>
      <c r="Z11" s="69"/>
      <c r="AA11" s="69"/>
      <c r="AE11" s="66" t="s">
        <v>326</v>
      </c>
      <c r="AG11" s="69"/>
      <c r="AH11" s="69"/>
      <c r="AT11" s="71"/>
      <c r="BD11" s="66" t="s">
        <v>196</v>
      </c>
    </row>
    <row r="12" spans="1:63" s="66" customFormat="1" ht="16" hidden="1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690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691</v>
      </c>
      <c r="O12" s="69"/>
      <c r="T12" s="70"/>
      <c r="V12" s="69" t="s">
        <v>325</v>
      </c>
      <c r="W12" s="69"/>
      <c r="X12" s="69"/>
      <c r="Y12" s="69"/>
      <c r="Z12" s="69"/>
      <c r="AA12" s="69"/>
      <c r="AE12" s="66" t="s">
        <v>326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1145</v>
      </c>
      <c r="BA12" s="66" t="s">
        <v>1143</v>
      </c>
      <c r="BB12" s="66" t="s">
        <v>128</v>
      </c>
      <c r="BC12" s="66" t="s">
        <v>480</v>
      </c>
      <c r="BD12" s="66" t="s">
        <v>194</v>
      </c>
      <c r="BH12" s="66" t="s">
        <v>419</v>
      </c>
      <c r="BI12" s="66" t="s">
        <v>482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hidden="1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691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502</v>
      </c>
      <c r="V13" s="69"/>
      <c r="W13" s="69"/>
      <c r="X13" s="69"/>
      <c r="Y13" s="69"/>
      <c r="Z13" s="69"/>
      <c r="AA13" s="69"/>
      <c r="AE13" s="66" t="s">
        <v>326</v>
      </c>
      <c r="AG13" s="69"/>
      <c r="AH13" s="69"/>
      <c r="AT13" s="71"/>
      <c r="BD13" s="66" t="s">
        <v>194</v>
      </c>
    </row>
    <row r="14" spans="1:63" s="66" customFormat="1" ht="16" hidden="1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668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669</v>
      </c>
      <c r="O14" s="69"/>
      <c r="T14" s="70"/>
      <c r="V14" s="69" t="s">
        <v>325</v>
      </c>
      <c r="W14" s="69"/>
      <c r="X14" s="69"/>
      <c r="Y14" s="69"/>
      <c r="Z14" s="69"/>
      <c r="AA14" s="69"/>
      <c r="AE14" s="66" t="s">
        <v>326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1145</v>
      </c>
      <c r="BA14" s="66" t="s">
        <v>1146</v>
      </c>
      <c r="BB14" s="66" t="s">
        <v>128</v>
      </c>
      <c r="BC14" s="66" t="s">
        <v>481</v>
      </c>
      <c r="BD14" s="66" t="s">
        <v>215</v>
      </c>
      <c r="BH14" s="66" t="s">
        <v>419</v>
      </c>
      <c r="BI14" s="66" t="s">
        <v>483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hidden="1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669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502</v>
      </c>
      <c r="V15" s="69"/>
      <c r="W15" s="69"/>
      <c r="X15" s="69"/>
      <c r="Y15" s="69"/>
      <c r="Z15" s="69"/>
      <c r="AA15" s="69"/>
      <c r="AE15" s="66" t="s">
        <v>326</v>
      </c>
      <c r="AG15" s="69"/>
      <c r="AH15" s="69"/>
      <c r="AT15" s="71"/>
      <c r="BD15" s="66" t="s">
        <v>215</v>
      </c>
    </row>
    <row r="16" spans="1:63" s="66" customFormat="1" ht="16" hidden="1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670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671</v>
      </c>
      <c r="O16" s="69"/>
      <c r="T16" s="70"/>
      <c r="V16" s="69" t="s">
        <v>325</v>
      </c>
      <c r="W16" s="69"/>
      <c r="X16" s="69"/>
      <c r="Y16" s="69"/>
      <c r="Z16" s="69"/>
      <c r="AA16" s="69"/>
      <c r="AE16" s="66" t="s">
        <v>326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1145</v>
      </c>
      <c r="BA16" s="66" t="s">
        <v>1146</v>
      </c>
      <c r="BB16" s="66" t="s">
        <v>128</v>
      </c>
      <c r="BC16" s="66" t="s">
        <v>481</v>
      </c>
      <c r="BD16" s="66" t="s">
        <v>208</v>
      </c>
      <c r="BH16" s="66" t="s">
        <v>419</v>
      </c>
      <c r="BI16" s="66" t="s">
        <v>485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hidden="1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671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502</v>
      </c>
      <c r="V17" s="69"/>
      <c r="W17" s="69"/>
      <c r="X17" s="69"/>
      <c r="Y17" s="69"/>
      <c r="Z17" s="69"/>
      <c r="AA17" s="69"/>
      <c r="AE17" s="66" t="s">
        <v>326</v>
      </c>
      <c r="AG17" s="69"/>
      <c r="AH17" s="69"/>
      <c r="AT17" s="71"/>
      <c r="BD17" s="66" t="s">
        <v>208</v>
      </c>
    </row>
    <row r="18" spans="1:63" s="66" customFormat="1" ht="16" hidden="1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672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673</v>
      </c>
      <c r="O18" s="69"/>
      <c r="T18" s="70"/>
      <c r="V18" s="69" t="s">
        <v>325</v>
      </c>
      <c r="W18" s="69"/>
      <c r="X18" s="69"/>
      <c r="Y18" s="69"/>
      <c r="Z18" s="69"/>
      <c r="AA18" s="69"/>
      <c r="AE18" s="66" t="s">
        <v>326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1144</v>
      </c>
      <c r="BA18" s="66" t="s">
        <v>1146</v>
      </c>
      <c r="BB18" s="66" t="s">
        <v>128</v>
      </c>
      <c r="BC18" s="66" t="s">
        <v>481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hidden="1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673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502</v>
      </c>
      <c r="V19" s="69"/>
      <c r="W19" s="69"/>
      <c r="X19" s="69"/>
      <c r="Y19" s="69"/>
      <c r="Z19" s="69"/>
      <c r="AA19" s="69"/>
      <c r="AE19" s="66" t="s">
        <v>326</v>
      </c>
      <c r="AG19" s="69"/>
      <c r="AH19" s="69"/>
      <c r="AT19" s="71"/>
      <c r="BD19" s="66" t="s">
        <v>214</v>
      </c>
    </row>
    <row r="20" spans="1:63" s="66" customFormat="1" ht="16" hidden="1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674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675</v>
      </c>
      <c r="O20" s="69"/>
      <c r="T20" s="70"/>
      <c r="V20" s="69" t="s">
        <v>325</v>
      </c>
      <c r="W20" s="69"/>
      <c r="X20" s="69"/>
      <c r="Y20" s="69"/>
      <c r="Z20" s="69"/>
      <c r="AA20" s="69"/>
      <c r="AE20" s="66" t="s">
        <v>326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1144</v>
      </c>
      <c r="BA20" s="66" t="s">
        <v>1146</v>
      </c>
      <c r="BB20" s="66" t="s">
        <v>128</v>
      </c>
      <c r="BC20" s="66" t="s">
        <v>481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hidden="1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675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502</v>
      </c>
      <c r="V21" s="69"/>
      <c r="W21" s="69"/>
      <c r="X21" s="69"/>
      <c r="Y21" s="69"/>
      <c r="Z21" s="69"/>
      <c r="AA21" s="69"/>
      <c r="AE21" s="66" t="s">
        <v>326</v>
      </c>
      <c r="AG21" s="69"/>
      <c r="AH21" s="69"/>
      <c r="AT21" s="71"/>
      <c r="BD21" s="66" t="s">
        <v>195</v>
      </c>
    </row>
    <row r="22" spans="1:63" s="66" customFormat="1" ht="16" hidden="1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676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677</v>
      </c>
      <c r="O22" s="69"/>
      <c r="T22" s="70"/>
      <c r="V22" s="69" t="s">
        <v>325</v>
      </c>
      <c r="W22" s="69"/>
      <c r="X22" s="69"/>
      <c r="Y22" s="69"/>
      <c r="Z22" s="69"/>
      <c r="AA22" s="69"/>
      <c r="AE22" s="66" t="s">
        <v>326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1145</v>
      </c>
      <c r="BA22" s="66" t="s">
        <v>1143</v>
      </c>
      <c r="BB22" s="66" t="s">
        <v>128</v>
      </c>
      <c r="BC22" s="66" t="s">
        <v>480</v>
      </c>
      <c r="BD22" s="66" t="s">
        <v>216</v>
      </c>
      <c r="BH22" s="66" t="s">
        <v>419</v>
      </c>
      <c r="BI22" s="70" t="s">
        <v>484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hidden="1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677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502</v>
      </c>
      <c r="V23" s="69"/>
      <c r="W23" s="69"/>
      <c r="X23" s="69"/>
      <c r="Y23" s="69"/>
      <c r="Z23" s="69"/>
      <c r="AA23" s="69"/>
      <c r="AE23" s="66" t="s">
        <v>326</v>
      </c>
      <c r="AG23" s="69"/>
      <c r="AH23" s="69"/>
      <c r="AT23" s="71"/>
      <c r="BD23" s="66" t="s">
        <v>216</v>
      </c>
      <c r="BI23" s="70"/>
    </row>
    <row r="24" spans="1:63" s="36" customFormat="1" ht="16" hidden="1" customHeight="1">
      <c r="A24" s="73">
        <v>1020</v>
      </c>
      <c r="B24" s="36" t="s">
        <v>26</v>
      </c>
      <c r="C24" s="36" t="s">
        <v>798</v>
      </c>
      <c r="D24" s="36" t="s">
        <v>27</v>
      </c>
      <c r="E24" s="36" t="s">
        <v>1218</v>
      </c>
      <c r="F24" s="38" t="str">
        <f>IF(ISBLANK(Table2[[#This Row],[unique_id]]), "", Table2[[#This Row],[unique_id]])</f>
        <v>deck_festoons_plug_temperature</v>
      </c>
      <c r="G24" s="36" t="s">
        <v>421</v>
      </c>
      <c r="H24" s="36" t="s">
        <v>87</v>
      </c>
      <c r="I24" s="36" t="s">
        <v>30</v>
      </c>
      <c r="K24" s="36" t="s">
        <v>1375</v>
      </c>
      <c r="O24" s="39"/>
      <c r="T24" s="37"/>
      <c r="U24" s="36" t="s">
        <v>502</v>
      </c>
      <c r="V24" s="76" t="s">
        <v>325</v>
      </c>
      <c r="W24" s="39"/>
      <c r="X24" s="39"/>
      <c r="Y24" s="39"/>
      <c r="Z24" s="39"/>
      <c r="AA24" s="39"/>
      <c r="AB24" s="36" t="s">
        <v>31</v>
      </c>
      <c r="AC24" s="36" t="s">
        <v>88</v>
      </c>
      <c r="AD24" s="36" t="s">
        <v>89</v>
      </c>
      <c r="AE24" s="36" t="s">
        <v>326</v>
      </c>
      <c r="AF24" s="36">
        <v>10</v>
      </c>
      <c r="AG24" s="39" t="s">
        <v>34</v>
      </c>
      <c r="AH24" s="39" t="s">
        <v>1026</v>
      </c>
      <c r="AJ24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4" s="36" t="s">
        <v>1046</v>
      </c>
      <c r="AO24" s="36" t="s">
        <v>1047</v>
      </c>
      <c r="AP24" s="36" t="s">
        <v>1035</v>
      </c>
      <c r="AQ24" s="36" t="s">
        <v>1036</v>
      </c>
      <c r="AR24" s="36" t="s">
        <v>1300</v>
      </c>
      <c r="AS24" s="36">
        <v>1</v>
      </c>
      <c r="AT24" s="41"/>
      <c r="AV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4" s="36" t="str">
        <f>IF(ISBLANK(Table2[[#This Row],[device_model]]), "", Table2[[#This Row],[device_suggested_area]])</f>
        <v>Deck</v>
      </c>
      <c r="AZ24" s="36" t="s">
        <v>834</v>
      </c>
      <c r="BA24" s="36" t="s">
        <v>1296</v>
      </c>
      <c r="BB24" s="36" t="s">
        <v>1295</v>
      </c>
      <c r="BC24" s="36" t="s">
        <v>1014</v>
      </c>
      <c r="BD24" s="36" t="s">
        <v>368</v>
      </c>
      <c r="BE24" s="36" t="s">
        <v>421</v>
      </c>
      <c r="BF24" s="36" t="s">
        <v>421</v>
      </c>
      <c r="BK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6" customFormat="1" ht="16" hidden="1" customHeight="1">
      <c r="A25" s="63">
        <v>1021</v>
      </c>
      <c r="B25" s="36" t="s">
        <v>26</v>
      </c>
      <c r="C25" s="36" t="s">
        <v>798</v>
      </c>
      <c r="D25" s="36" t="s">
        <v>27</v>
      </c>
      <c r="E25" s="36" t="s">
        <v>1375</v>
      </c>
      <c r="F25" s="64" t="str">
        <f>IF(ISBLANK(Table2[[#This Row],[unique_id]]), "", Table2[[#This Row],[unique_id]])</f>
        <v>compensation_sensor_deck_festoons_plug_temperature</v>
      </c>
      <c r="G25" s="36" t="s">
        <v>421</v>
      </c>
      <c r="H25" s="36" t="s">
        <v>87</v>
      </c>
      <c r="I25" s="36" t="s">
        <v>30</v>
      </c>
      <c r="J25" s="36" t="s">
        <v>87</v>
      </c>
      <c r="M25" s="36" t="s">
        <v>136</v>
      </c>
      <c r="O25" s="39"/>
      <c r="T25" s="37"/>
      <c r="U25" s="36" t="s">
        <v>502</v>
      </c>
      <c r="V25" s="39"/>
      <c r="W25" s="39"/>
      <c r="X25" s="39"/>
      <c r="Y25" s="39"/>
      <c r="Z25" s="39"/>
      <c r="AA25" s="39"/>
      <c r="AB25" s="36" t="s">
        <v>31</v>
      </c>
      <c r="AC25" s="36" t="s">
        <v>88</v>
      </c>
      <c r="AD25" s="36" t="s">
        <v>89</v>
      </c>
      <c r="AE25" s="36" t="s">
        <v>326</v>
      </c>
      <c r="AG25" s="39"/>
      <c r="AH25" s="39"/>
      <c r="AJ25" s="36" t="str">
        <f>IF(ISBLANK(AI25),  "", _xlfn.CONCAT("haas/entity/sensor/", LOWER(C25), "/", E25, "/config"))</f>
        <v/>
      </c>
      <c r="AK25" s="36" t="str">
        <f>IF(ISBLANK(AI25),  "", _xlfn.CONCAT(LOWER(C25), "/", E25))</f>
        <v/>
      </c>
      <c r="AT25" s="65"/>
      <c r="AU25" s="40"/>
      <c r="AY25" s="64" t="str">
        <f>IF(ISBLANK(Table2[[#This Row],[device_model]]), "", Table2[[#This Row],[device_suggested_area]])</f>
        <v/>
      </c>
      <c r="BC25" s="39"/>
      <c r="BD25" s="36" t="s">
        <v>368</v>
      </c>
      <c r="BE25" s="36" t="s">
        <v>421</v>
      </c>
      <c r="BF25" s="36" t="s">
        <v>421</v>
      </c>
      <c r="BK2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3" s="66" customFormat="1" ht="16" hidden="1" customHeight="1">
      <c r="A26" s="73">
        <v>1022</v>
      </c>
      <c r="B26" s="66" t="s">
        <v>26</v>
      </c>
      <c r="C26" s="66" t="s">
        <v>128</v>
      </c>
      <c r="D26" s="66" t="s">
        <v>27</v>
      </c>
      <c r="E26" s="66" t="s">
        <v>678</v>
      </c>
      <c r="F26" s="68" t="str">
        <f>IF(ISBLANK(Table2[[#This Row],[unique_id]]), "", Table2[[#This Row],[unique_id]])</f>
        <v>bertram_2_office_basement_temperature</v>
      </c>
      <c r="G26" s="66" t="s">
        <v>213</v>
      </c>
      <c r="H26" s="66" t="s">
        <v>87</v>
      </c>
      <c r="I26" s="66" t="s">
        <v>30</v>
      </c>
      <c r="K26" s="66" t="s">
        <v>679</v>
      </c>
      <c r="O26" s="69"/>
      <c r="T26" s="70"/>
      <c r="V26" s="69" t="s">
        <v>325</v>
      </c>
      <c r="W26" s="69"/>
      <c r="X26" s="69"/>
      <c r="Y26" s="69"/>
      <c r="Z26" s="69"/>
      <c r="AA26" s="69"/>
      <c r="AE26" s="66" t="s">
        <v>326</v>
      </c>
      <c r="AG26" s="69"/>
      <c r="AH26" s="69"/>
      <c r="AT26" s="71"/>
      <c r="AV2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6" s="66" t="str">
        <f>IF(ISBLANK(Table2[[#This Row],[device_model]]), "", Table2[[#This Row],[device_suggested_area]])</f>
        <v>Basement</v>
      </c>
      <c r="AZ26" s="66" t="s">
        <v>1144</v>
      </c>
      <c r="BA26" s="66" t="s">
        <v>1146</v>
      </c>
      <c r="BB26" s="66" t="s">
        <v>128</v>
      </c>
      <c r="BC26" s="66" t="s">
        <v>481</v>
      </c>
      <c r="BD26" s="66" t="s">
        <v>213</v>
      </c>
      <c r="BK2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3" s="66" customFormat="1" ht="16" hidden="1" customHeight="1">
      <c r="A27" s="73">
        <v>1023</v>
      </c>
      <c r="B27" s="66" t="s">
        <v>26</v>
      </c>
      <c r="C27" s="66" t="s">
        <v>128</v>
      </c>
      <c r="D27" s="66" t="s">
        <v>27</v>
      </c>
      <c r="E27" s="66" t="s">
        <v>679</v>
      </c>
      <c r="F27" s="68" t="str">
        <f>IF(ISBLANK(Table2[[#This Row],[unique_id]]), "", Table2[[#This Row],[unique_id]])</f>
        <v>compensation_sensor_bertram_2_office_basement_temperature</v>
      </c>
      <c r="G27" s="66" t="s">
        <v>213</v>
      </c>
      <c r="H27" s="66" t="s">
        <v>87</v>
      </c>
      <c r="I27" s="66" t="s">
        <v>30</v>
      </c>
      <c r="J27" s="66" t="s">
        <v>87</v>
      </c>
      <c r="M27" s="66" t="s">
        <v>136</v>
      </c>
      <c r="O27" s="69"/>
      <c r="T27" s="70"/>
      <c r="U27" s="66" t="s">
        <v>502</v>
      </c>
      <c r="V27" s="69"/>
      <c r="W27" s="69"/>
      <c r="X27" s="69"/>
      <c r="Y27" s="69"/>
      <c r="Z27" s="69"/>
      <c r="AA27" s="69"/>
      <c r="AE27" s="66" t="s">
        <v>326</v>
      </c>
      <c r="AG27" s="69"/>
      <c r="AH27" s="69"/>
      <c r="AT27" s="71"/>
      <c r="BD27" s="66" t="s">
        <v>213</v>
      </c>
    </row>
    <row r="28" spans="1:63" s="36" customFormat="1" ht="16" hidden="1" customHeight="1">
      <c r="A28" s="63">
        <v>1024</v>
      </c>
      <c r="B28" s="36" t="s">
        <v>26</v>
      </c>
      <c r="C28" s="36" t="s">
        <v>1302</v>
      </c>
      <c r="D28" s="36" t="s">
        <v>27</v>
      </c>
      <c r="E28" s="36" t="s">
        <v>1303</v>
      </c>
      <c r="F28" s="38" t="str">
        <f>IF(ISBLANK(Table2[[#This Row],[unique_id]]), "", Table2[[#This Row],[unique_id]])</f>
        <v>rack_top_temperature</v>
      </c>
      <c r="G28" s="36" t="s">
        <v>1306</v>
      </c>
      <c r="H28" s="36" t="s">
        <v>87</v>
      </c>
      <c r="I28" s="36" t="s">
        <v>30</v>
      </c>
      <c r="K28" s="36" t="s">
        <v>1376</v>
      </c>
      <c r="O28" s="39"/>
      <c r="T28" s="37"/>
      <c r="V28" s="39" t="s">
        <v>325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326</v>
      </c>
      <c r="AF28" s="36">
        <v>300</v>
      </c>
      <c r="AG28" s="39" t="s">
        <v>34</v>
      </c>
      <c r="AH28" s="39"/>
      <c r="AI28" s="36" t="s">
        <v>1335</v>
      </c>
      <c r="AJ2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8" s="36" t="str">
        <f>IF(ISBLANK(Table2[[#This Row],[index]]),  "", _xlfn.CONCAT("telegraf/", Table2[[#This Row],[unique_id_device]], "/", LOWER(Table2[[#This Row],[device_via_device]])))</f>
        <v>telegraf/raspbpi-lia/digitemp</v>
      </c>
      <c r="AR2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28" s="36">
        <v>1</v>
      </c>
      <c r="AT28" s="60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6" t="str">
        <f>IF(ISBLANK(Table2[[#This Row],[device_model]]), "", Table2[[#This Row],[device_suggested_area]])</f>
        <v>Rack</v>
      </c>
      <c r="AZ28" s="36" t="s">
        <v>87</v>
      </c>
      <c r="BA28" s="36" t="s">
        <v>1310</v>
      </c>
      <c r="BB28" s="36" t="s">
        <v>1302</v>
      </c>
      <c r="BC28" s="36" t="s">
        <v>1311</v>
      </c>
      <c r="BD28" s="36" t="s">
        <v>28</v>
      </c>
      <c r="BI28" s="36" t="s">
        <v>1333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9" spans="1:63" s="66" customFormat="1" ht="16" hidden="1" customHeight="1">
      <c r="A29" s="73">
        <v>1025</v>
      </c>
      <c r="B29" s="66" t="s">
        <v>26</v>
      </c>
      <c r="C29" s="66" t="s">
        <v>1302</v>
      </c>
      <c r="D29" s="66" t="s">
        <v>27</v>
      </c>
      <c r="E29" s="66" t="s">
        <v>1376</v>
      </c>
      <c r="F29" s="67" t="str">
        <f>IF(ISBLANK(Table2[[#This Row],[unique_id]]), "", Table2[[#This Row],[unique_id]])</f>
        <v>compensation_sensor_rack_top_temperature</v>
      </c>
      <c r="G29" s="66" t="s">
        <v>1306</v>
      </c>
      <c r="H29" s="66" t="s">
        <v>87</v>
      </c>
      <c r="I29" s="66" t="s">
        <v>30</v>
      </c>
      <c r="J29" s="66" t="s">
        <v>87</v>
      </c>
      <c r="M29" s="66" t="s">
        <v>136</v>
      </c>
      <c r="O29" s="69"/>
      <c r="T29" s="70"/>
      <c r="U29" s="66" t="s">
        <v>502</v>
      </c>
      <c r="V29" s="69"/>
      <c r="W29" s="69"/>
      <c r="X29" s="69"/>
      <c r="Y29" s="69"/>
      <c r="Z29" s="69"/>
      <c r="AA29" s="69"/>
      <c r="AB29" s="66" t="s">
        <v>31</v>
      </c>
      <c r="AC29" s="66" t="s">
        <v>88</v>
      </c>
      <c r="AD29" s="66" t="s">
        <v>89</v>
      </c>
      <c r="AE29" s="66" t="s">
        <v>326</v>
      </c>
      <c r="AG29" s="69"/>
      <c r="AH29" s="69"/>
      <c r="AJ29" s="66" t="str">
        <f>IF(ISBLANK(AI29),  "", _xlfn.CONCAT("haas/entity/sensor/", LOWER(C29), "/", E29, "/config"))</f>
        <v/>
      </c>
      <c r="AK29" s="66" t="str">
        <f>IF(ISBLANK(AI29),  "", _xlfn.CONCAT(LOWER(C29), "/", E29))</f>
        <v/>
      </c>
      <c r="AT29" s="71"/>
      <c r="AU29" s="72"/>
      <c r="AY29" s="67" t="str">
        <f>IF(ISBLANK(Table2[[#This Row],[device_model]]), "", Table2[[#This Row],[device_suggested_area]])</f>
        <v/>
      </c>
      <c r="BC29" s="69"/>
      <c r="BD29" s="66" t="s">
        <v>28</v>
      </c>
      <c r="BK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hidden="1" customHeight="1">
      <c r="A30" s="63">
        <v>1026</v>
      </c>
      <c r="B30" s="36" t="s">
        <v>26</v>
      </c>
      <c r="C30" s="36" t="s">
        <v>1302</v>
      </c>
      <c r="D30" s="36" t="s">
        <v>27</v>
      </c>
      <c r="E30" s="36" t="s">
        <v>1304</v>
      </c>
      <c r="F30" s="38" t="str">
        <f>IF(ISBLANK(Table2[[#This Row],[unique_id]]), "", Table2[[#This Row],[unique_id]])</f>
        <v>rack_bottom_temperature</v>
      </c>
      <c r="G30" s="36" t="s">
        <v>1315</v>
      </c>
      <c r="H30" s="36" t="s">
        <v>87</v>
      </c>
      <c r="I30" s="36" t="s">
        <v>30</v>
      </c>
      <c r="K30" s="36" t="s">
        <v>1377</v>
      </c>
      <c r="O30" s="39"/>
      <c r="T30" s="37"/>
      <c r="V30" s="39" t="s">
        <v>325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326</v>
      </c>
      <c r="AF30" s="36">
        <v>300</v>
      </c>
      <c r="AG30" s="39" t="s">
        <v>34</v>
      </c>
      <c r="AH30" s="39"/>
      <c r="AI30" s="36" t="s">
        <v>1335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1310</v>
      </c>
      <c r="BB30" s="36" t="s">
        <v>1302</v>
      </c>
      <c r="BC30" s="36" t="s">
        <v>1311</v>
      </c>
      <c r="BD30" s="36" t="s">
        <v>28</v>
      </c>
      <c r="BI30" s="36" t="s">
        <v>1332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" spans="1:63" s="36" customFormat="1" ht="16" hidden="1" customHeight="1">
      <c r="A31" s="73">
        <v>1027</v>
      </c>
      <c r="B31" s="36" t="s">
        <v>26</v>
      </c>
      <c r="C31" s="36" t="s">
        <v>1302</v>
      </c>
      <c r="D31" s="36" t="s">
        <v>27</v>
      </c>
      <c r="E31" s="36" t="s">
        <v>1377</v>
      </c>
      <c r="F31" s="64" t="str">
        <f>IF(ISBLANK(Table2[[#This Row],[unique_id]]), "", Table2[[#This Row],[unique_id]])</f>
        <v>compensation_sensor_rack_bottom_temperature</v>
      </c>
      <c r="G31" s="36" t="s">
        <v>1315</v>
      </c>
      <c r="H31" s="36" t="s">
        <v>87</v>
      </c>
      <c r="I31" s="36" t="s">
        <v>30</v>
      </c>
      <c r="J31" s="36" t="s">
        <v>87</v>
      </c>
      <c r="M31" s="36" t="s">
        <v>136</v>
      </c>
      <c r="O31" s="39"/>
      <c r="T31" s="37"/>
      <c r="U31" s="36" t="s">
        <v>502</v>
      </c>
      <c r="V31" s="39"/>
      <c r="W31" s="39"/>
      <c r="X31" s="39"/>
      <c r="Y31" s="39"/>
      <c r="Z31" s="39"/>
      <c r="AA31" s="39"/>
      <c r="AB31" s="36" t="s">
        <v>31</v>
      </c>
      <c r="AC31" s="36" t="s">
        <v>88</v>
      </c>
      <c r="AD31" s="36" t="s">
        <v>89</v>
      </c>
      <c r="AE31" s="36" t="s">
        <v>326</v>
      </c>
      <c r="AG31" s="39"/>
      <c r="AH31" s="39"/>
      <c r="AJ31" s="36" t="str">
        <f>IF(ISBLANK(AI31),  "", _xlfn.CONCAT("haas/entity/sensor/", LOWER(C31), "/", E31, "/config"))</f>
        <v/>
      </c>
      <c r="AK31" s="36" t="str">
        <f>IF(ISBLANK(AI31),  "", _xlfn.CONCAT(LOWER(C31), "/", E31))</f>
        <v/>
      </c>
      <c r="AT31" s="65"/>
      <c r="AU31" s="40"/>
      <c r="AY31" s="64" t="str">
        <f>IF(ISBLANK(Table2[[#This Row],[device_model]]), "", Table2[[#This Row],[device_suggested_area]])</f>
        <v/>
      </c>
      <c r="BC31" s="39"/>
      <c r="BD31" s="36" t="s">
        <v>28</v>
      </c>
      <c r="BK3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hidden="1" customHeight="1">
      <c r="A32" s="73">
        <v>1028</v>
      </c>
      <c r="B32" s="36" t="s">
        <v>26</v>
      </c>
      <c r="C32" s="36" t="s">
        <v>1302</v>
      </c>
      <c r="D32" s="36" t="s">
        <v>27</v>
      </c>
      <c r="E32" s="36" t="s">
        <v>1305</v>
      </c>
      <c r="F32" s="38" t="str">
        <f>IF(ISBLANK(Table2[[#This Row],[unique_id]]), "", Table2[[#This Row],[unique_id]])</f>
        <v>rack_external_temperature</v>
      </c>
      <c r="G32" s="36" t="s">
        <v>1316</v>
      </c>
      <c r="H32" s="36" t="s">
        <v>87</v>
      </c>
      <c r="I32" s="36" t="s">
        <v>30</v>
      </c>
      <c r="K32" s="36" t="s">
        <v>1378</v>
      </c>
      <c r="O32" s="39"/>
      <c r="T32" s="37"/>
      <c r="V32" s="39" t="s">
        <v>325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326</v>
      </c>
      <c r="AF32" s="36">
        <v>300</v>
      </c>
      <c r="AG32" s="39" t="s">
        <v>34</v>
      </c>
      <c r="AH32" s="39"/>
      <c r="AI32" s="36" t="s">
        <v>1335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(value_json['fields']['rack_external_temperature_celsius'] | float(0) | round(1)) if (value_json['fields']['rack_external_temperature_celsius'] is defined) else (states('sensor.rack_external_temperature')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1310</v>
      </c>
      <c r="BB32" s="36" t="s">
        <v>1302</v>
      </c>
      <c r="BC32" s="36" t="s">
        <v>1311</v>
      </c>
      <c r="BD32" s="36" t="s">
        <v>28</v>
      </c>
      <c r="BI32" s="36" t="s">
        <v>1331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33" spans="1:63" s="36" customFormat="1" ht="16" hidden="1" customHeight="1">
      <c r="A33" s="63">
        <v>1029</v>
      </c>
      <c r="B33" s="36" t="s">
        <v>26</v>
      </c>
      <c r="C33" s="36" t="s">
        <v>1302</v>
      </c>
      <c r="D33" s="36" t="s">
        <v>27</v>
      </c>
      <c r="E33" s="36" t="s">
        <v>1378</v>
      </c>
      <c r="F33" s="64" t="str">
        <f>IF(ISBLANK(Table2[[#This Row],[unique_id]]), "", Table2[[#This Row],[unique_id]])</f>
        <v>compensation_sensor_rack_external_temperature</v>
      </c>
      <c r="G33" s="36" t="s">
        <v>1316</v>
      </c>
      <c r="H33" s="36" t="s">
        <v>87</v>
      </c>
      <c r="I33" s="36" t="s">
        <v>30</v>
      </c>
      <c r="J33" s="36" t="s">
        <v>87</v>
      </c>
      <c r="M33" s="36" t="s">
        <v>136</v>
      </c>
      <c r="O33" s="39"/>
      <c r="T33" s="37"/>
      <c r="U33" s="36" t="s">
        <v>502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326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31" customFormat="1" ht="16" hidden="1" customHeight="1">
      <c r="A34" s="73">
        <v>1030</v>
      </c>
      <c r="B34" s="31" t="s">
        <v>26</v>
      </c>
      <c r="C34" s="31" t="s">
        <v>39</v>
      </c>
      <c r="D34" s="31" t="s">
        <v>27</v>
      </c>
      <c r="E34" s="31" t="s">
        <v>545</v>
      </c>
      <c r="F34" s="33" t="str">
        <f>IF(ISBLANK(Table2[[#This Row],[unique_id]]), "", Table2[[#This Row],[unique_id]])</f>
        <v>rack_temperature</v>
      </c>
      <c r="G34" s="31" t="s">
        <v>28</v>
      </c>
      <c r="H34" s="31" t="s">
        <v>87</v>
      </c>
      <c r="I34" s="31" t="s">
        <v>30</v>
      </c>
      <c r="K34" s="31" t="s">
        <v>324</v>
      </c>
      <c r="O34" s="34"/>
      <c r="T34" s="32"/>
      <c r="V34" s="34" t="s">
        <v>325</v>
      </c>
      <c r="W34" s="34"/>
      <c r="X34" s="34"/>
      <c r="Y34" s="34"/>
      <c r="Z34" s="34"/>
      <c r="AA34" s="34"/>
      <c r="AB34" s="31" t="s">
        <v>31</v>
      </c>
      <c r="AC34" s="31" t="s">
        <v>88</v>
      </c>
      <c r="AD34" s="31" t="s">
        <v>89</v>
      </c>
      <c r="AE34" s="31" t="s">
        <v>326</v>
      </c>
      <c r="AF34" s="31">
        <v>300</v>
      </c>
      <c r="AG34" s="34" t="s">
        <v>34</v>
      </c>
      <c r="AH34" s="34"/>
      <c r="AI34" s="31" t="s">
        <v>170</v>
      </c>
      <c r="AJ34" s="31" t="str">
        <f>IF(ISBLANK(Table2[[#This Row],[index]]),  "", _xlfn.CONCAT("homeassistant/entity/sensor/", LOWER(Table2[[#This Row],[device_via_device]]), "/", Table2[[#This Row],[unique_id]], "/config"))</f>
        <v>homeassistant/entity/sensor/weewx/rack_temperature/config</v>
      </c>
      <c r="AK34" s="31" t="str">
        <f>IF(ISBLANK(Table2[[#This Row],[index]]),  "", _xlfn.CONCAT(LOWER(Table2[[#This Row],[device_via_device]]), "/", Table2[[#This Row],[unique_id]]))</f>
        <v>weewx/rack_temperature</v>
      </c>
      <c r="AR34" s="31" t="s">
        <v>299</v>
      </c>
      <c r="AS34" s="31">
        <v>1</v>
      </c>
      <c r="AT34" s="61"/>
      <c r="AV3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4" s="31" t="str">
        <f>IF(ISBLANK(Table2[[#This Row],[device_model]]), "", Table2[[#This Row],[device_suggested_area]])</f>
        <v>Rack</v>
      </c>
      <c r="AZ34" s="31" t="s">
        <v>479</v>
      </c>
      <c r="BA34" s="31" t="s">
        <v>36</v>
      </c>
      <c r="BB34" s="31" t="s">
        <v>37</v>
      </c>
      <c r="BC34" s="31" t="s">
        <v>1243</v>
      </c>
      <c r="BD34" s="31" t="s">
        <v>28</v>
      </c>
      <c r="BK3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31" customFormat="1" ht="16" hidden="1" customHeight="1">
      <c r="A35" s="63">
        <v>1031</v>
      </c>
      <c r="B35" s="31" t="s">
        <v>26</v>
      </c>
      <c r="C35" s="31" t="s">
        <v>39</v>
      </c>
      <c r="D35" s="31" t="s">
        <v>27</v>
      </c>
      <c r="E35" s="31" t="s">
        <v>324</v>
      </c>
      <c r="F35" s="33" t="str">
        <f>IF(ISBLANK(Table2[[#This Row],[unique_id]]), "", Table2[[#This Row],[unique_id]])</f>
        <v>compensation_sensor_rack_temperature</v>
      </c>
      <c r="G35" s="31" t="s">
        <v>28</v>
      </c>
      <c r="H35" s="31" t="s">
        <v>87</v>
      </c>
      <c r="I35" s="31" t="s">
        <v>30</v>
      </c>
      <c r="J35" s="31" t="s">
        <v>87</v>
      </c>
      <c r="M35" s="31" t="s">
        <v>136</v>
      </c>
      <c r="O35" s="34"/>
      <c r="T35" s="32"/>
      <c r="U35" s="31" t="s">
        <v>502</v>
      </c>
      <c r="V35" s="34"/>
      <c r="W35" s="34"/>
      <c r="X35" s="34"/>
      <c r="Y35" s="34"/>
      <c r="Z35" s="34"/>
      <c r="AA35" s="34"/>
      <c r="AB35" s="31" t="s">
        <v>31</v>
      </c>
      <c r="AC35" s="31" t="s">
        <v>88</v>
      </c>
      <c r="AD35" s="31" t="s">
        <v>89</v>
      </c>
      <c r="AE35" s="31" t="s">
        <v>326</v>
      </c>
      <c r="AG35" s="34"/>
      <c r="AH35" s="34"/>
      <c r="AT35" s="61"/>
      <c r="BD35" s="31" t="s">
        <v>28</v>
      </c>
    </row>
    <row r="36" spans="1:63" ht="16" hidden="1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1337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326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479</v>
      </c>
      <c r="BA36" s="21" t="s">
        <v>36</v>
      </c>
      <c r="BB36" s="21" t="s">
        <v>37</v>
      </c>
      <c r="BC36" s="21" t="s">
        <v>1243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hidden="1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1338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326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479</v>
      </c>
      <c r="BA37" s="21" t="s">
        <v>36</v>
      </c>
      <c r="BB37" s="21" t="s">
        <v>37</v>
      </c>
      <c r="BC37" s="21" t="s">
        <v>1243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hidden="1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1339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326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479</v>
      </c>
      <c r="BA38" s="21" t="s">
        <v>36</v>
      </c>
      <c r="BB38" s="21" t="s">
        <v>37</v>
      </c>
      <c r="BC38" s="21" t="s">
        <v>1243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hidden="1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1340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326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479</v>
      </c>
      <c r="BA39" s="21" t="s">
        <v>36</v>
      </c>
      <c r="BB39" s="21" t="s">
        <v>37</v>
      </c>
      <c r="BC39" s="21" t="s">
        <v>1243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hidden="1" customHeight="1">
      <c r="A40" s="63">
        <v>1036</v>
      </c>
      <c r="B40" s="21" t="s">
        <v>26</v>
      </c>
      <c r="C40" s="21" t="s">
        <v>39</v>
      </c>
      <c r="D40" s="21" t="s">
        <v>27</v>
      </c>
      <c r="E40" s="21" t="s">
        <v>1341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326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479</v>
      </c>
      <c r="BA40" s="21" t="s">
        <v>36</v>
      </c>
      <c r="BB40" s="21" t="s">
        <v>37</v>
      </c>
      <c r="BC40" s="21" t="s">
        <v>1243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hidden="1" customHeight="1">
      <c r="A41" s="73">
        <v>1037</v>
      </c>
      <c r="B41" s="21" t="s">
        <v>26</v>
      </c>
      <c r="C41" s="21" t="s">
        <v>39</v>
      </c>
      <c r="D41" s="21" t="s">
        <v>27</v>
      </c>
      <c r="E41" s="21" t="s">
        <v>1342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326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479</v>
      </c>
      <c r="BA41" s="21" t="s">
        <v>36</v>
      </c>
      <c r="BB41" s="21" t="s">
        <v>37</v>
      </c>
      <c r="BC41" s="21" t="s">
        <v>1243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hidden="1" customHeight="1">
      <c r="A42" s="73">
        <v>1038</v>
      </c>
      <c r="B42" s="21" t="s">
        <v>26</v>
      </c>
      <c r="C42" s="21" t="s">
        <v>506</v>
      </c>
      <c r="D42" s="21" t="s">
        <v>343</v>
      </c>
      <c r="E42" s="21" t="s">
        <v>342</v>
      </c>
      <c r="F42" s="25" t="str">
        <f>IF(ISBLANK(Table2[[#This Row],[unique_id]]), "", Table2[[#This Row],[unique_id]])</f>
        <v>column_break</v>
      </c>
      <c r="G42" s="21" t="s">
        <v>339</v>
      </c>
      <c r="H42" s="21" t="s">
        <v>87</v>
      </c>
      <c r="I42" s="21" t="s">
        <v>30</v>
      </c>
      <c r="M42" s="21" t="s">
        <v>340</v>
      </c>
      <c r="N42" s="21" t="s">
        <v>341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hidden="1" customHeight="1">
      <c r="A43" s="63">
        <v>1039</v>
      </c>
      <c r="B43" s="21" t="s">
        <v>26</v>
      </c>
      <c r="C43" s="21" t="s">
        <v>516</v>
      </c>
      <c r="D43" s="21" t="s">
        <v>27</v>
      </c>
      <c r="E43" s="21" t="s">
        <v>520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519</v>
      </c>
      <c r="I43" s="21" t="s">
        <v>30</v>
      </c>
      <c r="M43" s="21" t="s">
        <v>90</v>
      </c>
      <c r="T43" s="26"/>
      <c r="U43" s="21" t="s">
        <v>502</v>
      </c>
      <c r="V43" s="22"/>
      <c r="W43" s="22"/>
      <c r="X43" s="22"/>
      <c r="Y43" s="22"/>
      <c r="AE43" s="21" t="s">
        <v>522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hidden="1" customHeight="1">
      <c r="A44" s="73">
        <v>1040</v>
      </c>
      <c r="B44" s="21" t="s">
        <v>26</v>
      </c>
      <c r="C44" s="21" t="s">
        <v>516</v>
      </c>
      <c r="D44" s="21" t="s">
        <v>27</v>
      </c>
      <c r="E44" s="21" t="s">
        <v>597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519</v>
      </c>
      <c r="I44" s="21" t="s">
        <v>30</v>
      </c>
      <c r="M44" s="21" t="s">
        <v>90</v>
      </c>
      <c r="T44" s="26"/>
      <c r="U44" s="21" t="s">
        <v>502</v>
      </c>
      <c r="V44" s="22"/>
      <c r="W44" s="22"/>
      <c r="X44" s="22"/>
      <c r="Y44" s="22"/>
      <c r="AE44" s="21" t="s">
        <v>522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hidden="1" customHeight="1">
      <c r="A45" s="63">
        <v>1041</v>
      </c>
      <c r="B45" s="21" t="s">
        <v>26</v>
      </c>
      <c r="C45" s="21" t="s">
        <v>506</v>
      </c>
      <c r="D45" s="21" t="s">
        <v>343</v>
      </c>
      <c r="E45" s="21" t="s">
        <v>342</v>
      </c>
      <c r="F45" s="25" t="str">
        <f>IF(ISBLANK(Table2[[#This Row],[unique_id]]), "", Table2[[#This Row],[unique_id]])</f>
        <v>column_break</v>
      </c>
      <c r="G45" s="21" t="s">
        <v>339</v>
      </c>
      <c r="H45" s="21" t="s">
        <v>519</v>
      </c>
      <c r="I45" s="21" t="s">
        <v>30</v>
      </c>
      <c r="M45" s="21" t="s">
        <v>340</v>
      </c>
      <c r="N45" s="21" t="s">
        <v>341</v>
      </c>
      <c r="T45" s="26"/>
      <c r="V45" s="22"/>
      <c r="W45" s="22"/>
      <c r="X45" s="22"/>
      <c r="Y45" s="22"/>
      <c r="AE45" s="21" t="s">
        <v>522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hidden="1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1343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502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328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479</v>
      </c>
      <c r="BA46" s="21" t="s">
        <v>36</v>
      </c>
      <c r="BB46" s="21" t="s">
        <v>37</v>
      </c>
      <c r="BC46" s="21" t="s">
        <v>1243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hidden="1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1344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502</v>
      </c>
      <c r="V47" s="22"/>
      <c r="W47" s="22"/>
      <c r="X47" s="22"/>
      <c r="Y47" s="22"/>
      <c r="AE47" s="21" t="s">
        <v>328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1145</v>
      </c>
      <c r="BA47" s="21" t="s">
        <v>1143</v>
      </c>
      <c r="BB47" s="21" t="s">
        <v>128</v>
      </c>
      <c r="BC47" s="21" t="s">
        <v>480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hidden="1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1345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502</v>
      </c>
      <c r="V48" s="22"/>
      <c r="W48" s="22"/>
      <c r="X48" s="22"/>
      <c r="Y48" s="22"/>
      <c r="AE48" s="21" t="s">
        <v>328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1145</v>
      </c>
      <c r="BA48" s="21" t="s">
        <v>1143</v>
      </c>
      <c r="BB48" s="21" t="s">
        <v>128</v>
      </c>
      <c r="BC48" s="21" t="s">
        <v>480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hidden="1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1346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502</v>
      </c>
      <c r="V49" s="22"/>
      <c r="W49" s="22"/>
      <c r="X49" s="22"/>
      <c r="Y49" s="22"/>
      <c r="AE49" s="21" t="s">
        <v>328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1144</v>
      </c>
      <c r="BA49" s="21" t="s">
        <v>1146</v>
      </c>
      <c r="BB49" s="21" t="s">
        <v>128</v>
      </c>
      <c r="BC49" s="21" t="s">
        <v>481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hidden="1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1347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502</v>
      </c>
      <c r="V50" s="22"/>
      <c r="W50" s="22"/>
      <c r="X50" s="22"/>
      <c r="Y50" s="22"/>
      <c r="AE50" s="21" t="s">
        <v>328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1145</v>
      </c>
      <c r="BA50" s="21" t="s">
        <v>1143</v>
      </c>
      <c r="BB50" s="21" t="s">
        <v>128</v>
      </c>
      <c r="BC50" s="21" t="s">
        <v>480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hidden="1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1348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502</v>
      </c>
      <c r="V51" s="22"/>
      <c r="W51" s="22"/>
      <c r="X51" s="22"/>
      <c r="Y51" s="22"/>
      <c r="AE51" s="21" t="s">
        <v>328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1144</v>
      </c>
      <c r="BA51" s="21" t="s">
        <v>1146</v>
      </c>
      <c r="BB51" s="21" t="s">
        <v>128</v>
      </c>
      <c r="BC51" s="21" t="s">
        <v>481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hidden="1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1349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502</v>
      </c>
      <c r="V52" s="22"/>
      <c r="W52" s="22"/>
      <c r="X52" s="22"/>
      <c r="Y52" s="22"/>
      <c r="AE52" s="21" t="s">
        <v>328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1144</v>
      </c>
      <c r="BA52" s="21" t="s">
        <v>1146</v>
      </c>
      <c r="BB52" s="21" t="s">
        <v>128</v>
      </c>
      <c r="BC52" s="21" t="s">
        <v>481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hidden="1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1350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502</v>
      </c>
      <c r="V53" s="22"/>
      <c r="W53" s="22"/>
      <c r="X53" s="22"/>
      <c r="Y53" s="22"/>
      <c r="AE53" s="21" t="s">
        <v>328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1144</v>
      </c>
      <c r="BA53" s="21" t="s">
        <v>1146</v>
      </c>
      <c r="BB53" s="21" t="s">
        <v>128</v>
      </c>
      <c r="BC53" s="21" t="s">
        <v>481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hidden="1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1351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502</v>
      </c>
      <c r="V54" s="22"/>
      <c r="W54" s="22"/>
      <c r="X54" s="22"/>
      <c r="Y54" s="22"/>
      <c r="AE54" s="21" t="s">
        <v>328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1144</v>
      </c>
      <c r="BA54" s="21" t="s">
        <v>1146</v>
      </c>
      <c r="BB54" s="21" t="s">
        <v>128</v>
      </c>
      <c r="BC54" s="21" t="s">
        <v>481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hidden="1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1352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502</v>
      </c>
      <c r="V55" s="22"/>
      <c r="W55" s="22"/>
      <c r="X55" s="22"/>
      <c r="Y55" s="22"/>
      <c r="AE55" s="21" t="s">
        <v>328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1145</v>
      </c>
      <c r="BA55" s="21" t="s">
        <v>1143</v>
      </c>
      <c r="BB55" s="21" t="s">
        <v>128</v>
      </c>
      <c r="BC55" s="21" t="s">
        <v>480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hidden="1" customHeight="1">
      <c r="A56" s="21">
        <v>1060</v>
      </c>
      <c r="B56" s="21" t="s">
        <v>26</v>
      </c>
      <c r="C56" s="21" t="s">
        <v>128</v>
      </c>
      <c r="D56" s="21" t="s">
        <v>27</v>
      </c>
      <c r="E56" s="21" t="s">
        <v>1353</v>
      </c>
      <c r="F56" s="25" t="str">
        <f>IF(ISBLANK(Table2[[#This Row],[unique_id]]), "", Table2[[#This Row],[unique_id]])</f>
        <v>bertram_2_office_basement_humidity</v>
      </c>
      <c r="G56" s="21" t="s">
        <v>213</v>
      </c>
      <c r="H56" s="21" t="s">
        <v>29</v>
      </c>
      <c r="I56" s="21" t="s">
        <v>30</v>
      </c>
      <c r="M56" s="21" t="s">
        <v>136</v>
      </c>
      <c r="T56" s="26"/>
      <c r="U56" s="21" t="s">
        <v>502</v>
      </c>
      <c r="V56" s="22"/>
      <c r="W56" s="22"/>
      <c r="X56" s="22"/>
      <c r="Y56" s="22"/>
      <c r="AE56" s="21" t="s">
        <v>328</v>
      </c>
      <c r="AG56" s="22"/>
      <c r="AH56" s="22"/>
      <c r="AS56" s="21"/>
      <c r="AT56" s="15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6" s="21" t="str">
        <f>IF(ISBLANK(Table2[[#This Row],[device_model]]), "", Table2[[#This Row],[device_suggested_area]])</f>
        <v>Basement</v>
      </c>
      <c r="AZ56" s="21" t="s">
        <v>1144</v>
      </c>
      <c r="BA56" s="21" t="s">
        <v>1146</v>
      </c>
      <c r="BB56" s="21" t="s">
        <v>128</v>
      </c>
      <c r="BC56" s="21" t="s">
        <v>481</v>
      </c>
      <c r="BD56" s="21" t="s">
        <v>213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hidden="1" customHeight="1">
      <c r="A57" s="21">
        <v>1061</v>
      </c>
      <c r="B57" s="21" t="s">
        <v>26</v>
      </c>
      <c r="C57" s="21" t="s">
        <v>39</v>
      </c>
      <c r="D57" s="21" t="s">
        <v>27</v>
      </c>
      <c r="E57" s="21" t="s">
        <v>1354</v>
      </c>
      <c r="F57" s="25" t="str">
        <f>IF(ISBLANK(Table2[[#This Row],[unique_id]]), "", Table2[[#This Row],[unique_id]])</f>
        <v>rack_humidity</v>
      </c>
      <c r="G57" s="21" t="s">
        <v>28</v>
      </c>
      <c r="H57" s="21" t="s">
        <v>29</v>
      </c>
      <c r="I57" s="21" t="s">
        <v>30</v>
      </c>
      <c r="M57" s="21" t="s">
        <v>136</v>
      </c>
      <c r="T57" s="26"/>
      <c r="U57" s="21" t="s">
        <v>502</v>
      </c>
      <c r="V57" s="22"/>
      <c r="W57" s="22"/>
      <c r="X57" s="22"/>
      <c r="Y57" s="22"/>
      <c r="AB57" s="21" t="s">
        <v>31</v>
      </c>
      <c r="AC57" s="21" t="s">
        <v>32</v>
      </c>
      <c r="AD57" s="21" t="s">
        <v>33</v>
      </c>
      <c r="AE57" s="21" t="s">
        <v>328</v>
      </c>
      <c r="AF57" s="21">
        <v>300</v>
      </c>
      <c r="AG57" s="22" t="s">
        <v>34</v>
      </c>
      <c r="AH57" s="22"/>
      <c r="AI57" s="21" t="s">
        <v>35</v>
      </c>
      <c r="AJ57" s="21" t="str">
        <f>IF(ISBLANK(Table2[[#This Row],[index]]),  "", _xlfn.CONCAT("homeassistant/entity/sensor/", LOWER(Table2[[#This Row],[device_via_device]]), "/", Table2[[#This Row],[unique_id]], "/config"))</f>
        <v>homeassistant/entity/sensor/weewx/rack_humidity/config</v>
      </c>
      <c r="AK57" s="21" t="str">
        <f>IF(ISBLANK(Table2[[#This Row],[index]]),  "", _xlfn.CONCAT(LOWER(Table2[[#This Row],[device_via_device]]), "/", Table2[[#This Row],[unique_id]]))</f>
        <v>weewx/rack_humidity</v>
      </c>
      <c r="AR57" s="21" t="s">
        <v>300</v>
      </c>
      <c r="AS57" s="21">
        <v>1</v>
      </c>
      <c r="AT57" s="14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7" s="21" t="str">
        <f>IF(ISBLANK(Table2[[#This Row],[device_model]]), "", Table2[[#This Row],[device_suggested_area]])</f>
        <v>Rack</v>
      </c>
      <c r="AZ57" s="21" t="s">
        <v>479</v>
      </c>
      <c r="BA57" s="21" t="s">
        <v>36</v>
      </c>
      <c r="BB57" s="21" t="s">
        <v>37</v>
      </c>
      <c r="BC57" s="21" t="s">
        <v>1243</v>
      </c>
      <c r="BD57" s="21" t="s">
        <v>28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hidden="1" customHeight="1">
      <c r="A58" s="21">
        <v>1062</v>
      </c>
      <c r="B58" s="21" t="s">
        <v>26</v>
      </c>
      <c r="C58" s="21" t="s">
        <v>506</v>
      </c>
      <c r="D58" s="21" t="s">
        <v>343</v>
      </c>
      <c r="E58" s="21" t="s">
        <v>342</v>
      </c>
      <c r="F58" s="25" t="str">
        <f>IF(ISBLANK(Table2[[#This Row],[unique_id]]), "", Table2[[#This Row],[unique_id]])</f>
        <v>column_break</v>
      </c>
      <c r="G58" s="21" t="s">
        <v>339</v>
      </c>
      <c r="H58" s="21" t="s">
        <v>29</v>
      </c>
      <c r="I58" s="21" t="s">
        <v>30</v>
      </c>
      <c r="M58" s="21" t="s">
        <v>340</v>
      </c>
      <c r="N58" s="21" t="s">
        <v>341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hidden="1" customHeight="1">
      <c r="A59" s="21">
        <v>1100</v>
      </c>
      <c r="B59" s="21" t="s">
        <v>651</v>
      </c>
      <c r="C59" s="21" t="s">
        <v>128</v>
      </c>
      <c r="D59" s="21" t="s">
        <v>27</v>
      </c>
      <c r="E59" s="21" t="s">
        <v>1355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1145</v>
      </c>
      <c r="BA59" s="21" t="s">
        <v>1143</v>
      </c>
      <c r="BB59" s="21" t="s">
        <v>128</v>
      </c>
      <c r="BC59" s="21" t="s">
        <v>480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hidden="1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1356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502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1145</v>
      </c>
      <c r="BA60" s="21" t="s">
        <v>1143</v>
      </c>
      <c r="BB60" s="21" t="s">
        <v>128</v>
      </c>
      <c r="BC60" s="21" t="s">
        <v>480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hidden="1" customHeight="1">
      <c r="A61" s="21">
        <v>1102</v>
      </c>
      <c r="B61" s="21" t="s">
        <v>651</v>
      </c>
      <c r="C61" s="21" t="s">
        <v>128</v>
      </c>
      <c r="D61" s="21" t="s">
        <v>27</v>
      </c>
      <c r="E61" s="21" t="s">
        <v>1357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1145</v>
      </c>
      <c r="BA61" s="21" t="s">
        <v>1143</v>
      </c>
      <c r="BB61" s="21" t="s">
        <v>128</v>
      </c>
      <c r="BC61" s="21" t="s">
        <v>480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hidden="1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1358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502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1144</v>
      </c>
      <c r="BA62" s="21" t="s">
        <v>1146</v>
      </c>
      <c r="BB62" s="21" t="s">
        <v>128</v>
      </c>
      <c r="BC62" s="21" t="s">
        <v>481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hidden="1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1359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502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1144</v>
      </c>
      <c r="BA63" s="21" t="s">
        <v>1146</v>
      </c>
      <c r="BB63" s="21" t="s">
        <v>128</v>
      </c>
      <c r="BC63" s="21" t="s">
        <v>481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hidden="1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1360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502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1144</v>
      </c>
      <c r="BA64" s="21" t="s">
        <v>1146</v>
      </c>
      <c r="BB64" s="21" t="s">
        <v>128</v>
      </c>
      <c r="BC64" s="21" t="s">
        <v>481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hidden="1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1361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502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1144</v>
      </c>
      <c r="BA65" s="21" t="s">
        <v>1146</v>
      </c>
      <c r="BB65" s="21" t="s">
        <v>128</v>
      </c>
      <c r="BC65" s="21" t="s">
        <v>481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hidden="1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1362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502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1144</v>
      </c>
      <c r="BA66" s="21" t="s">
        <v>1146</v>
      </c>
      <c r="BB66" s="21" t="s">
        <v>128</v>
      </c>
      <c r="BC66" s="21" t="s">
        <v>481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hidden="1" customHeight="1">
      <c r="A67" s="21">
        <v>1108</v>
      </c>
      <c r="B67" s="21" t="s">
        <v>651</v>
      </c>
      <c r="C67" s="21" t="s">
        <v>128</v>
      </c>
      <c r="D67" s="21" t="s">
        <v>27</v>
      </c>
      <c r="E67" s="21" t="s">
        <v>1363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1145</v>
      </c>
      <c r="BA67" s="21" t="s">
        <v>1143</v>
      </c>
      <c r="BB67" s="21" t="s">
        <v>128</v>
      </c>
      <c r="BC67" s="21" t="s">
        <v>480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hidden="1" customHeight="1">
      <c r="A68" s="21">
        <v>1109</v>
      </c>
      <c r="B68" s="21" t="s">
        <v>26</v>
      </c>
      <c r="C68" s="21" t="s">
        <v>506</v>
      </c>
      <c r="D68" s="21" t="s">
        <v>343</v>
      </c>
      <c r="E68" s="21" t="s">
        <v>342</v>
      </c>
      <c r="F68" s="25" t="str">
        <f>IF(ISBLANK(Table2[[#This Row],[unique_id]]), "", Table2[[#This Row],[unique_id]])</f>
        <v>column_break</v>
      </c>
      <c r="G68" s="21" t="s">
        <v>339</v>
      </c>
      <c r="H68" s="21" t="s">
        <v>179</v>
      </c>
      <c r="I68" s="21" t="s">
        <v>30</v>
      </c>
      <c r="M68" s="21" t="s">
        <v>340</v>
      </c>
      <c r="N68" s="21" t="s">
        <v>341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hidden="1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1364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502</v>
      </c>
      <c r="V69" s="22"/>
      <c r="W69" s="22"/>
      <c r="X69" s="22"/>
      <c r="Y69" s="22"/>
      <c r="AE69" s="21" t="s">
        <v>327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1145</v>
      </c>
      <c r="BA69" s="21" t="s">
        <v>1143</v>
      </c>
      <c r="BB69" s="21" t="s">
        <v>128</v>
      </c>
      <c r="BC69" s="21" t="s">
        <v>480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hidden="1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1365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502</v>
      </c>
      <c r="V70" s="22"/>
      <c r="W70" s="22"/>
      <c r="X70" s="22"/>
      <c r="Y70" s="22"/>
      <c r="AE70" s="21" t="s">
        <v>327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1145</v>
      </c>
      <c r="BA70" s="21" t="s">
        <v>1143</v>
      </c>
      <c r="BB70" s="21" t="s">
        <v>128</v>
      </c>
      <c r="BC70" s="21" t="s">
        <v>480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hidden="1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1366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502</v>
      </c>
      <c r="V71" s="22"/>
      <c r="W71" s="22"/>
      <c r="X71" s="22"/>
      <c r="Y71" s="22"/>
      <c r="AE71" s="21" t="s">
        <v>327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1145</v>
      </c>
      <c r="BA71" s="21" t="s">
        <v>1143</v>
      </c>
      <c r="BB71" s="21" t="s">
        <v>128</v>
      </c>
      <c r="BC71" s="21" t="s">
        <v>480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hidden="1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1367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502</v>
      </c>
      <c r="V72" s="22"/>
      <c r="W72" s="22"/>
      <c r="X72" s="22"/>
      <c r="Y72" s="22"/>
      <c r="AE72" s="21" t="s">
        <v>327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1144</v>
      </c>
      <c r="BA72" s="21" t="s">
        <v>1146</v>
      </c>
      <c r="BB72" s="21" t="s">
        <v>128</v>
      </c>
      <c r="BC72" s="21" t="s">
        <v>481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hidden="1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1368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502</v>
      </c>
      <c r="V73" s="22"/>
      <c r="W73" s="22"/>
      <c r="X73" s="22"/>
      <c r="Y73" s="22"/>
      <c r="AE73" s="21" t="s">
        <v>327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1144</v>
      </c>
      <c r="BA73" s="21" t="s">
        <v>1146</v>
      </c>
      <c r="BB73" s="21" t="s">
        <v>128</v>
      </c>
      <c r="BC73" s="21" t="s">
        <v>481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hidden="1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1369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502</v>
      </c>
      <c r="V74" s="22"/>
      <c r="W74" s="22"/>
      <c r="X74" s="22"/>
      <c r="Y74" s="22"/>
      <c r="AE74" s="21" t="s">
        <v>327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1145</v>
      </c>
      <c r="BA74" s="21" t="s">
        <v>1143</v>
      </c>
      <c r="BB74" s="21" t="s">
        <v>128</v>
      </c>
      <c r="BC74" s="21" t="s">
        <v>480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hidden="1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479</v>
      </c>
      <c r="BA75" s="21" t="s">
        <v>36</v>
      </c>
      <c r="BB75" s="21" t="s">
        <v>37</v>
      </c>
      <c r="BC75" s="21" t="s">
        <v>1243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hidden="1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479</v>
      </c>
      <c r="BA76" s="21" t="s">
        <v>36</v>
      </c>
      <c r="BB76" s="21" t="s">
        <v>37</v>
      </c>
      <c r="BC76" s="21" t="s">
        <v>1243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hidden="1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479</v>
      </c>
      <c r="BA77" s="21" t="s">
        <v>36</v>
      </c>
      <c r="BB77" s="21" t="s">
        <v>37</v>
      </c>
      <c r="BC77" s="21" t="s">
        <v>1243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hidden="1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479</v>
      </c>
      <c r="BA78" s="21" t="s">
        <v>36</v>
      </c>
      <c r="BB78" s="21" t="s">
        <v>37</v>
      </c>
      <c r="BC78" s="21" t="s">
        <v>1243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hidden="1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479</v>
      </c>
      <c r="BA79" s="21" t="s">
        <v>36</v>
      </c>
      <c r="BB79" s="21" t="s">
        <v>37</v>
      </c>
      <c r="BC79" s="21" t="s">
        <v>1243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hidden="1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479</v>
      </c>
      <c r="BA80" s="21" t="s">
        <v>36</v>
      </c>
      <c r="BB80" s="21" t="s">
        <v>37</v>
      </c>
      <c r="BC80" s="21" t="s">
        <v>1243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hidden="1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479</v>
      </c>
      <c r="BA81" s="21" t="s">
        <v>36</v>
      </c>
      <c r="BB81" s="21" t="s">
        <v>37</v>
      </c>
      <c r="BC81" s="21" t="s">
        <v>1243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hidden="1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479</v>
      </c>
      <c r="BA82" s="21" t="s">
        <v>36</v>
      </c>
      <c r="BB82" s="21" t="s">
        <v>37</v>
      </c>
      <c r="BC82" s="21" t="s">
        <v>1243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hidden="1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479</v>
      </c>
      <c r="BA83" s="21" t="s">
        <v>36</v>
      </c>
      <c r="BB83" s="21" t="s">
        <v>37</v>
      </c>
      <c r="BC83" s="21" t="s">
        <v>1243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hidden="1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479</v>
      </c>
      <c r="BA84" s="21" t="s">
        <v>36</v>
      </c>
      <c r="BB84" s="21" t="s">
        <v>37</v>
      </c>
      <c r="BC84" s="21" t="s">
        <v>1243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hidden="1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479</v>
      </c>
      <c r="BA85" s="21" t="s">
        <v>36</v>
      </c>
      <c r="BB85" s="21" t="s">
        <v>37</v>
      </c>
      <c r="BC85" s="21" t="s">
        <v>1243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hidden="1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498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479</v>
      </c>
      <c r="BA86" s="21" t="s">
        <v>36</v>
      </c>
      <c r="BB86" s="21" t="s">
        <v>37</v>
      </c>
      <c r="BC86" s="21" t="s">
        <v>1243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hidden="1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502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498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479</v>
      </c>
      <c r="BA87" s="21" t="s">
        <v>36</v>
      </c>
      <c r="BB87" s="21" t="s">
        <v>37</v>
      </c>
      <c r="BC87" s="21" t="s">
        <v>1243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hidden="1" customHeight="1">
      <c r="A88" s="21">
        <v>1352</v>
      </c>
      <c r="B88" s="21" t="s">
        <v>26</v>
      </c>
      <c r="C88" s="21" t="s">
        <v>506</v>
      </c>
      <c r="D88" s="21" t="s">
        <v>343</v>
      </c>
      <c r="E88" s="21" t="s">
        <v>504</v>
      </c>
      <c r="F88" s="25" t="str">
        <f>IF(ISBLANK(Table2[[#This Row],[unique_id]]), "", Table2[[#This Row],[unique_id]])</f>
        <v>graph_break</v>
      </c>
      <c r="G88" s="21" t="s">
        <v>505</v>
      </c>
      <c r="H88" s="21" t="s">
        <v>59</v>
      </c>
      <c r="I88" s="21" t="s">
        <v>184</v>
      </c>
      <c r="T88" s="26"/>
      <c r="U88" s="21" t="s">
        <v>502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hidden="1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502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498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479</v>
      </c>
      <c r="BA89" s="21" t="s">
        <v>36</v>
      </c>
      <c r="BB89" s="21" t="s">
        <v>37</v>
      </c>
      <c r="BC89" s="21" t="s">
        <v>1243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hidden="1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498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479</v>
      </c>
      <c r="BA90" s="21" t="s">
        <v>36</v>
      </c>
      <c r="BB90" s="21" t="s">
        <v>37</v>
      </c>
      <c r="BC90" s="21" t="s">
        <v>1243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hidden="1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hidden="1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479</v>
      </c>
      <c r="BA92" s="21" t="s">
        <v>36</v>
      </c>
      <c r="BB92" s="21" t="s">
        <v>37</v>
      </c>
      <c r="BC92" s="21" t="s">
        <v>1243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hidden="1" customHeight="1">
      <c r="A93" s="21">
        <v>1357</v>
      </c>
      <c r="B93" s="21" t="s">
        <v>26</v>
      </c>
      <c r="C93" s="21" t="s">
        <v>506</v>
      </c>
      <c r="D93" s="21" t="s">
        <v>343</v>
      </c>
      <c r="E93" s="21" t="s">
        <v>504</v>
      </c>
      <c r="F93" s="25" t="str">
        <f>IF(ISBLANK(Table2[[#This Row],[unique_id]]), "", Table2[[#This Row],[unique_id]])</f>
        <v>graph_break</v>
      </c>
      <c r="G93" s="21" t="s">
        <v>505</v>
      </c>
      <c r="H93" s="21" t="s">
        <v>59</v>
      </c>
      <c r="I93" s="21" t="s">
        <v>184</v>
      </c>
      <c r="T93" s="26"/>
      <c r="U93" s="21" t="s">
        <v>502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hidden="1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502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479</v>
      </c>
      <c r="BA94" s="21" t="s">
        <v>36</v>
      </c>
      <c r="BB94" s="21" t="s">
        <v>37</v>
      </c>
      <c r="BC94" s="21" t="s">
        <v>1243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hidden="1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479</v>
      </c>
      <c r="BA95" s="21" t="s">
        <v>36</v>
      </c>
      <c r="BB95" s="21" t="s">
        <v>37</v>
      </c>
      <c r="BC95" s="21" t="s">
        <v>1243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hidden="1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479</v>
      </c>
      <c r="BA96" s="21" t="s">
        <v>36</v>
      </c>
      <c r="BB96" s="21" t="s">
        <v>37</v>
      </c>
      <c r="BC96" s="21" t="s">
        <v>1243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hidden="1" customHeight="1">
      <c r="A97" s="21">
        <v>1361</v>
      </c>
      <c r="B97" s="21" t="s">
        <v>26</v>
      </c>
      <c r="C97" s="21" t="s">
        <v>506</v>
      </c>
      <c r="D97" s="21" t="s">
        <v>343</v>
      </c>
      <c r="E97" s="21" t="s">
        <v>504</v>
      </c>
      <c r="F97" s="25" t="str">
        <f>IF(ISBLANK(Table2[[#This Row],[unique_id]]), "", Table2[[#This Row],[unique_id]])</f>
        <v>graph_break</v>
      </c>
      <c r="G97" s="21" t="s">
        <v>505</v>
      </c>
      <c r="H97" s="21" t="s">
        <v>59</v>
      </c>
      <c r="I97" s="21" t="s">
        <v>184</v>
      </c>
      <c r="T97" s="26"/>
      <c r="U97" s="21" t="s">
        <v>502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798</v>
      </c>
      <c r="D98" s="36" t="s">
        <v>27</v>
      </c>
      <c r="E98" s="36" t="s">
        <v>1220</v>
      </c>
      <c r="F98" s="38" t="str">
        <f>IF(ISBLANK(Table2[[#This Row],[unique_id]]), "", Table2[[#This Row],[unique_id]])</f>
        <v>landing_festoons_plug_temperature</v>
      </c>
      <c r="G98" s="36" t="s">
        <v>1370</v>
      </c>
      <c r="H98" s="36" t="s">
        <v>753</v>
      </c>
      <c r="I98" s="36" t="s">
        <v>184</v>
      </c>
      <c r="K98" s="36" t="s">
        <v>1379</v>
      </c>
      <c r="O98" s="39"/>
      <c r="T98" s="37"/>
      <c r="U98" s="36" t="s">
        <v>502</v>
      </c>
      <c r="V98" s="76" t="s">
        <v>325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510</v>
      </c>
      <c r="AF98" s="36">
        <v>10</v>
      </c>
      <c r="AG98" s="39" t="s">
        <v>34</v>
      </c>
      <c r="AH98" s="39" t="s">
        <v>1026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1046</v>
      </c>
      <c r="AO98" s="36" t="s">
        <v>1047</v>
      </c>
      <c r="AP98" s="36" t="s">
        <v>1035</v>
      </c>
      <c r="AQ98" s="36" t="s">
        <v>1036</v>
      </c>
      <c r="AR98" s="36" t="s">
        <v>1298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834</v>
      </c>
      <c r="BA98" s="36" t="s">
        <v>1297</v>
      </c>
      <c r="BB98" s="36" t="s">
        <v>1295</v>
      </c>
      <c r="BC98" s="36" t="s">
        <v>1014</v>
      </c>
      <c r="BD98" s="36" t="s">
        <v>628</v>
      </c>
      <c r="BE98" s="36" t="s">
        <v>421</v>
      </c>
      <c r="BF98" s="36" t="s">
        <v>421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798</v>
      </c>
      <c r="D99" s="36" t="s">
        <v>27</v>
      </c>
      <c r="E99" s="36" t="s">
        <v>1379</v>
      </c>
      <c r="F99" s="64" t="str">
        <f>IF(ISBLANK(Table2[[#This Row],[unique_id]]), "", Table2[[#This Row],[unique_id]])</f>
        <v>compensation_sensor_landing_festoons_plug_temperature</v>
      </c>
      <c r="G99" s="36" t="s">
        <v>1370</v>
      </c>
      <c r="H99" s="36" t="s">
        <v>753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502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510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628</v>
      </c>
      <c r="BE99" s="36" t="s">
        <v>421</v>
      </c>
      <c r="BF99" s="36" t="s">
        <v>421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hidden="1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752</v>
      </c>
      <c r="F100" s="25" t="str">
        <f>IF(ISBLANK(Table2[[#This Row],[unique_id]]), "", Table2[[#This Row],[unique_id]])</f>
        <v>home_security</v>
      </c>
      <c r="G100" s="21" t="s">
        <v>750</v>
      </c>
      <c r="H100" s="21" t="s">
        <v>319</v>
      </c>
      <c r="I100" s="21" t="s">
        <v>132</v>
      </c>
      <c r="J100" s="21" t="s">
        <v>751</v>
      </c>
      <c r="M100" s="21" t="s">
        <v>261</v>
      </c>
      <c r="T100" s="26"/>
      <c r="V100" s="22"/>
      <c r="W100" s="22"/>
      <c r="X100" s="22"/>
      <c r="Y100" s="22"/>
      <c r="AE100" s="21" t="s">
        <v>765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797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hidden="1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507</v>
      </c>
      <c r="F101" s="25" t="str">
        <f>IF(ISBLANK(Table2[[#This Row],[unique_id]]), "", Table2[[#This Row],[unique_id]])</f>
        <v>home_movie</v>
      </c>
      <c r="G101" s="21" t="s">
        <v>512</v>
      </c>
      <c r="H101" s="21" t="s">
        <v>319</v>
      </c>
      <c r="I101" s="21" t="s">
        <v>132</v>
      </c>
      <c r="J101" s="21" t="s">
        <v>541</v>
      </c>
      <c r="M101" s="21" t="s">
        <v>261</v>
      </c>
      <c r="T101" s="26"/>
      <c r="V101" s="22"/>
      <c r="W101" s="22"/>
      <c r="X101" s="22"/>
      <c r="Y101" s="22"/>
      <c r="AE101" s="21" t="s">
        <v>496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797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hidden="1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543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797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hidden="1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495</v>
      </c>
      <c r="F103" s="25" t="str">
        <f>IF(ISBLANK(Table2[[#This Row],[unique_id]]), "", Table2[[#This Row],[unique_id]])</f>
        <v>home_reset</v>
      </c>
      <c r="G103" s="21" t="s">
        <v>513</v>
      </c>
      <c r="H103" s="21" t="s">
        <v>319</v>
      </c>
      <c r="I103" s="21" t="s">
        <v>132</v>
      </c>
      <c r="J103" s="21" t="s">
        <v>542</v>
      </c>
      <c r="M103" s="21" t="s">
        <v>261</v>
      </c>
      <c r="T103" s="26"/>
      <c r="V103" s="22"/>
      <c r="W103" s="22"/>
      <c r="X103" s="22"/>
      <c r="Y103" s="22"/>
      <c r="AE103" s="21" t="s">
        <v>497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797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hidden="1" customHeight="1">
      <c r="A104" s="21">
        <v>1404</v>
      </c>
      <c r="B104" s="21" t="s">
        <v>26</v>
      </c>
      <c r="C104" s="21" t="s">
        <v>769</v>
      </c>
      <c r="D104" s="21" t="s">
        <v>770</v>
      </c>
      <c r="E104" s="21" t="s">
        <v>771</v>
      </c>
      <c r="F104" s="25" t="str">
        <f>IF(ISBLANK(Table2[[#This Row],[unique_id]]), "", Table2[[#This Row],[unique_id]])</f>
        <v>home_secure_back_door_off</v>
      </c>
      <c r="G104" s="21" t="s">
        <v>772</v>
      </c>
      <c r="H104" s="21" t="s">
        <v>319</v>
      </c>
      <c r="I104" s="21" t="s">
        <v>132</v>
      </c>
      <c r="K104" s="21" t="s">
        <v>773</v>
      </c>
      <c r="L104" s="21" t="s">
        <v>776</v>
      </c>
      <c r="T104" s="26"/>
      <c r="V104" s="22"/>
      <c r="W104" s="22"/>
      <c r="X104" s="22"/>
      <c r="Y104" s="22"/>
      <c r="AE104" s="21" t="s">
        <v>777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hidden="1" customHeight="1">
      <c r="A105" s="21">
        <v>1405</v>
      </c>
      <c r="B105" s="21" t="s">
        <v>26</v>
      </c>
      <c r="C105" s="21" t="s">
        <v>769</v>
      </c>
      <c r="D105" s="21" t="s">
        <v>770</v>
      </c>
      <c r="E105" s="21" t="s">
        <v>778</v>
      </c>
      <c r="F105" s="25" t="str">
        <f>IF(ISBLANK(Table2[[#This Row],[unique_id]]), "", Table2[[#This Row],[unique_id]])</f>
        <v>home_secure_front_door_off</v>
      </c>
      <c r="G105" s="21" t="s">
        <v>779</v>
      </c>
      <c r="H105" s="21" t="s">
        <v>319</v>
      </c>
      <c r="I105" s="21" t="s">
        <v>132</v>
      </c>
      <c r="K105" s="21" t="s">
        <v>780</v>
      </c>
      <c r="L105" s="21" t="s">
        <v>776</v>
      </c>
      <c r="T105" s="26"/>
      <c r="V105" s="22"/>
      <c r="W105" s="22"/>
      <c r="X105" s="22"/>
      <c r="Y105" s="22"/>
      <c r="AE105" s="21" t="s">
        <v>777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hidden="1" customHeight="1">
      <c r="A106" s="21">
        <v>1406</v>
      </c>
      <c r="B106" s="21" t="s">
        <v>26</v>
      </c>
      <c r="C106" s="21" t="s">
        <v>769</v>
      </c>
      <c r="D106" s="21" t="s">
        <v>770</v>
      </c>
      <c r="E106" s="21" t="s">
        <v>783</v>
      </c>
      <c r="F106" s="25" t="str">
        <f>IF(ISBLANK(Table2[[#This Row],[unique_id]]), "", Table2[[#This Row],[unique_id]])</f>
        <v>home_sleep_on</v>
      </c>
      <c r="G106" s="21" t="s">
        <v>781</v>
      </c>
      <c r="H106" s="21" t="s">
        <v>319</v>
      </c>
      <c r="I106" s="21" t="s">
        <v>132</v>
      </c>
      <c r="K106" s="21" t="s">
        <v>785</v>
      </c>
      <c r="L106" s="21" t="s">
        <v>786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hidden="1" customHeight="1">
      <c r="A107" s="21">
        <v>1407</v>
      </c>
      <c r="B107" s="21" t="s">
        <v>26</v>
      </c>
      <c r="C107" s="21" t="s">
        <v>769</v>
      </c>
      <c r="D107" s="21" t="s">
        <v>770</v>
      </c>
      <c r="E107" s="21" t="s">
        <v>784</v>
      </c>
      <c r="F107" s="25" t="str">
        <f>IF(ISBLANK(Table2[[#This Row],[unique_id]]), "", Table2[[#This Row],[unique_id]])</f>
        <v>home_sleep_off</v>
      </c>
      <c r="G107" s="21" t="s">
        <v>782</v>
      </c>
      <c r="H107" s="21" t="s">
        <v>319</v>
      </c>
      <c r="I107" s="21" t="s">
        <v>132</v>
      </c>
      <c r="K107" s="21" t="s">
        <v>785</v>
      </c>
      <c r="L107" s="21" t="s">
        <v>776</v>
      </c>
      <c r="T107" s="26"/>
      <c r="V107" s="22"/>
      <c r="W107" s="22"/>
      <c r="X107" s="22"/>
      <c r="Y107" s="22"/>
      <c r="AE107" s="21" t="s">
        <v>787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hidden="1" customHeight="1">
      <c r="A108" s="21">
        <v>1408</v>
      </c>
      <c r="B108" s="21" t="s">
        <v>26</v>
      </c>
      <c r="C108" s="21" t="s">
        <v>506</v>
      </c>
      <c r="D108" s="21" t="s">
        <v>343</v>
      </c>
      <c r="E108" s="21" t="s">
        <v>342</v>
      </c>
      <c r="F108" s="25" t="str">
        <f>IF(ISBLANK(Table2[[#This Row],[unique_id]]), "", Table2[[#This Row],[unique_id]])</f>
        <v>column_break</v>
      </c>
      <c r="G108" s="21" t="s">
        <v>339</v>
      </c>
      <c r="H108" s="21" t="s">
        <v>319</v>
      </c>
      <c r="I108" s="21" t="s">
        <v>132</v>
      </c>
      <c r="M108" s="21" t="s">
        <v>340</v>
      </c>
      <c r="N108" s="21" t="s">
        <v>341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hidden="1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460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826</v>
      </c>
      <c r="M109" s="21" t="s">
        <v>136</v>
      </c>
      <c r="O109" s="22" t="s">
        <v>898</v>
      </c>
      <c r="P109" s="21" t="s">
        <v>166</v>
      </c>
      <c r="Q109" s="21" t="s">
        <v>868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863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539</v>
      </c>
      <c r="BA109" s="21" t="s">
        <v>381</v>
      </c>
      <c r="BB109" s="21" t="s">
        <v>133</v>
      </c>
      <c r="BC109" s="21" t="s">
        <v>380</v>
      </c>
      <c r="BD109" s="21" t="s">
        <v>130</v>
      </c>
      <c r="BH109" s="21" t="s">
        <v>451</v>
      </c>
      <c r="BI109" s="21" t="s">
        <v>382</v>
      </c>
      <c r="BJ109" s="21" t="s">
        <v>454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hidden="1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461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826</v>
      </c>
      <c r="M110" s="21" t="s">
        <v>136</v>
      </c>
      <c r="O110" s="22" t="s">
        <v>898</v>
      </c>
      <c r="P110" s="21" t="s">
        <v>166</v>
      </c>
      <c r="Q110" s="21" t="s">
        <v>868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863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539</v>
      </c>
      <c r="BA110" s="21" t="s">
        <v>381</v>
      </c>
      <c r="BB110" s="21" t="s">
        <v>133</v>
      </c>
      <c r="BC110" s="21" t="s">
        <v>380</v>
      </c>
      <c r="BD110" s="21" t="s">
        <v>127</v>
      </c>
      <c r="BH110" s="21" t="s">
        <v>451</v>
      </c>
      <c r="BI110" s="21" t="s">
        <v>383</v>
      </c>
      <c r="BJ110" s="21" t="s">
        <v>455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hidden="1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462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539</v>
      </c>
      <c r="M111" s="21" t="s">
        <v>136</v>
      </c>
      <c r="O111" s="22" t="s">
        <v>898</v>
      </c>
      <c r="P111" s="21" t="s">
        <v>166</v>
      </c>
      <c r="Q111" s="21" t="s">
        <v>868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863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539</v>
      </c>
      <c r="BA111" s="21" t="s">
        <v>381</v>
      </c>
      <c r="BB111" s="21" t="s">
        <v>133</v>
      </c>
      <c r="BC111" s="21" t="s">
        <v>380</v>
      </c>
      <c r="BD111" s="21" t="s">
        <v>194</v>
      </c>
      <c r="BH111" s="21" t="s">
        <v>451</v>
      </c>
      <c r="BI111" s="21" t="s">
        <v>386</v>
      </c>
      <c r="BJ111" s="21" t="s">
        <v>456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hidden="1" customHeight="1">
      <c r="A112" s="21">
        <v>1503</v>
      </c>
      <c r="B112" s="31" t="s">
        <v>26</v>
      </c>
      <c r="C112" s="31" t="s">
        <v>921</v>
      </c>
      <c r="D112" s="31" t="s">
        <v>149</v>
      </c>
      <c r="E112" s="32" t="s">
        <v>1058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898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539</v>
      </c>
      <c r="BA112" s="31" t="s">
        <v>370</v>
      </c>
      <c r="BB112" s="31" t="s">
        <v>236</v>
      </c>
      <c r="BC112" s="31" t="s">
        <v>373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hidden="1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1055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898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539</v>
      </c>
      <c r="BA113" s="31" t="s">
        <v>370</v>
      </c>
      <c r="BB113" s="31" t="s">
        <v>236</v>
      </c>
      <c r="BC113" s="31" t="s">
        <v>373</v>
      </c>
      <c r="BD113" s="31" t="s">
        <v>208</v>
      </c>
      <c r="BG113" s="31" t="s">
        <v>1125</v>
      </c>
      <c r="BH113" s="31" t="s">
        <v>451</v>
      </c>
      <c r="BI113" s="33" t="s">
        <v>374</v>
      </c>
      <c r="BJ113" s="33" t="s">
        <v>450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hidden="1" customHeight="1">
      <c r="A114" s="21">
        <v>1505</v>
      </c>
      <c r="B114" s="36" t="s">
        <v>26</v>
      </c>
      <c r="C114" s="36" t="s">
        <v>921</v>
      </c>
      <c r="D114" s="36" t="s">
        <v>149</v>
      </c>
      <c r="E114" s="37" t="s">
        <v>1051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898</v>
      </c>
      <c r="P114" s="36" t="s">
        <v>166</v>
      </c>
      <c r="Q114" s="36" t="s">
        <v>868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1248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539</v>
      </c>
      <c r="BA114" s="36" t="s">
        <v>1045</v>
      </c>
      <c r="BB114" s="36" t="s">
        <v>1295</v>
      </c>
      <c r="BC114" s="36" t="s">
        <v>1014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hidden="1" customHeight="1">
      <c r="A115" s="21">
        <v>1506</v>
      </c>
      <c r="B115" s="36" t="s">
        <v>26</v>
      </c>
      <c r="C115" s="36" t="s">
        <v>798</v>
      </c>
      <c r="D115" s="36" t="s">
        <v>129</v>
      </c>
      <c r="E115" s="36" t="s">
        <v>948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539</v>
      </c>
      <c r="M115" s="36" t="s">
        <v>136</v>
      </c>
      <c r="O115" s="39" t="s">
        <v>898</v>
      </c>
      <c r="P115" s="36" t="s">
        <v>166</v>
      </c>
      <c r="Q115" s="36" t="s">
        <v>868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1292</v>
      </c>
      <c r="AE115" s="36" t="s">
        <v>247</v>
      </c>
      <c r="AF115" s="36">
        <v>10</v>
      </c>
      <c r="AG115" s="39" t="s">
        <v>34</v>
      </c>
      <c r="AH115" s="39" t="s">
        <v>1026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1046</v>
      </c>
      <c r="AO115" s="36" t="s">
        <v>1047</v>
      </c>
      <c r="AP115" s="36" t="s">
        <v>1035</v>
      </c>
      <c r="AQ115" s="36" t="s">
        <v>1036</v>
      </c>
      <c r="AR115" s="36" t="s">
        <v>1117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539</v>
      </c>
      <c r="BA115" s="36" t="s">
        <v>1045</v>
      </c>
      <c r="BB115" s="36" t="s">
        <v>1295</v>
      </c>
      <c r="BC115" s="36" t="s">
        <v>1014</v>
      </c>
      <c r="BD115" s="36" t="s">
        <v>208</v>
      </c>
      <c r="BH115" s="36" t="s">
        <v>451</v>
      </c>
      <c r="BI115" s="36" t="s">
        <v>1056</v>
      </c>
      <c r="BJ115" s="36" t="s">
        <v>1057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hidden="1" customHeight="1">
      <c r="A116" s="62">
        <v>1507</v>
      </c>
      <c r="B116" s="36" t="s">
        <v>26</v>
      </c>
      <c r="C116" s="36" t="s">
        <v>798</v>
      </c>
      <c r="D116" s="36" t="s">
        <v>27</v>
      </c>
      <c r="E116" s="36" t="s">
        <v>1059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337</v>
      </c>
      <c r="AD116" s="36" t="s">
        <v>1027</v>
      </c>
      <c r="AF116" s="36">
        <v>10</v>
      </c>
      <c r="AG116" s="39" t="s">
        <v>34</v>
      </c>
      <c r="AH116" s="39" t="s">
        <v>1026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1046</v>
      </c>
      <c r="AO116" s="36" t="s">
        <v>1047</v>
      </c>
      <c r="AP116" s="36" t="s">
        <v>1035</v>
      </c>
      <c r="AQ116" s="36" t="s">
        <v>1036</v>
      </c>
      <c r="AR116" s="36" t="s">
        <v>1289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539</v>
      </c>
      <c r="BA116" s="36" t="s">
        <v>1045</v>
      </c>
      <c r="BB116" s="36" t="s">
        <v>1295</v>
      </c>
      <c r="BC116" s="36" t="s">
        <v>1014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hidden="1" customHeight="1">
      <c r="A117" s="21">
        <v>1508</v>
      </c>
      <c r="B117" s="36" t="s">
        <v>26</v>
      </c>
      <c r="C117" s="36" t="s">
        <v>798</v>
      </c>
      <c r="D117" s="36" t="s">
        <v>27</v>
      </c>
      <c r="E117" s="36" t="s">
        <v>1060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338</v>
      </c>
      <c r="AD117" s="36" t="s">
        <v>1028</v>
      </c>
      <c r="AF117" s="36">
        <v>10</v>
      </c>
      <c r="AG117" s="39" t="s">
        <v>34</v>
      </c>
      <c r="AH117" s="39" t="s">
        <v>1026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1046</v>
      </c>
      <c r="AO117" s="36" t="s">
        <v>1047</v>
      </c>
      <c r="AP117" s="36" t="s">
        <v>1035</v>
      </c>
      <c r="AQ117" s="36" t="s">
        <v>1036</v>
      </c>
      <c r="AR117" s="36" t="s">
        <v>1290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539</v>
      </c>
      <c r="BA117" s="36" t="s">
        <v>1045</v>
      </c>
      <c r="BB117" s="36" t="s">
        <v>1295</v>
      </c>
      <c r="BC117" s="36" t="s">
        <v>1014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hidden="1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463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539</v>
      </c>
      <c r="M118" s="21" t="s">
        <v>136</v>
      </c>
      <c r="O118" s="22" t="s">
        <v>898</v>
      </c>
      <c r="P118" s="21" t="s">
        <v>166</v>
      </c>
      <c r="Q118" s="21" t="s">
        <v>868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863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539</v>
      </c>
      <c r="BA118" s="21" t="s">
        <v>381</v>
      </c>
      <c r="BB118" s="21" t="s">
        <v>133</v>
      </c>
      <c r="BC118" s="21" t="s">
        <v>380</v>
      </c>
      <c r="BD118" s="21" t="s">
        <v>196</v>
      </c>
      <c r="BH118" s="21" t="s">
        <v>451</v>
      </c>
      <c r="BI118" s="21" t="s">
        <v>387</v>
      </c>
      <c r="BJ118" s="21" t="s">
        <v>457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hidden="1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464</v>
      </c>
      <c r="F119" s="25" t="str">
        <f>IF(ISBLANK(Table2[[#This Row],[unique_id]]), "", Table2[[#This Row],[unique_id]])</f>
        <v>deck_fan</v>
      </c>
      <c r="G119" s="21" t="s">
        <v>368</v>
      </c>
      <c r="H119" s="21" t="s">
        <v>131</v>
      </c>
      <c r="I119" s="21" t="s">
        <v>132</v>
      </c>
      <c r="J119" s="21" t="s">
        <v>827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368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hidden="1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465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898</v>
      </c>
      <c r="P120" s="21" t="s">
        <v>166</v>
      </c>
      <c r="Q120" s="21" t="s">
        <v>868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863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1170</v>
      </c>
      <c r="BA120" s="21" t="s">
        <v>381</v>
      </c>
      <c r="BB120" s="21" t="s">
        <v>133</v>
      </c>
      <c r="BC120" s="21" t="s">
        <v>380</v>
      </c>
      <c r="BD120" s="21" t="s">
        <v>368</v>
      </c>
      <c r="BH120" s="21" t="s">
        <v>451</v>
      </c>
      <c r="BI120" s="21" t="s">
        <v>384</v>
      </c>
      <c r="BJ120" s="21" t="s">
        <v>458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hidden="1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466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898</v>
      </c>
      <c r="P121" s="21" t="s">
        <v>166</v>
      </c>
      <c r="Q121" s="21" t="s">
        <v>868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863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1171</v>
      </c>
      <c r="BA121" s="21" t="s">
        <v>381</v>
      </c>
      <c r="BB121" s="21" t="s">
        <v>133</v>
      </c>
      <c r="BC121" s="21" t="s">
        <v>380</v>
      </c>
      <c r="BD121" s="21" t="s">
        <v>368</v>
      </c>
      <c r="BH121" s="21" t="s">
        <v>451</v>
      </c>
      <c r="BI121" s="21" t="s">
        <v>385</v>
      </c>
      <c r="BJ121" s="24" t="s">
        <v>459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hidden="1" customHeight="1">
      <c r="A122" s="21">
        <v>1513</v>
      </c>
      <c r="B122" s="21" t="s">
        <v>26</v>
      </c>
      <c r="C122" s="21" t="s">
        <v>506</v>
      </c>
      <c r="D122" s="21" t="s">
        <v>343</v>
      </c>
      <c r="E122" s="21" t="s">
        <v>342</v>
      </c>
      <c r="F122" s="25" t="str">
        <f>IF(ISBLANK(Table2[[#This Row],[unique_id]]), "", Table2[[#This Row],[unique_id]])</f>
        <v>column_break</v>
      </c>
      <c r="G122" s="21" t="s">
        <v>339</v>
      </c>
      <c r="H122" s="21" t="s">
        <v>131</v>
      </c>
      <c r="I122" s="21" t="s">
        <v>132</v>
      </c>
      <c r="M122" s="21" t="s">
        <v>340</v>
      </c>
      <c r="N122" s="21" t="s">
        <v>341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hidden="1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460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828</v>
      </c>
      <c r="M123" s="21" t="s">
        <v>136</v>
      </c>
      <c r="O123" s="22" t="s">
        <v>898</v>
      </c>
      <c r="P123" s="21" t="s">
        <v>166</v>
      </c>
      <c r="Q123" s="21" t="s">
        <v>868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881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hidden="1" customHeight="1">
      <c r="A124" s="21">
        <v>1601</v>
      </c>
      <c r="B124" s="21" t="s">
        <v>26</v>
      </c>
      <c r="C124" s="21" t="s">
        <v>388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590</v>
      </c>
      <c r="K124" s="21" t="s">
        <v>1012</v>
      </c>
      <c r="M124" s="21" t="s">
        <v>136</v>
      </c>
      <c r="T124" s="26"/>
      <c r="V124" s="22"/>
      <c r="W124" s="22" t="s">
        <v>557</v>
      </c>
      <c r="X124" s="28">
        <v>100</v>
      </c>
      <c r="Y124" s="29" t="s">
        <v>866</v>
      </c>
      <c r="Z124" s="29" t="s">
        <v>1119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590</v>
      </c>
      <c r="BA124" s="21" t="s">
        <v>636</v>
      </c>
      <c r="BB124" s="21" t="s">
        <v>388</v>
      </c>
      <c r="BC124" s="21" t="s">
        <v>633</v>
      </c>
      <c r="BD124" s="21" t="s">
        <v>130</v>
      </c>
      <c r="BF124" s="21" t="s">
        <v>790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hidden="1" customHeight="1">
      <c r="A125" s="21">
        <v>1602</v>
      </c>
      <c r="B125" s="21" t="s">
        <v>26</v>
      </c>
      <c r="C125" s="21" t="s">
        <v>388</v>
      </c>
      <c r="D125" s="21" t="s">
        <v>137</v>
      </c>
      <c r="E125" s="21" t="s">
        <v>1061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898</v>
      </c>
      <c r="P125" s="21" t="s">
        <v>166</v>
      </c>
      <c r="Q125" s="21" t="s">
        <v>868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556</v>
      </c>
      <c r="X125" s="28">
        <v>100</v>
      </c>
      <c r="Y125" s="29" t="s">
        <v>864</v>
      </c>
      <c r="Z125" s="29" t="s">
        <v>1119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1147</v>
      </c>
      <c r="BA125" s="21" t="s">
        <v>636</v>
      </c>
      <c r="BB125" s="21" t="s">
        <v>388</v>
      </c>
      <c r="BC125" s="21" t="s">
        <v>633</v>
      </c>
      <c r="BD125" s="21" t="s">
        <v>130</v>
      </c>
      <c r="BF125" s="21" t="s">
        <v>790</v>
      </c>
      <c r="BI125" s="21" t="s">
        <v>563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hidden="1" customHeight="1">
      <c r="A126" s="21">
        <v>1603</v>
      </c>
      <c r="B126" s="21" t="s">
        <v>26</v>
      </c>
      <c r="C126" s="21" t="s">
        <v>388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590</v>
      </c>
      <c r="K126" s="21" t="s">
        <v>1012</v>
      </c>
      <c r="M126" s="21" t="s">
        <v>136</v>
      </c>
      <c r="T126" s="26"/>
      <c r="V126" s="22"/>
      <c r="W126" s="22" t="s">
        <v>557</v>
      </c>
      <c r="X126" s="28">
        <v>101</v>
      </c>
      <c r="Y126" s="29" t="s">
        <v>866</v>
      </c>
      <c r="Z126" s="29" t="s">
        <v>1119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590</v>
      </c>
      <c r="BA126" s="21" t="s">
        <v>636</v>
      </c>
      <c r="BB126" s="21" t="s">
        <v>388</v>
      </c>
      <c r="BC126" s="21" t="s">
        <v>633</v>
      </c>
      <c r="BD126" s="21" t="s">
        <v>127</v>
      </c>
      <c r="BF126" s="21" t="s">
        <v>790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hidden="1" customHeight="1">
      <c r="A127" s="21">
        <v>1604</v>
      </c>
      <c r="B127" s="21" t="s">
        <v>26</v>
      </c>
      <c r="C127" s="21" t="s">
        <v>388</v>
      </c>
      <c r="D127" s="21" t="s">
        <v>137</v>
      </c>
      <c r="E127" s="21" t="s">
        <v>1062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898</v>
      </c>
      <c r="P127" s="21" t="s">
        <v>166</v>
      </c>
      <c r="Q127" s="21" t="s">
        <v>868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556</v>
      </c>
      <c r="X127" s="28">
        <v>101</v>
      </c>
      <c r="Y127" s="29" t="s">
        <v>864</v>
      </c>
      <c r="Z127" s="29" t="s">
        <v>1119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1147</v>
      </c>
      <c r="BA127" s="21" t="s">
        <v>636</v>
      </c>
      <c r="BB127" s="21" t="s">
        <v>388</v>
      </c>
      <c r="BC127" s="21" t="s">
        <v>633</v>
      </c>
      <c r="BD127" s="21" t="s">
        <v>127</v>
      </c>
      <c r="BF127" s="21" t="s">
        <v>790</v>
      </c>
      <c r="BI127" s="21" t="s">
        <v>588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hidden="1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461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828</v>
      </c>
      <c r="M128" s="21" t="s">
        <v>136</v>
      </c>
      <c r="O128" s="22" t="s">
        <v>898</v>
      </c>
      <c r="P128" s="21" t="s">
        <v>166</v>
      </c>
      <c r="Q128" s="21" t="s">
        <v>868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882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hidden="1" customHeight="1">
      <c r="A129" s="21">
        <v>1606</v>
      </c>
      <c r="B129" s="21" t="s">
        <v>26</v>
      </c>
      <c r="C129" s="21" t="s">
        <v>388</v>
      </c>
      <c r="D129" s="21" t="s">
        <v>137</v>
      </c>
      <c r="E129" s="21" t="s">
        <v>453</v>
      </c>
      <c r="F129" s="25" t="str">
        <f>IF(ISBLANK(Table2[[#This Row],[unique_id]]), "", Table2[[#This Row],[unique_id]])</f>
        <v>edwin_night_light</v>
      </c>
      <c r="G129" s="21" t="s">
        <v>452</v>
      </c>
      <c r="H129" s="21" t="s">
        <v>139</v>
      </c>
      <c r="I129" s="21" t="s">
        <v>132</v>
      </c>
      <c r="J129" s="21" t="s">
        <v>591</v>
      </c>
      <c r="K129" s="21" t="s">
        <v>1009</v>
      </c>
      <c r="M129" s="21" t="s">
        <v>136</v>
      </c>
      <c r="T129" s="26"/>
      <c r="V129" s="22"/>
      <c r="W129" s="22" t="s">
        <v>557</v>
      </c>
      <c r="X129" s="28">
        <v>102</v>
      </c>
      <c r="Y129" s="29" t="s">
        <v>866</v>
      </c>
      <c r="Z129" s="29" t="s">
        <v>1120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591</v>
      </c>
      <c r="BA129" s="21" t="s">
        <v>554</v>
      </c>
      <c r="BB129" s="21" t="s">
        <v>388</v>
      </c>
      <c r="BC129" s="21" t="s">
        <v>555</v>
      </c>
      <c r="BD129" s="21" t="s">
        <v>127</v>
      </c>
      <c r="BF129" s="21" t="s">
        <v>790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hidden="1" customHeight="1">
      <c r="A130" s="21">
        <v>1607</v>
      </c>
      <c r="B130" s="21" t="s">
        <v>26</v>
      </c>
      <c r="C130" s="21" t="s">
        <v>388</v>
      </c>
      <c r="D130" s="21" t="s">
        <v>137</v>
      </c>
      <c r="E130" s="21" t="s">
        <v>1063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898</v>
      </c>
      <c r="P130" s="21" t="s">
        <v>166</v>
      </c>
      <c r="Q130" s="21" t="s">
        <v>868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556</v>
      </c>
      <c r="X130" s="28">
        <v>102</v>
      </c>
      <c r="Y130" s="29" t="s">
        <v>864</v>
      </c>
      <c r="Z130" s="29" t="s">
        <v>1120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1148</v>
      </c>
      <c r="BA130" s="21" t="s">
        <v>554</v>
      </c>
      <c r="BB130" s="21" t="s">
        <v>388</v>
      </c>
      <c r="BC130" s="21" t="s">
        <v>555</v>
      </c>
      <c r="BD130" s="21" t="s">
        <v>127</v>
      </c>
      <c r="BF130" s="21" t="s">
        <v>790</v>
      </c>
      <c r="BI130" s="21" t="s">
        <v>564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hidden="1" customHeight="1">
      <c r="A131" s="21">
        <v>1608</v>
      </c>
      <c r="B131" s="21" t="s">
        <v>26</v>
      </c>
      <c r="C131" s="21" t="s">
        <v>388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830</v>
      </c>
      <c r="K131" s="21" t="s">
        <v>1048</v>
      </c>
      <c r="M131" s="21" t="s">
        <v>136</v>
      </c>
      <c r="T131" s="26"/>
      <c r="V131" s="22"/>
      <c r="W131" s="22" t="s">
        <v>557</v>
      </c>
      <c r="X131" s="28">
        <v>103</v>
      </c>
      <c r="Y131" s="29" t="s">
        <v>866</v>
      </c>
      <c r="Z131" s="29" t="s">
        <v>1121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1149</v>
      </c>
      <c r="BA131" s="21" t="s">
        <v>554</v>
      </c>
      <c r="BB131" s="21" t="s">
        <v>388</v>
      </c>
      <c r="BC131" s="21" t="s">
        <v>555</v>
      </c>
      <c r="BD131" s="21" t="s">
        <v>422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hidden="1" customHeight="1">
      <c r="A132" s="21">
        <v>1609</v>
      </c>
      <c r="B132" s="21" t="s">
        <v>26</v>
      </c>
      <c r="C132" s="21" t="s">
        <v>388</v>
      </c>
      <c r="D132" s="21" t="s">
        <v>137</v>
      </c>
      <c r="E132" s="21" t="s">
        <v>1064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898</v>
      </c>
      <c r="P132" s="21" t="s">
        <v>166</v>
      </c>
      <c r="Q132" s="21" t="s">
        <v>868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556</v>
      </c>
      <c r="X132" s="28">
        <v>103</v>
      </c>
      <c r="Y132" s="29" t="s">
        <v>864</v>
      </c>
      <c r="Z132" s="29" t="s">
        <v>1121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1150</v>
      </c>
      <c r="BA132" s="21" t="s">
        <v>554</v>
      </c>
      <c r="BB132" s="21" t="s">
        <v>388</v>
      </c>
      <c r="BC132" s="21" t="s">
        <v>555</v>
      </c>
      <c r="BD132" s="21" t="s">
        <v>422</v>
      </c>
      <c r="BI132" s="21" t="s">
        <v>565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hidden="1" customHeight="1">
      <c r="A133" s="21">
        <v>1610</v>
      </c>
      <c r="B133" s="21" t="s">
        <v>26</v>
      </c>
      <c r="C133" s="21" t="s">
        <v>388</v>
      </c>
      <c r="D133" s="21" t="s">
        <v>137</v>
      </c>
      <c r="E133" s="21" t="s">
        <v>1065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898</v>
      </c>
      <c r="P133" s="21" t="s">
        <v>166</v>
      </c>
      <c r="Q133" s="21" t="s">
        <v>868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556</v>
      </c>
      <c r="X133" s="28">
        <v>103</v>
      </c>
      <c r="Y133" s="29" t="s">
        <v>864</v>
      </c>
      <c r="Z133" s="29" t="s">
        <v>1121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1151</v>
      </c>
      <c r="BA133" s="21" t="s">
        <v>554</v>
      </c>
      <c r="BB133" s="21" t="s">
        <v>388</v>
      </c>
      <c r="BC133" s="21" t="s">
        <v>555</v>
      </c>
      <c r="BD133" s="21" t="s">
        <v>422</v>
      </c>
      <c r="BI133" s="21" t="s">
        <v>566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hidden="1" customHeight="1">
      <c r="A134" s="21">
        <v>1611</v>
      </c>
      <c r="B134" s="21" t="s">
        <v>26</v>
      </c>
      <c r="C134" s="21" t="s">
        <v>388</v>
      </c>
      <c r="D134" s="21" t="s">
        <v>137</v>
      </c>
      <c r="E134" s="21" t="s">
        <v>1066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898</v>
      </c>
      <c r="P134" s="21" t="s">
        <v>166</v>
      </c>
      <c r="Q134" s="21" t="s">
        <v>868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556</v>
      </c>
      <c r="X134" s="28">
        <v>103</v>
      </c>
      <c r="Y134" s="29" t="s">
        <v>864</v>
      </c>
      <c r="Z134" s="29" t="s">
        <v>1121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1152</v>
      </c>
      <c r="BA134" s="21" t="s">
        <v>554</v>
      </c>
      <c r="BB134" s="21" t="s">
        <v>388</v>
      </c>
      <c r="BC134" s="21" t="s">
        <v>555</v>
      </c>
      <c r="BD134" s="21" t="s">
        <v>422</v>
      </c>
      <c r="BI134" s="21" t="s">
        <v>567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hidden="1" customHeight="1">
      <c r="A135" s="21">
        <v>1612</v>
      </c>
      <c r="B135" s="21" t="s">
        <v>26</v>
      </c>
      <c r="C135" s="21" t="s">
        <v>388</v>
      </c>
      <c r="D135" s="21" t="s">
        <v>137</v>
      </c>
      <c r="E135" s="21" t="s">
        <v>1067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898</v>
      </c>
      <c r="P135" s="21" t="s">
        <v>166</v>
      </c>
      <c r="Q135" s="21" t="s">
        <v>868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556</v>
      </c>
      <c r="X135" s="28">
        <v>103</v>
      </c>
      <c r="Y135" s="29" t="s">
        <v>864</v>
      </c>
      <c r="Z135" s="29" t="s">
        <v>1121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1153</v>
      </c>
      <c r="BA135" s="21" t="s">
        <v>554</v>
      </c>
      <c r="BB135" s="21" t="s">
        <v>388</v>
      </c>
      <c r="BC135" s="21" t="s">
        <v>555</v>
      </c>
      <c r="BD135" s="21" t="s">
        <v>422</v>
      </c>
      <c r="BI135" s="21" t="s">
        <v>568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hidden="1" customHeight="1">
      <c r="A136" s="21">
        <v>1613</v>
      </c>
      <c r="B136" s="21" t="s">
        <v>26</v>
      </c>
      <c r="C136" s="21" t="s">
        <v>516</v>
      </c>
      <c r="D136" s="21" t="s">
        <v>137</v>
      </c>
      <c r="E136" s="21" t="s">
        <v>980</v>
      </c>
      <c r="F136" s="25" t="str">
        <f>IF(ISBLANK(Table2[[#This Row],[unique_id]]), "", Table2[[#This Row],[unique_id]])</f>
        <v>hallway_sconces</v>
      </c>
      <c r="G136" s="21" t="s">
        <v>982</v>
      </c>
      <c r="H136" s="21" t="s">
        <v>139</v>
      </c>
      <c r="I136" s="21" t="s">
        <v>132</v>
      </c>
      <c r="J136" s="21" t="s">
        <v>972</v>
      </c>
      <c r="K136" s="21" t="s">
        <v>1048</v>
      </c>
      <c r="M136" s="21" t="s">
        <v>136</v>
      </c>
      <c r="T136" s="26"/>
      <c r="V136" s="22"/>
      <c r="W136" s="22" t="s">
        <v>557</v>
      </c>
      <c r="X136" s="28">
        <v>120</v>
      </c>
      <c r="Y136" s="29" t="s">
        <v>866</v>
      </c>
      <c r="Z136" s="22" t="s">
        <v>1122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972</v>
      </c>
      <c r="BA136" s="21" t="s">
        <v>975</v>
      </c>
      <c r="BB136" s="21" t="s">
        <v>516</v>
      </c>
      <c r="BC136" s="21" t="s">
        <v>973</v>
      </c>
      <c r="BD136" s="21" t="s">
        <v>422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hidden="1" customHeight="1">
      <c r="A137" s="21">
        <v>1614</v>
      </c>
      <c r="B137" s="21" t="s">
        <v>26</v>
      </c>
      <c r="C137" s="21" t="s">
        <v>516</v>
      </c>
      <c r="D137" s="21" t="s">
        <v>137</v>
      </c>
      <c r="E137" s="21" t="s">
        <v>981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898</v>
      </c>
      <c r="P137" s="21" t="s">
        <v>166</v>
      </c>
      <c r="Q137" s="21" t="s">
        <v>868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556</v>
      </c>
      <c r="X137" s="28">
        <v>120</v>
      </c>
      <c r="Y137" s="29" t="s">
        <v>864</v>
      </c>
      <c r="Z137" s="22" t="s">
        <v>1122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1136</v>
      </c>
      <c r="BA137" s="21" t="s">
        <v>975</v>
      </c>
      <c r="BB137" s="21" t="s">
        <v>516</v>
      </c>
      <c r="BC137" s="21" t="s">
        <v>973</v>
      </c>
      <c r="BD137" s="21" t="s">
        <v>422</v>
      </c>
      <c r="BI137" s="21" t="s">
        <v>983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hidden="1" customHeight="1">
      <c r="A138" s="21">
        <v>1615</v>
      </c>
      <c r="B138" s="21" t="s">
        <v>26</v>
      </c>
      <c r="C138" s="21" t="s">
        <v>516</v>
      </c>
      <c r="D138" s="21" t="s">
        <v>137</v>
      </c>
      <c r="E138" s="21" t="s">
        <v>981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898</v>
      </c>
      <c r="P138" s="21" t="s">
        <v>166</v>
      </c>
      <c r="Q138" s="21" t="s">
        <v>868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556</v>
      </c>
      <c r="X138" s="28">
        <v>120</v>
      </c>
      <c r="Y138" s="29" t="s">
        <v>864</v>
      </c>
      <c r="Z138" s="22" t="s">
        <v>1122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1137</v>
      </c>
      <c r="BA138" s="21" t="s">
        <v>975</v>
      </c>
      <c r="BB138" s="21" t="s">
        <v>516</v>
      </c>
      <c r="BC138" s="21" t="s">
        <v>973</v>
      </c>
      <c r="BD138" s="21" t="s">
        <v>422</v>
      </c>
      <c r="BI138" s="21" t="s">
        <v>984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hidden="1" customHeight="1">
      <c r="A139" s="21">
        <v>1616</v>
      </c>
      <c r="B139" s="21" t="s">
        <v>26</v>
      </c>
      <c r="C139" s="21" t="s">
        <v>388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830</v>
      </c>
      <c r="K139" s="21" t="s">
        <v>1008</v>
      </c>
      <c r="M139" s="21" t="s">
        <v>136</v>
      </c>
      <c r="T139" s="26"/>
      <c r="V139" s="22"/>
      <c r="W139" s="22" t="s">
        <v>557</v>
      </c>
      <c r="X139" s="28">
        <v>104</v>
      </c>
      <c r="Y139" s="29" t="s">
        <v>866</v>
      </c>
      <c r="Z139" s="29" t="s">
        <v>1119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1149</v>
      </c>
      <c r="BA139" s="21" t="s">
        <v>554</v>
      </c>
      <c r="BB139" s="21" t="s">
        <v>388</v>
      </c>
      <c r="BC139" s="21" t="s">
        <v>555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hidden="1" customHeight="1">
      <c r="A140" s="21">
        <v>1617</v>
      </c>
      <c r="B140" s="21" t="s">
        <v>26</v>
      </c>
      <c r="C140" s="21" t="s">
        <v>388</v>
      </c>
      <c r="D140" s="21" t="s">
        <v>137</v>
      </c>
      <c r="E140" s="21" t="s">
        <v>1068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898</v>
      </c>
      <c r="P140" s="21" t="s">
        <v>166</v>
      </c>
      <c r="Q140" s="21" t="s">
        <v>868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556</v>
      </c>
      <c r="X140" s="28">
        <v>104</v>
      </c>
      <c r="Y140" s="29" t="s">
        <v>864</v>
      </c>
      <c r="Z140" s="29" t="s">
        <v>1119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1150</v>
      </c>
      <c r="BA140" s="21" t="s">
        <v>554</v>
      </c>
      <c r="BB140" s="21" t="s">
        <v>388</v>
      </c>
      <c r="BC140" s="21" t="s">
        <v>555</v>
      </c>
      <c r="BD140" s="21" t="s">
        <v>195</v>
      </c>
      <c r="BI140" s="21" t="s">
        <v>569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hidden="1" customHeight="1">
      <c r="A141" s="21">
        <v>1618</v>
      </c>
      <c r="B141" s="21" t="s">
        <v>26</v>
      </c>
      <c r="C141" s="21" t="s">
        <v>388</v>
      </c>
      <c r="D141" s="21" t="s">
        <v>137</v>
      </c>
      <c r="E141" s="21" t="s">
        <v>1069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898</v>
      </c>
      <c r="P141" s="21" t="s">
        <v>166</v>
      </c>
      <c r="Q141" s="21" t="s">
        <v>868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556</v>
      </c>
      <c r="X141" s="28">
        <v>104</v>
      </c>
      <c r="Y141" s="29" t="s">
        <v>864</v>
      </c>
      <c r="Z141" s="29" t="s">
        <v>1119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1151</v>
      </c>
      <c r="BA141" s="21" t="s">
        <v>554</v>
      </c>
      <c r="BB141" s="21" t="s">
        <v>388</v>
      </c>
      <c r="BC141" s="21" t="s">
        <v>555</v>
      </c>
      <c r="BD141" s="21" t="s">
        <v>195</v>
      </c>
      <c r="BI141" s="21" t="s">
        <v>570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hidden="1" customHeight="1">
      <c r="A142" s="21">
        <v>1619</v>
      </c>
      <c r="B142" s="21" t="s">
        <v>26</v>
      </c>
      <c r="C142" s="21" t="s">
        <v>388</v>
      </c>
      <c r="D142" s="21" t="s">
        <v>137</v>
      </c>
      <c r="E142" s="21" t="s">
        <v>1070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898</v>
      </c>
      <c r="P142" s="21" t="s">
        <v>166</v>
      </c>
      <c r="Q142" s="21" t="s">
        <v>868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556</v>
      </c>
      <c r="X142" s="28">
        <v>104</v>
      </c>
      <c r="Y142" s="29" t="s">
        <v>864</v>
      </c>
      <c r="Z142" s="29" t="s">
        <v>1119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1152</v>
      </c>
      <c r="BA142" s="21" t="s">
        <v>554</v>
      </c>
      <c r="BB142" s="21" t="s">
        <v>388</v>
      </c>
      <c r="BC142" s="21" t="s">
        <v>555</v>
      </c>
      <c r="BD142" s="21" t="s">
        <v>195</v>
      </c>
      <c r="BI142" s="21" t="s">
        <v>571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hidden="1" customHeight="1">
      <c r="A143" s="21">
        <v>1620</v>
      </c>
      <c r="B143" s="21" t="s">
        <v>26</v>
      </c>
      <c r="C143" s="21" t="s">
        <v>388</v>
      </c>
      <c r="D143" s="21" t="s">
        <v>137</v>
      </c>
      <c r="E143" s="21" t="s">
        <v>1071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898</v>
      </c>
      <c r="P143" s="21" t="s">
        <v>166</v>
      </c>
      <c r="Q143" s="21" t="s">
        <v>868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556</v>
      </c>
      <c r="X143" s="28">
        <v>104</v>
      </c>
      <c r="Y143" s="29" t="s">
        <v>864</v>
      </c>
      <c r="Z143" s="29" t="s">
        <v>1119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1153</v>
      </c>
      <c r="BA143" s="21" t="s">
        <v>554</v>
      </c>
      <c r="BB143" s="21" t="s">
        <v>388</v>
      </c>
      <c r="BC143" s="21" t="s">
        <v>555</v>
      </c>
      <c r="BD143" s="21" t="s">
        <v>195</v>
      </c>
      <c r="BI143" s="21" t="s">
        <v>572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hidden="1" customHeight="1">
      <c r="A144" s="21">
        <v>1621</v>
      </c>
      <c r="B144" s="21" t="s">
        <v>26</v>
      </c>
      <c r="C144" s="21" t="s">
        <v>388</v>
      </c>
      <c r="D144" s="21" t="s">
        <v>137</v>
      </c>
      <c r="E144" s="21" t="s">
        <v>1072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898</v>
      </c>
      <c r="P144" s="21" t="s">
        <v>166</v>
      </c>
      <c r="Q144" s="21" t="s">
        <v>868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556</v>
      </c>
      <c r="X144" s="28">
        <v>104</v>
      </c>
      <c r="Y144" s="29" t="s">
        <v>864</v>
      </c>
      <c r="Z144" s="29" t="s">
        <v>1119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1154</v>
      </c>
      <c r="BA144" s="21" t="s">
        <v>554</v>
      </c>
      <c r="BB144" s="21" t="s">
        <v>388</v>
      </c>
      <c r="BC144" s="21" t="s">
        <v>555</v>
      </c>
      <c r="BD144" s="21" t="s">
        <v>195</v>
      </c>
      <c r="BI144" s="21" t="s">
        <v>573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hidden="1" customHeight="1">
      <c r="A145" s="21">
        <v>1622</v>
      </c>
      <c r="B145" s="21" t="s">
        <v>26</v>
      </c>
      <c r="C145" s="21" t="s">
        <v>388</v>
      </c>
      <c r="D145" s="21" t="s">
        <v>137</v>
      </c>
      <c r="E145" s="21" t="s">
        <v>1073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898</v>
      </c>
      <c r="P145" s="21" t="s">
        <v>166</v>
      </c>
      <c r="Q145" s="21" t="s">
        <v>868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556</v>
      </c>
      <c r="X145" s="28">
        <v>104</v>
      </c>
      <c r="Y145" s="29" t="s">
        <v>864</v>
      </c>
      <c r="Z145" s="29" t="s">
        <v>1119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1155</v>
      </c>
      <c r="BA145" s="21" t="s">
        <v>554</v>
      </c>
      <c r="BB145" s="21" t="s">
        <v>388</v>
      </c>
      <c r="BC145" s="21" t="s">
        <v>555</v>
      </c>
      <c r="BD145" s="21" t="s">
        <v>195</v>
      </c>
      <c r="BI145" s="21" t="s">
        <v>574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hidden="1" customHeight="1">
      <c r="A146" s="21">
        <v>1623</v>
      </c>
      <c r="B146" s="21" t="s">
        <v>26</v>
      </c>
      <c r="C146" s="21" t="s">
        <v>388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830</v>
      </c>
      <c r="K146" s="21" t="s">
        <v>1008</v>
      </c>
      <c r="M146" s="21" t="s">
        <v>136</v>
      </c>
      <c r="T146" s="26"/>
      <c r="V146" s="22"/>
      <c r="W146" s="22" t="s">
        <v>557</v>
      </c>
      <c r="X146" s="28">
        <v>105</v>
      </c>
      <c r="Y146" s="29" t="s">
        <v>866</v>
      </c>
      <c r="Z146" s="29" t="s">
        <v>1119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1149</v>
      </c>
      <c r="BA146" s="21" t="s">
        <v>554</v>
      </c>
      <c r="BB146" s="21" t="s">
        <v>388</v>
      </c>
      <c r="BC146" s="21" t="s">
        <v>555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hidden="1" customHeight="1">
      <c r="A147" s="21">
        <v>1624</v>
      </c>
      <c r="B147" s="21" t="s">
        <v>26</v>
      </c>
      <c r="C147" s="21" t="s">
        <v>388</v>
      </c>
      <c r="D147" s="21" t="s">
        <v>137</v>
      </c>
      <c r="E147" s="21" t="s">
        <v>1074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898</v>
      </c>
      <c r="P147" s="21" t="s">
        <v>166</v>
      </c>
      <c r="Q147" s="21" t="s">
        <v>868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556</v>
      </c>
      <c r="X147" s="28">
        <v>105</v>
      </c>
      <c r="Y147" s="29" t="s">
        <v>864</v>
      </c>
      <c r="Z147" s="29" t="s">
        <v>1119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1150</v>
      </c>
      <c r="BA147" s="21" t="s">
        <v>554</v>
      </c>
      <c r="BB147" s="21" t="s">
        <v>388</v>
      </c>
      <c r="BC147" s="21" t="s">
        <v>555</v>
      </c>
      <c r="BD147" s="21" t="s">
        <v>196</v>
      </c>
      <c r="BI147" s="21" t="s">
        <v>575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hidden="1" customHeight="1">
      <c r="A148" s="21">
        <v>1625</v>
      </c>
      <c r="B148" s="21" t="s">
        <v>26</v>
      </c>
      <c r="C148" s="21" t="s">
        <v>388</v>
      </c>
      <c r="D148" s="21" t="s">
        <v>137</v>
      </c>
      <c r="E148" s="21" t="s">
        <v>1075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898</v>
      </c>
      <c r="P148" s="21" t="s">
        <v>166</v>
      </c>
      <c r="Q148" s="21" t="s">
        <v>868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556</v>
      </c>
      <c r="X148" s="28">
        <v>105</v>
      </c>
      <c r="Y148" s="29" t="s">
        <v>864</v>
      </c>
      <c r="Z148" s="29" t="s">
        <v>1119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1151</v>
      </c>
      <c r="BA148" s="21" t="s">
        <v>554</v>
      </c>
      <c r="BB148" s="21" t="s">
        <v>388</v>
      </c>
      <c r="BC148" s="21" t="s">
        <v>555</v>
      </c>
      <c r="BD148" s="21" t="s">
        <v>196</v>
      </c>
      <c r="BI148" s="21" t="s">
        <v>576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hidden="1" customHeight="1">
      <c r="A149" s="21">
        <v>1626</v>
      </c>
      <c r="B149" s="21" t="s">
        <v>26</v>
      </c>
      <c r="C149" s="21" t="s">
        <v>388</v>
      </c>
      <c r="D149" s="21" t="s">
        <v>137</v>
      </c>
      <c r="E149" s="21" t="s">
        <v>1076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898</v>
      </c>
      <c r="P149" s="21" t="s">
        <v>166</v>
      </c>
      <c r="Q149" s="21" t="s">
        <v>868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556</v>
      </c>
      <c r="X149" s="28">
        <v>105</v>
      </c>
      <c r="Y149" s="29" t="s">
        <v>864</v>
      </c>
      <c r="Z149" s="29" t="s">
        <v>1119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1152</v>
      </c>
      <c r="BA149" s="21" t="s">
        <v>554</v>
      </c>
      <c r="BB149" s="21" t="s">
        <v>388</v>
      </c>
      <c r="BC149" s="21" t="s">
        <v>555</v>
      </c>
      <c r="BD149" s="21" t="s">
        <v>196</v>
      </c>
      <c r="BI149" s="21" t="s">
        <v>577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hidden="1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463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831</v>
      </c>
      <c r="M150" s="21" t="s">
        <v>136</v>
      </c>
      <c r="O150" s="22" t="s">
        <v>898</v>
      </c>
      <c r="P150" s="21" t="s">
        <v>166</v>
      </c>
      <c r="Q150" s="21" t="s">
        <v>868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883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790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hidden="1" customHeight="1">
      <c r="A151" s="21">
        <v>1628</v>
      </c>
      <c r="B151" s="21" t="s">
        <v>26</v>
      </c>
      <c r="C151" s="21" t="s">
        <v>388</v>
      </c>
      <c r="D151" s="21" t="s">
        <v>137</v>
      </c>
      <c r="E151" s="21" t="s">
        <v>624</v>
      </c>
      <c r="F151" s="25" t="str">
        <f>IF(ISBLANK(Table2[[#This Row],[unique_id]]), "", Table2[[#This Row],[unique_id]])</f>
        <v>lounge_lamp</v>
      </c>
      <c r="G151" s="21" t="s">
        <v>625</v>
      </c>
      <c r="H151" s="21" t="s">
        <v>139</v>
      </c>
      <c r="I151" s="21" t="s">
        <v>132</v>
      </c>
      <c r="J151" s="21" t="s">
        <v>590</v>
      </c>
      <c r="K151" s="21" t="s">
        <v>1012</v>
      </c>
      <c r="M151" s="21" t="s">
        <v>136</v>
      </c>
      <c r="T151" s="26"/>
      <c r="V151" s="22"/>
      <c r="W151" s="22" t="s">
        <v>557</v>
      </c>
      <c r="X151" s="28">
        <v>114</v>
      </c>
      <c r="Y151" s="29" t="s">
        <v>866</v>
      </c>
      <c r="Z151" s="29" t="s">
        <v>1119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590</v>
      </c>
      <c r="BA151" s="21" t="s">
        <v>554</v>
      </c>
      <c r="BB151" s="21" t="s">
        <v>388</v>
      </c>
      <c r="BC151" s="21" t="s">
        <v>555</v>
      </c>
      <c r="BD151" s="21" t="s">
        <v>196</v>
      </c>
      <c r="BF151" s="21" t="s">
        <v>790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hidden="1" customHeight="1">
      <c r="A152" s="21">
        <v>1629</v>
      </c>
      <c r="B152" s="21" t="s">
        <v>26</v>
      </c>
      <c r="C152" s="21" t="s">
        <v>388</v>
      </c>
      <c r="D152" s="21" t="s">
        <v>137</v>
      </c>
      <c r="E152" s="21" t="s">
        <v>1077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898</v>
      </c>
      <c r="P152" s="21" t="s">
        <v>166</v>
      </c>
      <c r="Q152" s="21" t="s">
        <v>868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556</v>
      </c>
      <c r="X152" s="28">
        <v>114</v>
      </c>
      <c r="Y152" s="29" t="s">
        <v>864</v>
      </c>
      <c r="Z152" s="29" t="s">
        <v>1120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1147</v>
      </c>
      <c r="BA152" s="21" t="s">
        <v>554</v>
      </c>
      <c r="BB152" s="21" t="s">
        <v>388</v>
      </c>
      <c r="BC152" s="21" t="s">
        <v>555</v>
      </c>
      <c r="BD152" s="21" t="s">
        <v>196</v>
      </c>
      <c r="BF152" s="21" t="s">
        <v>790</v>
      </c>
      <c r="BI152" s="21" t="s">
        <v>626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hidden="1" customHeight="1">
      <c r="A153" s="21">
        <v>1630</v>
      </c>
      <c r="B153" s="21" t="s">
        <v>26</v>
      </c>
      <c r="C153" s="21" t="s">
        <v>388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830</v>
      </c>
      <c r="K153" s="21" t="s">
        <v>1011</v>
      </c>
      <c r="M153" s="21" t="s">
        <v>136</v>
      </c>
      <c r="T153" s="26"/>
      <c r="V153" s="22"/>
      <c r="W153" s="22" t="s">
        <v>557</v>
      </c>
      <c r="X153" s="28">
        <v>106</v>
      </c>
      <c r="Y153" s="29" t="s">
        <v>866</v>
      </c>
      <c r="Z153" s="29" t="s">
        <v>1121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1149</v>
      </c>
      <c r="BA153" s="21" t="s">
        <v>554</v>
      </c>
      <c r="BB153" s="21" t="s">
        <v>388</v>
      </c>
      <c r="BC153" s="21" t="s">
        <v>555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hidden="1" customHeight="1">
      <c r="A154" s="21">
        <v>1631</v>
      </c>
      <c r="B154" s="21" t="s">
        <v>26</v>
      </c>
      <c r="C154" s="21" t="s">
        <v>388</v>
      </c>
      <c r="D154" s="21" t="s">
        <v>137</v>
      </c>
      <c r="E154" s="21" t="s">
        <v>1078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898</v>
      </c>
      <c r="P154" s="21" t="s">
        <v>166</v>
      </c>
      <c r="Q154" s="21" t="s">
        <v>868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556</v>
      </c>
      <c r="X154" s="28">
        <v>106</v>
      </c>
      <c r="Y154" s="29" t="s">
        <v>864</v>
      </c>
      <c r="Z154" s="29" t="s">
        <v>1121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1150</v>
      </c>
      <c r="BA154" s="21" t="s">
        <v>554</v>
      </c>
      <c r="BB154" s="21" t="s">
        <v>388</v>
      </c>
      <c r="BC154" s="21" t="s">
        <v>555</v>
      </c>
      <c r="BD154" s="21" t="s">
        <v>194</v>
      </c>
      <c r="BI154" s="21" t="s">
        <v>553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hidden="1" customHeight="1">
      <c r="A155" s="21">
        <v>1632</v>
      </c>
      <c r="B155" s="21" t="s">
        <v>26</v>
      </c>
      <c r="C155" s="21" t="s">
        <v>388</v>
      </c>
      <c r="D155" s="21" t="s">
        <v>137</v>
      </c>
      <c r="E155" s="21" t="s">
        <v>1079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898</v>
      </c>
      <c r="P155" s="21" t="s">
        <v>166</v>
      </c>
      <c r="Q155" s="21" t="s">
        <v>868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556</v>
      </c>
      <c r="X155" s="28">
        <v>106</v>
      </c>
      <c r="Y155" s="29" t="s">
        <v>864</v>
      </c>
      <c r="Z155" s="29" t="s">
        <v>1121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1151</v>
      </c>
      <c r="BA155" s="21" t="s">
        <v>554</v>
      </c>
      <c r="BB155" s="21" t="s">
        <v>388</v>
      </c>
      <c r="BC155" s="21" t="s">
        <v>555</v>
      </c>
      <c r="BD155" s="21" t="s">
        <v>194</v>
      </c>
      <c r="BI155" s="21" t="s">
        <v>560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hidden="1" customHeight="1">
      <c r="A156" s="21">
        <v>1633</v>
      </c>
      <c r="B156" s="21" t="s">
        <v>26</v>
      </c>
      <c r="C156" s="21" t="s">
        <v>388</v>
      </c>
      <c r="D156" s="21" t="s">
        <v>137</v>
      </c>
      <c r="E156" s="21" t="s">
        <v>1080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898</v>
      </c>
      <c r="P156" s="21" t="s">
        <v>166</v>
      </c>
      <c r="Q156" s="21" t="s">
        <v>868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556</v>
      </c>
      <c r="X156" s="28">
        <v>106</v>
      </c>
      <c r="Y156" s="29" t="s">
        <v>864</v>
      </c>
      <c r="Z156" s="29" t="s">
        <v>1121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1152</v>
      </c>
      <c r="BA156" s="21" t="s">
        <v>554</v>
      </c>
      <c r="BB156" s="21" t="s">
        <v>388</v>
      </c>
      <c r="BC156" s="21" t="s">
        <v>555</v>
      </c>
      <c r="BD156" s="21" t="s">
        <v>194</v>
      </c>
      <c r="BI156" s="21" t="s">
        <v>561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hidden="1" customHeight="1">
      <c r="A157" s="21">
        <v>1634</v>
      </c>
      <c r="B157" s="21" t="s">
        <v>26</v>
      </c>
      <c r="C157" s="21" t="s">
        <v>516</v>
      </c>
      <c r="D157" s="21" t="s">
        <v>137</v>
      </c>
      <c r="E157" s="21" t="s">
        <v>993</v>
      </c>
      <c r="F157" s="25" t="str">
        <f>IF(ISBLANK(Table2[[#This Row],[unique_id]]), "", Table2[[#This Row],[unique_id]])</f>
        <v>parents_jane_bedside</v>
      </c>
      <c r="G157" s="21" t="s">
        <v>991</v>
      </c>
      <c r="H157" s="21" t="s">
        <v>139</v>
      </c>
      <c r="I157" s="21" t="s">
        <v>132</v>
      </c>
      <c r="J157" s="21" t="s">
        <v>1006</v>
      </c>
      <c r="K157" s="21" t="s">
        <v>1010</v>
      </c>
      <c r="M157" s="21" t="s">
        <v>136</v>
      </c>
      <c r="T157" s="26"/>
      <c r="V157" s="22"/>
      <c r="W157" s="22" t="s">
        <v>557</v>
      </c>
      <c r="X157" s="28">
        <v>119</v>
      </c>
      <c r="Y157" s="29" t="s">
        <v>866</v>
      </c>
      <c r="Z157" s="22" t="s">
        <v>1122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991</v>
      </c>
      <c r="BA157" s="21" t="s">
        <v>975</v>
      </c>
      <c r="BB157" s="21" t="s">
        <v>516</v>
      </c>
      <c r="BC157" s="21" t="s">
        <v>973</v>
      </c>
      <c r="BD157" s="21" t="s">
        <v>194</v>
      </c>
      <c r="BF157" s="21" t="s">
        <v>790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hidden="1" customHeight="1">
      <c r="A158" s="21">
        <v>1635</v>
      </c>
      <c r="B158" s="21" t="s">
        <v>26</v>
      </c>
      <c r="C158" s="21" t="s">
        <v>516</v>
      </c>
      <c r="D158" s="21" t="s">
        <v>137</v>
      </c>
      <c r="E158" s="21" t="s">
        <v>994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898</v>
      </c>
      <c r="P158" s="21" t="s">
        <v>166</v>
      </c>
      <c r="Q158" s="21" t="s">
        <v>868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556</v>
      </c>
      <c r="X158" s="28">
        <v>119</v>
      </c>
      <c r="Y158" s="29" t="s">
        <v>864</v>
      </c>
      <c r="Z158" s="22" t="s">
        <v>1122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1138</v>
      </c>
      <c r="BA158" s="21" t="s">
        <v>975</v>
      </c>
      <c r="BB158" s="21" t="s">
        <v>516</v>
      </c>
      <c r="BC158" s="21" t="s">
        <v>973</v>
      </c>
      <c r="BD158" s="21" t="s">
        <v>194</v>
      </c>
      <c r="BF158" s="21" t="s">
        <v>790</v>
      </c>
      <c r="BI158" s="21" t="s">
        <v>979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hidden="1" customHeight="1">
      <c r="A159" s="21">
        <v>1636</v>
      </c>
      <c r="B159" s="21" t="s">
        <v>26</v>
      </c>
      <c r="C159" s="21" t="s">
        <v>516</v>
      </c>
      <c r="D159" s="21" t="s">
        <v>137</v>
      </c>
      <c r="E159" s="21" t="s">
        <v>995</v>
      </c>
      <c r="F159" s="25" t="str">
        <f>IF(ISBLANK(Table2[[#This Row],[unique_id]]), "", Table2[[#This Row],[unique_id]])</f>
        <v>parents_graham_bedside</v>
      </c>
      <c r="G159" s="21" t="s">
        <v>992</v>
      </c>
      <c r="H159" s="21" t="s">
        <v>139</v>
      </c>
      <c r="I159" s="21" t="s">
        <v>132</v>
      </c>
      <c r="J159" s="21" t="s">
        <v>1007</v>
      </c>
      <c r="K159" s="21" t="s">
        <v>1010</v>
      </c>
      <c r="M159" s="21" t="s">
        <v>136</v>
      </c>
      <c r="T159" s="26"/>
      <c r="V159" s="22"/>
      <c r="W159" s="22" t="s">
        <v>557</v>
      </c>
      <c r="X159" s="28">
        <v>122</v>
      </c>
      <c r="Y159" s="29" t="s">
        <v>866</v>
      </c>
      <c r="Z159" s="22" t="s">
        <v>1122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992</v>
      </c>
      <c r="BA159" s="21" t="s">
        <v>975</v>
      </c>
      <c r="BB159" s="21" t="s">
        <v>516</v>
      </c>
      <c r="BC159" s="21" t="s">
        <v>973</v>
      </c>
      <c r="BD159" s="21" t="s">
        <v>194</v>
      </c>
      <c r="BF159" s="21" t="s">
        <v>790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hidden="1" customHeight="1">
      <c r="A160" s="21">
        <v>1637</v>
      </c>
      <c r="B160" s="21" t="s">
        <v>26</v>
      </c>
      <c r="C160" s="21" t="s">
        <v>516</v>
      </c>
      <c r="D160" s="21" t="s">
        <v>137</v>
      </c>
      <c r="E160" s="21" t="s">
        <v>996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898</v>
      </c>
      <c r="P160" s="21" t="s">
        <v>166</v>
      </c>
      <c r="Q160" s="21" t="s">
        <v>868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556</v>
      </c>
      <c r="X160" s="28">
        <v>122</v>
      </c>
      <c r="Y160" s="29" t="s">
        <v>864</v>
      </c>
      <c r="Z160" s="22" t="s">
        <v>1122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1139</v>
      </c>
      <c r="BA160" s="21" t="s">
        <v>975</v>
      </c>
      <c r="BB160" s="21" t="s">
        <v>516</v>
      </c>
      <c r="BC160" s="21" t="s">
        <v>973</v>
      </c>
      <c r="BD160" s="21" t="s">
        <v>194</v>
      </c>
      <c r="BF160" s="21" t="s">
        <v>790</v>
      </c>
      <c r="BI160" s="21" t="s">
        <v>978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hidden="1" customHeight="1">
      <c r="A161" s="21">
        <v>1638</v>
      </c>
      <c r="B161" s="21" t="s">
        <v>26</v>
      </c>
      <c r="C161" s="21" t="s">
        <v>388</v>
      </c>
      <c r="D161" s="21" t="s">
        <v>137</v>
      </c>
      <c r="E161" s="21" t="s">
        <v>849</v>
      </c>
      <c r="F161" s="25" t="str">
        <f>IF(ISBLANK(Table2[[#This Row],[unique_id]]), "", Table2[[#This Row],[unique_id]])</f>
        <v>study_lamp</v>
      </c>
      <c r="G161" s="21" t="s">
        <v>850</v>
      </c>
      <c r="H161" s="21" t="s">
        <v>139</v>
      </c>
      <c r="I161" s="21" t="s">
        <v>132</v>
      </c>
      <c r="J161" s="21" t="s">
        <v>590</v>
      </c>
      <c r="K161" s="21" t="s">
        <v>1012</v>
      </c>
      <c r="M161" s="21" t="s">
        <v>136</v>
      </c>
      <c r="T161" s="26"/>
      <c r="V161" s="22"/>
      <c r="W161" s="22" t="s">
        <v>557</v>
      </c>
      <c r="X161" s="28">
        <v>117</v>
      </c>
      <c r="Y161" s="29" t="s">
        <v>866</v>
      </c>
      <c r="Z161" s="29" t="s">
        <v>1119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590</v>
      </c>
      <c r="BA161" s="21" t="s">
        <v>554</v>
      </c>
      <c r="BB161" s="21" t="s">
        <v>388</v>
      </c>
      <c r="BC161" s="21" t="s">
        <v>555</v>
      </c>
      <c r="BD161" s="21" t="s">
        <v>367</v>
      </c>
      <c r="BF161" s="21" t="s">
        <v>790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hidden="1" customHeight="1">
      <c r="A162" s="21">
        <v>1639</v>
      </c>
      <c r="B162" s="21" t="s">
        <v>26</v>
      </c>
      <c r="C162" s="21" t="s">
        <v>388</v>
      </c>
      <c r="D162" s="21" t="s">
        <v>137</v>
      </c>
      <c r="E162" s="21" t="s">
        <v>1081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898</v>
      </c>
      <c r="P162" s="21" t="s">
        <v>166</v>
      </c>
      <c r="Q162" s="21" t="s">
        <v>868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556</v>
      </c>
      <c r="X162" s="28">
        <v>117</v>
      </c>
      <c r="Y162" s="29" t="s">
        <v>864</v>
      </c>
      <c r="Z162" s="29" t="s">
        <v>1119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1147</v>
      </c>
      <c r="BA162" s="21" t="s">
        <v>554</v>
      </c>
      <c r="BB162" s="21" t="s">
        <v>388</v>
      </c>
      <c r="BC162" s="21" t="s">
        <v>555</v>
      </c>
      <c r="BD162" s="21" t="s">
        <v>367</v>
      </c>
      <c r="BF162" s="21" t="s">
        <v>790</v>
      </c>
      <c r="BI162" s="21" t="s">
        <v>851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hidden="1" customHeight="1">
      <c r="A163" s="21">
        <v>1640</v>
      </c>
      <c r="B163" s="21" t="s">
        <v>26</v>
      </c>
      <c r="C163" s="21" t="s">
        <v>388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830</v>
      </c>
      <c r="K163" s="21" t="s">
        <v>1008</v>
      </c>
      <c r="M163" s="21" t="s">
        <v>136</v>
      </c>
      <c r="T163" s="26"/>
      <c r="V163" s="22"/>
      <c r="W163" s="22" t="s">
        <v>557</v>
      </c>
      <c r="X163" s="28">
        <v>107</v>
      </c>
      <c r="Y163" s="29" t="s">
        <v>866</v>
      </c>
      <c r="Z163" s="29" t="s">
        <v>1119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1149</v>
      </c>
      <c r="BA163" s="21" t="s">
        <v>636</v>
      </c>
      <c r="BB163" s="21" t="s">
        <v>388</v>
      </c>
      <c r="BC163" s="21" t="s">
        <v>633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hidden="1" customHeight="1">
      <c r="A164" s="21">
        <v>1641</v>
      </c>
      <c r="B164" s="21" t="s">
        <v>26</v>
      </c>
      <c r="C164" s="21" t="s">
        <v>388</v>
      </c>
      <c r="D164" s="21" t="s">
        <v>137</v>
      </c>
      <c r="E164" s="21" t="s">
        <v>1082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898</v>
      </c>
      <c r="P164" s="21" t="s">
        <v>166</v>
      </c>
      <c r="Q164" s="21" t="s">
        <v>868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556</v>
      </c>
      <c r="X164" s="28">
        <v>107</v>
      </c>
      <c r="Y164" s="29" t="s">
        <v>864</v>
      </c>
      <c r="Z164" s="29" t="s">
        <v>1119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1150</v>
      </c>
      <c r="BA164" s="21" t="s">
        <v>636</v>
      </c>
      <c r="BB164" s="21" t="s">
        <v>388</v>
      </c>
      <c r="BC164" s="21" t="s">
        <v>633</v>
      </c>
      <c r="BD164" s="21" t="s">
        <v>208</v>
      </c>
      <c r="BI164" s="21" t="s">
        <v>578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hidden="1" customHeight="1">
      <c r="A165" s="21">
        <v>1642</v>
      </c>
      <c r="B165" s="21" t="s">
        <v>26</v>
      </c>
      <c r="C165" s="21" t="s">
        <v>388</v>
      </c>
      <c r="D165" s="21" t="s">
        <v>137</v>
      </c>
      <c r="E165" s="21" t="s">
        <v>1083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898</v>
      </c>
      <c r="P165" s="21" t="s">
        <v>166</v>
      </c>
      <c r="Q165" s="21" t="s">
        <v>868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556</v>
      </c>
      <c r="X165" s="28">
        <v>107</v>
      </c>
      <c r="Y165" s="29" t="s">
        <v>864</v>
      </c>
      <c r="Z165" s="29" t="s">
        <v>1119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1151</v>
      </c>
      <c r="BA165" s="21" t="s">
        <v>636</v>
      </c>
      <c r="BB165" s="21" t="s">
        <v>388</v>
      </c>
      <c r="BC165" s="21" t="s">
        <v>633</v>
      </c>
      <c r="BD165" s="21" t="s">
        <v>208</v>
      </c>
      <c r="BI165" s="21" t="s">
        <v>579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hidden="1" customHeight="1">
      <c r="A166" s="21">
        <v>1643</v>
      </c>
      <c r="B166" s="21" t="s">
        <v>26</v>
      </c>
      <c r="C166" s="21" t="s">
        <v>388</v>
      </c>
      <c r="D166" s="21" t="s">
        <v>137</v>
      </c>
      <c r="E166" s="21" t="s">
        <v>1084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898</v>
      </c>
      <c r="P166" s="21" t="s">
        <v>166</v>
      </c>
      <c r="Q166" s="21" t="s">
        <v>868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556</v>
      </c>
      <c r="X166" s="28">
        <v>107</v>
      </c>
      <c r="Y166" s="29" t="s">
        <v>864</v>
      </c>
      <c r="Z166" s="29" t="s">
        <v>1119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1152</v>
      </c>
      <c r="BA166" s="21" t="s">
        <v>636</v>
      </c>
      <c r="BB166" s="21" t="s">
        <v>388</v>
      </c>
      <c r="BC166" s="21" t="s">
        <v>633</v>
      </c>
      <c r="BD166" s="21" t="s">
        <v>208</v>
      </c>
      <c r="BI166" s="21" t="s">
        <v>580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hidden="1" customHeight="1">
      <c r="A167" s="21">
        <v>1644</v>
      </c>
      <c r="B167" s="21" t="s">
        <v>26</v>
      </c>
      <c r="C167" s="21" t="s">
        <v>388</v>
      </c>
      <c r="D167" s="21" t="s">
        <v>137</v>
      </c>
      <c r="E167" s="21" t="s">
        <v>1085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898</v>
      </c>
      <c r="P167" s="21" t="s">
        <v>166</v>
      </c>
      <c r="Q167" s="21" t="s">
        <v>868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556</v>
      </c>
      <c r="X167" s="28">
        <v>107</v>
      </c>
      <c r="Y167" s="29" t="s">
        <v>864</v>
      </c>
      <c r="Z167" s="29" t="s">
        <v>1119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1153</v>
      </c>
      <c r="BA167" s="21" t="s">
        <v>636</v>
      </c>
      <c r="BB167" s="21" t="s">
        <v>388</v>
      </c>
      <c r="BC167" s="21" t="s">
        <v>633</v>
      </c>
      <c r="BD167" s="21" t="s">
        <v>208</v>
      </c>
      <c r="BI167" s="21" t="s">
        <v>581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hidden="1" customHeight="1">
      <c r="A168" s="21">
        <v>1645</v>
      </c>
      <c r="B168" s="31" t="s">
        <v>26</v>
      </c>
      <c r="C168" s="31" t="s">
        <v>921</v>
      </c>
      <c r="D168" s="31" t="s">
        <v>149</v>
      </c>
      <c r="E168" s="32" t="s">
        <v>1086</v>
      </c>
      <c r="F168" s="33" t="str">
        <f>IF(ISBLANK(Table2[[#This Row],[unique_id]]), "", Table2[[#This Row],[unique_id]])</f>
        <v>template_old_kitchen_downlights_plug_proxy</v>
      </c>
      <c r="G168" s="31" t="s">
        <v>649</v>
      </c>
      <c r="H168" s="31" t="s">
        <v>139</v>
      </c>
      <c r="I168" s="31" t="s">
        <v>132</v>
      </c>
      <c r="O168" s="34" t="s">
        <v>898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1173</v>
      </c>
      <c r="BA168" s="31" t="s">
        <v>370</v>
      </c>
      <c r="BB168" s="31" t="s">
        <v>236</v>
      </c>
      <c r="BC168" s="31" t="s">
        <v>373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hidden="1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1053</v>
      </c>
      <c r="F169" s="33" t="str">
        <f>IF(ISBLANK(Table2[[#This Row],[unique_id]]), "", Table2[[#This Row],[unique_id]])</f>
        <v>old_kitchen_downlights_plug</v>
      </c>
      <c r="G169" s="31" t="s">
        <v>649</v>
      </c>
      <c r="H169" s="31" t="s">
        <v>139</v>
      </c>
      <c r="I169" s="31" t="s">
        <v>132</v>
      </c>
      <c r="O169" s="34" t="s">
        <v>898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1173</v>
      </c>
      <c r="BA169" s="31" t="s">
        <v>370</v>
      </c>
      <c r="BB169" s="31" t="s">
        <v>236</v>
      </c>
      <c r="BC169" s="31" t="s">
        <v>373</v>
      </c>
      <c r="BD169" s="31" t="s">
        <v>208</v>
      </c>
      <c r="BG169" s="31" t="s">
        <v>1125</v>
      </c>
      <c r="BH169" s="31" t="s">
        <v>451</v>
      </c>
      <c r="BI169" s="31" t="s">
        <v>359</v>
      </c>
      <c r="BJ169" s="31" t="s">
        <v>442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hidden="1" customHeight="1">
      <c r="A170" s="21">
        <v>1647</v>
      </c>
      <c r="B170" s="36" t="s">
        <v>26</v>
      </c>
      <c r="C170" s="36" t="s">
        <v>798</v>
      </c>
      <c r="D170" s="36" t="s">
        <v>137</v>
      </c>
      <c r="E170" s="36" t="s">
        <v>949</v>
      </c>
      <c r="F170" s="38" t="str">
        <f>IF(ISBLANK(Table2[[#This Row],[unique_id]]), "", Table2[[#This Row],[unique_id]])</f>
        <v>kitchen_downlights_plug</v>
      </c>
      <c r="G170" s="36" t="s">
        <v>649</v>
      </c>
      <c r="H170" s="36" t="s">
        <v>139</v>
      </c>
      <c r="I170" s="36" t="s">
        <v>132</v>
      </c>
      <c r="J170" s="36" t="s">
        <v>832</v>
      </c>
      <c r="M170" s="36" t="s">
        <v>136</v>
      </c>
      <c r="O170" s="39" t="s">
        <v>898</v>
      </c>
      <c r="P170" s="36" t="s">
        <v>166</v>
      </c>
      <c r="Q170" s="36" t="s">
        <v>868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1127</v>
      </c>
      <c r="V170" s="39"/>
      <c r="W170" s="39"/>
      <c r="X170" s="39"/>
      <c r="Y170" s="39"/>
      <c r="Z170" s="39"/>
      <c r="AA170" s="39" t="s">
        <v>1291</v>
      </c>
      <c r="AE170" s="36" t="s">
        <v>296</v>
      </c>
      <c r="AF170" s="36">
        <v>10</v>
      </c>
      <c r="AG170" s="39" t="s">
        <v>34</v>
      </c>
      <c r="AH170" s="39" t="s">
        <v>1026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1046</v>
      </c>
      <c r="AO170" s="36" t="s">
        <v>1047</v>
      </c>
      <c r="AP170" s="36" t="s">
        <v>1035</v>
      </c>
      <c r="AQ170" s="36" t="s">
        <v>1036</v>
      </c>
      <c r="AR170" s="36" t="s">
        <v>1117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1173</v>
      </c>
      <c r="BA170" s="36" t="s">
        <v>875</v>
      </c>
      <c r="BB170" s="36" t="s">
        <v>1295</v>
      </c>
      <c r="BC170" s="36" t="s">
        <v>1014</v>
      </c>
      <c r="BD170" s="36" t="s">
        <v>208</v>
      </c>
      <c r="BH170" s="36" t="s">
        <v>451</v>
      </c>
      <c r="BI170" s="36" t="s">
        <v>1049</v>
      </c>
      <c r="BJ170" s="36" t="s">
        <v>1050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hidden="1" customHeight="1">
      <c r="A171" s="21">
        <v>1648</v>
      </c>
      <c r="B171" s="21" t="s">
        <v>26</v>
      </c>
      <c r="C171" s="21" t="s">
        <v>388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829</v>
      </c>
      <c r="K171" s="21" t="s">
        <v>1008</v>
      </c>
      <c r="M171" s="21" t="s">
        <v>136</v>
      </c>
      <c r="T171" s="26"/>
      <c r="V171" s="22"/>
      <c r="W171" s="22" t="s">
        <v>557</v>
      </c>
      <c r="X171" s="28">
        <v>108</v>
      </c>
      <c r="Y171" s="29" t="s">
        <v>866</v>
      </c>
      <c r="Z171" s="29" t="s">
        <v>1119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1149</v>
      </c>
      <c r="BA171" s="21" t="s">
        <v>554</v>
      </c>
      <c r="BB171" s="21" t="s">
        <v>388</v>
      </c>
      <c r="BC171" s="21" t="s">
        <v>555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hidden="1" customHeight="1">
      <c r="A172" s="21">
        <v>1649</v>
      </c>
      <c r="B172" s="21" t="s">
        <v>26</v>
      </c>
      <c r="C172" s="21" t="s">
        <v>388</v>
      </c>
      <c r="D172" s="21" t="s">
        <v>137</v>
      </c>
      <c r="E172" s="21" t="s">
        <v>1087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898</v>
      </c>
      <c r="P172" s="21" t="s">
        <v>166</v>
      </c>
      <c r="Q172" s="21" t="s">
        <v>868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556</v>
      </c>
      <c r="X172" s="28">
        <v>108</v>
      </c>
      <c r="Y172" s="29" t="s">
        <v>864</v>
      </c>
      <c r="Z172" s="29" t="s">
        <v>1119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1150</v>
      </c>
      <c r="BA172" s="21" t="s">
        <v>554</v>
      </c>
      <c r="BB172" s="21" t="s">
        <v>388</v>
      </c>
      <c r="BC172" s="21" t="s">
        <v>555</v>
      </c>
      <c r="BD172" s="21" t="s">
        <v>216</v>
      </c>
      <c r="BI172" s="21" t="s">
        <v>582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hidden="1" customHeight="1">
      <c r="A173" s="21">
        <v>1650</v>
      </c>
      <c r="B173" s="21" t="s">
        <v>26</v>
      </c>
      <c r="C173" s="21" t="s">
        <v>388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829</v>
      </c>
      <c r="K173" s="21" t="s">
        <v>1008</v>
      </c>
      <c r="M173" s="21" t="s">
        <v>136</v>
      </c>
      <c r="T173" s="26"/>
      <c r="V173" s="22"/>
      <c r="W173" s="22" t="s">
        <v>557</v>
      </c>
      <c r="X173" s="28">
        <v>109</v>
      </c>
      <c r="Y173" s="29" t="s">
        <v>866</v>
      </c>
      <c r="Z173" s="29" t="s">
        <v>1119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1149</v>
      </c>
      <c r="BA173" s="21" t="s">
        <v>554</v>
      </c>
      <c r="BB173" s="21" t="s">
        <v>388</v>
      </c>
      <c r="BC173" s="21" t="s">
        <v>555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hidden="1" customHeight="1">
      <c r="A174" s="21">
        <v>1651</v>
      </c>
      <c r="B174" s="21" t="s">
        <v>26</v>
      </c>
      <c r="C174" s="21" t="s">
        <v>388</v>
      </c>
      <c r="D174" s="21" t="s">
        <v>137</v>
      </c>
      <c r="E174" s="21" t="s">
        <v>1088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898</v>
      </c>
      <c r="P174" s="21" t="s">
        <v>166</v>
      </c>
      <c r="Q174" s="21" t="s">
        <v>868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556</v>
      </c>
      <c r="X174" s="28">
        <v>109</v>
      </c>
      <c r="Y174" s="29" t="s">
        <v>864</v>
      </c>
      <c r="Z174" s="29" t="s">
        <v>1119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1150</v>
      </c>
      <c r="BA174" s="21" t="s">
        <v>554</v>
      </c>
      <c r="BB174" s="21" t="s">
        <v>388</v>
      </c>
      <c r="BC174" s="21" t="s">
        <v>555</v>
      </c>
      <c r="BD174" s="21" t="s">
        <v>214</v>
      </c>
      <c r="BI174" s="21" t="s">
        <v>583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hidden="1" customHeight="1">
      <c r="A175" s="21">
        <v>1652</v>
      </c>
      <c r="B175" s="21" t="s">
        <v>26</v>
      </c>
      <c r="C175" s="21" t="s">
        <v>388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829</v>
      </c>
      <c r="M175" s="21" t="s">
        <v>136</v>
      </c>
      <c r="T175" s="26"/>
      <c r="V175" s="22"/>
      <c r="W175" s="22" t="s">
        <v>557</v>
      </c>
      <c r="X175" s="28">
        <v>110</v>
      </c>
      <c r="Y175" s="29" t="s">
        <v>866</v>
      </c>
      <c r="Z175" s="29" t="s">
        <v>1123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1149</v>
      </c>
      <c r="BA175" s="21" t="s">
        <v>636</v>
      </c>
      <c r="BB175" s="21" t="s">
        <v>388</v>
      </c>
      <c r="BC175" s="21" t="s">
        <v>633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hidden="1" customHeight="1">
      <c r="A176" s="21">
        <v>1653</v>
      </c>
      <c r="B176" s="21" t="s">
        <v>26</v>
      </c>
      <c r="C176" s="21" t="s">
        <v>388</v>
      </c>
      <c r="D176" s="21" t="s">
        <v>137</v>
      </c>
      <c r="E176" s="21" t="s">
        <v>1089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898</v>
      </c>
      <c r="P176" s="21" t="s">
        <v>166</v>
      </c>
      <c r="Q176" s="21" t="s">
        <v>868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556</v>
      </c>
      <c r="X176" s="28">
        <v>110</v>
      </c>
      <c r="Y176" s="29" t="s">
        <v>864</v>
      </c>
      <c r="Z176" s="29" t="s">
        <v>1123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1150</v>
      </c>
      <c r="BA176" s="21" t="s">
        <v>636</v>
      </c>
      <c r="BB176" s="21" t="s">
        <v>388</v>
      </c>
      <c r="BC176" s="21" t="s">
        <v>633</v>
      </c>
      <c r="BD176" s="21" t="s">
        <v>215</v>
      </c>
      <c r="BI176" s="21" t="s">
        <v>584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hidden="1" customHeight="1">
      <c r="A177" s="21">
        <v>1654</v>
      </c>
      <c r="B177" s="21" t="s">
        <v>26</v>
      </c>
      <c r="C177" s="21" t="s">
        <v>388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829</v>
      </c>
      <c r="K177" s="21" t="s">
        <v>1011</v>
      </c>
      <c r="M177" s="21" t="s">
        <v>136</v>
      </c>
      <c r="T177" s="26"/>
      <c r="V177" s="22"/>
      <c r="W177" s="22" t="s">
        <v>557</v>
      </c>
      <c r="X177" s="28">
        <v>111</v>
      </c>
      <c r="Y177" s="29" t="s">
        <v>866</v>
      </c>
      <c r="Z177" s="29" t="s">
        <v>1121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1149</v>
      </c>
      <c r="BA177" s="21" t="s">
        <v>554</v>
      </c>
      <c r="BB177" s="21" t="s">
        <v>388</v>
      </c>
      <c r="BC177" s="21" t="s">
        <v>555</v>
      </c>
      <c r="BD177" s="21" t="s">
        <v>369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hidden="1" customHeight="1">
      <c r="A178" s="21">
        <v>1655</v>
      </c>
      <c r="B178" s="21" t="s">
        <v>26</v>
      </c>
      <c r="C178" s="21" t="s">
        <v>388</v>
      </c>
      <c r="D178" s="21" t="s">
        <v>137</v>
      </c>
      <c r="E178" s="21" t="s">
        <v>1090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898</v>
      </c>
      <c r="P178" s="21" t="s">
        <v>166</v>
      </c>
      <c r="Q178" s="21" t="s">
        <v>868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556</v>
      </c>
      <c r="X178" s="28">
        <v>111</v>
      </c>
      <c r="Y178" s="29" t="s">
        <v>864</v>
      </c>
      <c r="Z178" s="29" t="s">
        <v>1121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1150</v>
      </c>
      <c r="BA178" s="21" t="s">
        <v>554</v>
      </c>
      <c r="BB178" s="21" t="s">
        <v>388</v>
      </c>
      <c r="BC178" s="21" t="s">
        <v>555</v>
      </c>
      <c r="BD178" s="21" t="s">
        <v>369</v>
      </c>
      <c r="BI178" s="21" t="s">
        <v>585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hidden="1" customHeight="1">
      <c r="A179" s="21">
        <v>1656</v>
      </c>
      <c r="B179" s="21" t="s">
        <v>26</v>
      </c>
      <c r="C179" s="21" t="s">
        <v>516</v>
      </c>
      <c r="D179" s="21" t="s">
        <v>137</v>
      </c>
      <c r="E179" s="21" t="s">
        <v>985</v>
      </c>
      <c r="F179" s="25" t="str">
        <f>IF(ISBLANK(Table2[[#This Row],[unique_id]]), "", Table2[[#This Row],[unique_id]])</f>
        <v>bathroom_sconces</v>
      </c>
      <c r="G179" s="21" t="s">
        <v>988</v>
      </c>
      <c r="H179" s="21" t="s">
        <v>139</v>
      </c>
      <c r="I179" s="21" t="s">
        <v>132</v>
      </c>
      <c r="J179" s="21" t="s">
        <v>972</v>
      </c>
      <c r="K179" s="21" t="s">
        <v>1010</v>
      </c>
      <c r="M179" s="21" t="s">
        <v>136</v>
      </c>
      <c r="T179" s="26"/>
      <c r="V179" s="22"/>
      <c r="W179" s="22" t="s">
        <v>557</v>
      </c>
      <c r="X179" s="28">
        <v>121</v>
      </c>
      <c r="Y179" s="29" t="s">
        <v>866</v>
      </c>
      <c r="Z179" s="22" t="s">
        <v>1122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972</v>
      </c>
      <c r="BA179" s="21" t="s">
        <v>975</v>
      </c>
      <c r="BB179" s="21" t="s">
        <v>516</v>
      </c>
      <c r="BC179" s="21" t="s">
        <v>973</v>
      </c>
      <c r="BD179" s="21" t="s">
        <v>369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hidden="1" customHeight="1">
      <c r="A180" s="21">
        <v>1657</v>
      </c>
      <c r="B180" s="21" t="s">
        <v>26</v>
      </c>
      <c r="C180" s="21" t="s">
        <v>516</v>
      </c>
      <c r="D180" s="21" t="s">
        <v>137</v>
      </c>
      <c r="E180" s="21" t="s">
        <v>986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898</v>
      </c>
      <c r="P180" s="21" t="s">
        <v>166</v>
      </c>
      <c r="Q180" s="21" t="s">
        <v>868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556</v>
      </c>
      <c r="X180" s="28">
        <v>121</v>
      </c>
      <c r="Y180" s="29" t="s">
        <v>864</v>
      </c>
      <c r="Z180" s="22" t="s">
        <v>1122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1136</v>
      </c>
      <c r="BA180" s="21" t="s">
        <v>975</v>
      </c>
      <c r="BB180" s="21" t="s">
        <v>516</v>
      </c>
      <c r="BC180" s="21" t="s">
        <v>973</v>
      </c>
      <c r="BD180" s="21" t="s">
        <v>369</v>
      </c>
      <c r="BI180" s="21" t="s">
        <v>989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hidden="1" customHeight="1">
      <c r="A181" s="21">
        <v>1658</v>
      </c>
      <c r="B181" s="21" t="s">
        <v>26</v>
      </c>
      <c r="C181" s="21" t="s">
        <v>516</v>
      </c>
      <c r="D181" s="21" t="s">
        <v>137</v>
      </c>
      <c r="E181" s="21" t="s">
        <v>987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898</v>
      </c>
      <c r="P181" s="21" t="s">
        <v>166</v>
      </c>
      <c r="Q181" s="21" t="s">
        <v>868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556</v>
      </c>
      <c r="X181" s="28">
        <v>121</v>
      </c>
      <c r="Y181" s="29" t="s">
        <v>864</v>
      </c>
      <c r="Z181" s="22" t="s">
        <v>1122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1137</v>
      </c>
      <c r="BA181" s="21" t="s">
        <v>975</v>
      </c>
      <c r="BB181" s="21" t="s">
        <v>516</v>
      </c>
      <c r="BC181" s="21" t="s">
        <v>973</v>
      </c>
      <c r="BD181" s="21" t="s">
        <v>369</v>
      </c>
      <c r="BI181" s="21" t="s">
        <v>990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hidden="1" customHeight="1">
      <c r="A182" s="21">
        <v>1659</v>
      </c>
      <c r="B182" s="21" t="s">
        <v>26</v>
      </c>
      <c r="C182" s="21" t="s">
        <v>388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829</v>
      </c>
      <c r="K182" s="21" t="s">
        <v>1011</v>
      </c>
      <c r="M182" s="21" t="s">
        <v>136</v>
      </c>
      <c r="T182" s="26"/>
      <c r="V182" s="22"/>
      <c r="W182" s="22" t="s">
        <v>557</v>
      </c>
      <c r="X182" s="28">
        <v>112</v>
      </c>
      <c r="Y182" s="29" t="s">
        <v>866</v>
      </c>
      <c r="Z182" s="29" t="s">
        <v>1121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1149</v>
      </c>
      <c r="BA182" s="21" t="s">
        <v>636</v>
      </c>
      <c r="BB182" s="21" t="s">
        <v>388</v>
      </c>
      <c r="BC182" s="21" t="s">
        <v>633</v>
      </c>
      <c r="BD182" s="21" t="s">
        <v>407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hidden="1" customHeight="1">
      <c r="A183" s="21">
        <v>1660</v>
      </c>
      <c r="B183" s="21" t="s">
        <v>26</v>
      </c>
      <c r="C183" s="21" t="s">
        <v>388</v>
      </c>
      <c r="D183" s="21" t="s">
        <v>137</v>
      </c>
      <c r="E183" s="21" t="s">
        <v>1091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898</v>
      </c>
      <c r="P183" s="21" t="s">
        <v>166</v>
      </c>
      <c r="Q183" s="21" t="s">
        <v>868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556</v>
      </c>
      <c r="X183" s="28">
        <v>112</v>
      </c>
      <c r="Y183" s="29" t="s">
        <v>864</v>
      </c>
      <c r="Z183" s="29" t="s">
        <v>1121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1150</v>
      </c>
      <c r="BA183" s="21" t="s">
        <v>636</v>
      </c>
      <c r="BB183" s="21" t="s">
        <v>388</v>
      </c>
      <c r="BC183" s="21" t="s">
        <v>633</v>
      </c>
      <c r="BD183" s="21" t="s">
        <v>407</v>
      </c>
      <c r="BI183" s="21" t="s">
        <v>586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hidden="1" customHeight="1">
      <c r="A184" s="21">
        <v>1661</v>
      </c>
      <c r="B184" s="21" t="s">
        <v>26</v>
      </c>
      <c r="C184" s="21" t="s">
        <v>516</v>
      </c>
      <c r="D184" s="21" t="s">
        <v>137</v>
      </c>
      <c r="E184" s="21" t="s">
        <v>967</v>
      </c>
      <c r="F184" s="25" t="str">
        <f>IF(ISBLANK(Table2[[#This Row],[unique_id]]), "", Table2[[#This Row],[unique_id]])</f>
        <v>ensuite_sconces</v>
      </c>
      <c r="G184" s="21" t="s">
        <v>971</v>
      </c>
      <c r="H184" s="21" t="s">
        <v>139</v>
      </c>
      <c r="I184" s="21" t="s">
        <v>132</v>
      </c>
      <c r="J184" s="21" t="s">
        <v>972</v>
      </c>
      <c r="K184" s="21" t="s">
        <v>1010</v>
      </c>
      <c r="M184" s="21" t="s">
        <v>136</v>
      </c>
      <c r="T184" s="26"/>
      <c r="V184" s="22"/>
      <c r="W184" s="22" t="s">
        <v>557</v>
      </c>
      <c r="X184" s="28">
        <v>118</v>
      </c>
      <c r="Y184" s="29" t="s">
        <v>866</v>
      </c>
      <c r="Z184" s="22" t="s">
        <v>1122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972</v>
      </c>
      <c r="BA184" s="21" t="s">
        <v>975</v>
      </c>
      <c r="BB184" s="21" t="s">
        <v>516</v>
      </c>
      <c r="BC184" s="21" t="s">
        <v>973</v>
      </c>
      <c r="BD184" s="21" t="s">
        <v>407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hidden="1" customHeight="1">
      <c r="A185" s="21">
        <v>1662</v>
      </c>
      <c r="B185" s="21" t="s">
        <v>26</v>
      </c>
      <c r="C185" s="21" t="s">
        <v>516</v>
      </c>
      <c r="D185" s="21" t="s">
        <v>137</v>
      </c>
      <c r="E185" s="21" t="s">
        <v>968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898</v>
      </c>
      <c r="P185" s="21" t="s">
        <v>166</v>
      </c>
      <c r="Q185" s="21" t="s">
        <v>868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556</v>
      </c>
      <c r="X185" s="28">
        <v>118</v>
      </c>
      <c r="Y185" s="29" t="s">
        <v>864</v>
      </c>
      <c r="Z185" s="22" t="s">
        <v>1122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1136</v>
      </c>
      <c r="BA185" s="21" t="s">
        <v>975</v>
      </c>
      <c r="BB185" s="21" t="s">
        <v>516</v>
      </c>
      <c r="BC185" s="21" t="s">
        <v>973</v>
      </c>
      <c r="BD185" s="21" t="s">
        <v>407</v>
      </c>
      <c r="BI185" s="21" t="s">
        <v>974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hidden="1" customHeight="1">
      <c r="A186" s="21">
        <v>1663</v>
      </c>
      <c r="B186" s="21" t="s">
        <v>26</v>
      </c>
      <c r="C186" s="21" t="s">
        <v>516</v>
      </c>
      <c r="D186" s="21" t="s">
        <v>137</v>
      </c>
      <c r="E186" s="21" t="s">
        <v>969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898</v>
      </c>
      <c r="P186" s="21" t="s">
        <v>166</v>
      </c>
      <c r="Q186" s="21" t="s">
        <v>868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556</v>
      </c>
      <c r="X186" s="28">
        <v>118</v>
      </c>
      <c r="Y186" s="29" t="s">
        <v>864</v>
      </c>
      <c r="Z186" s="22" t="s">
        <v>1122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1137</v>
      </c>
      <c r="BA186" s="21" t="s">
        <v>975</v>
      </c>
      <c r="BB186" s="21" t="s">
        <v>516</v>
      </c>
      <c r="BC186" s="21" t="s">
        <v>973</v>
      </c>
      <c r="BD186" s="21" t="s">
        <v>407</v>
      </c>
      <c r="BI186" s="21" t="s">
        <v>976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hidden="1" customHeight="1">
      <c r="A187" s="21">
        <v>1664</v>
      </c>
      <c r="B187" s="21" t="s">
        <v>26</v>
      </c>
      <c r="C187" s="21" t="s">
        <v>516</v>
      </c>
      <c r="D187" s="21" t="s">
        <v>137</v>
      </c>
      <c r="E187" s="21" t="s">
        <v>970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898</v>
      </c>
      <c r="P187" s="21" t="s">
        <v>166</v>
      </c>
      <c r="Q187" s="21" t="s">
        <v>868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556</v>
      </c>
      <c r="X187" s="28">
        <v>118</v>
      </c>
      <c r="Y187" s="29" t="s">
        <v>864</v>
      </c>
      <c r="Z187" s="22" t="s">
        <v>1122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1140</v>
      </c>
      <c r="BA187" s="21" t="s">
        <v>975</v>
      </c>
      <c r="BB187" s="21" t="s">
        <v>516</v>
      </c>
      <c r="BC187" s="21" t="s">
        <v>973</v>
      </c>
      <c r="BD187" s="21" t="s">
        <v>407</v>
      </c>
      <c r="BI187" s="21" t="s">
        <v>977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hidden="1" customHeight="1">
      <c r="A188" s="21">
        <v>1665</v>
      </c>
      <c r="B188" s="21" t="s">
        <v>26</v>
      </c>
      <c r="C188" s="21" t="s">
        <v>388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829</v>
      </c>
      <c r="K188" s="24" t="s">
        <v>1008</v>
      </c>
      <c r="M188" s="21" t="s">
        <v>136</v>
      </c>
      <c r="T188" s="26"/>
      <c r="V188" s="22"/>
      <c r="W188" s="22" t="s">
        <v>557</v>
      </c>
      <c r="X188" s="28">
        <v>113</v>
      </c>
      <c r="Y188" s="29" t="s">
        <v>866</v>
      </c>
      <c r="Z188" s="29" t="s">
        <v>1119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1149</v>
      </c>
      <c r="BA188" s="21" t="s">
        <v>636</v>
      </c>
      <c r="BB188" s="21" t="s">
        <v>388</v>
      </c>
      <c r="BC188" s="21" t="s">
        <v>633</v>
      </c>
      <c r="BD188" s="21" t="s">
        <v>562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hidden="1" customHeight="1">
      <c r="A189" s="21">
        <v>1666</v>
      </c>
      <c r="B189" s="21" t="s">
        <v>26</v>
      </c>
      <c r="C189" s="21" t="s">
        <v>388</v>
      </c>
      <c r="D189" s="21" t="s">
        <v>137</v>
      </c>
      <c r="E189" s="21" t="s">
        <v>1092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898</v>
      </c>
      <c r="P189" s="21" t="s">
        <v>166</v>
      </c>
      <c r="Q189" s="21" t="s">
        <v>868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556</v>
      </c>
      <c r="X189" s="28">
        <v>113</v>
      </c>
      <c r="Y189" s="29" t="s">
        <v>864</v>
      </c>
      <c r="Z189" s="29" t="s">
        <v>1119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1150</v>
      </c>
      <c r="BA189" s="21" t="s">
        <v>636</v>
      </c>
      <c r="BB189" s="21" t="s">
        <v>388</v>
      </c>
      <c r="BC189" s="21" t="s">
        <v>633</v>
      </c>
      <c r="BD189" s="21" t="s">
        <v>562</v>
      </c>
      <c r="BI189" s="21" t="s">
        <v>587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hidden="1" customHeight="1">
      <c r="A190" s="21">
        <v>1667</v>
      </c>
      <c r="B190" s="31" t="s">
        <v>26</v>
      </c>
      <c r="C190" s="31" t="s">
        <v>921</v>
      </c>
      <c r="D190" s="31" t="s">
        <v>149</v>
      </c>
      <c r="E190" s="32" t="s">
        <v>1215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898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834</v>
      </c>
      <c r="BA190" s="31" t="s">
        <v>371</v>
      </c>
      <c r="BB190" s="31" t="s">
        <v>236</v>
      </c>
      <c r="BC190" s="31" t="s">
        <v>372</v>
      </c>
      <c r="BD190" s="31" t="s">
        <v>368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hidden="1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1214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898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834</v>
      </c>
      <c r="BA191" s="31" t="s">
        <v>371</v>
      </c>
      <c r="BB191" s="31" t="s">
        <v>236</v>
      </c>
      <c r="BC191" s="31" t="s">
        <v>372</v>
      </c>
      <c r="BD191" s="31" t="s">
        <v>368</v>
      </c>
      <c r="BG191" s="31" t="s">
        <v>1125</v>
      </c>
      <c r="BH191" s="31" t="s">
        <v>451</v>
      </c>
      <c r="BI191" s="31" t="s">
        <v>632</v>
      </c>
      <c r="BJ191" s="31" t="s">
        <v>631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hidden="1" customHeight="1">
      <c r="A192" s="21">
        <v>1669</v>
      </c>
      <c r="B192" s="36" t="s">
        <v>26</v>
      </c>
      <c r="C192" s="36" t="s">
        <v>921</v>
      </c>
      <c r="D192" s="36" t="s">
        <v>149</v>
      </c>
      <c r="E192" s="37" t="s">
        <v>1093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898</v>
      </c>
      <c r="P192" s="36" t="s">
        <v>166</v>
      </c>
      <c r="Q192" s="36" t="s">
        <v>868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1248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834</v>
      </c>
      <c r="BA192" s="36" t="s">
        <v>1296</v>
      </c>
      <c r="BB192" s="36" t="s">
        <v>1295</v>
      </c>
      <c r="BC192" s="36" t="s">
        <v>1014</v>
      </c>
      <c r="BD192" s="36" t="s">
        <v>368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hidden="1" customHeight="1">
      <c r="A193" s="21">
        <v>1670</v>
      </c>
      <c r="B193" s="36" t="s">
        <v>26</v>
      </c>
      <c r="C193" s="36" t="s">
        <v>798</v>
      </c>
      <c r="D193" s="36" t="s">
        <v>137</v>
      </c>
      <c r="E193" s="36" t="s">
        <v>950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834</v>
      </c>
      <c r="M193" s="36" t="s">
        <v>136</v>
      </c>
      <c r="O193" s="39" t="s">
        <v>898</v>
      </c>
      <c r="P193" s="36" t="s">
        <v>166</v>
      </c>
      <c r="Q193" s="36" t="s">
        <v>868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1222</v>
      </c>
      <c r="V193" s="39"/>
      <c r="W193" s="39"/>
      <c r="X193" s="39"/>
      <c r="Y193" s="39"/>
      <c r="Z193" s="39"/>
      <c r="AA193" s="55" t="s">
        <v>1288</v>
      </c>
      <c r="AE193" s="36" t="s">
        <v>296</v>
      </c>
      <c r="AF193" s="36">
        <v>10</v>
      </c>
      <c r="AG193" s="39" t="s">
        <v>34</v>
      </c>
      <c r="AH193" s="39" t="s">
        <v>1026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1046</v>
      </c>
      <c r="AO193" s="36" t="s">
        <v>1047</v>
      </c>
      <c r="AP193" s="36" t="s">
        <v>1035</v>
      </c>
      <c r="AQ193" s="36" t="s">
        <v>1036</v>
      </c>
      <c r="AR193" s="36" t="s">
        <v>1117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834</v>
      </c>
      <c r="BA193" s="36" t="s">
        <v>1296</v>
      </c>
      <c r="BB193" s="36" t="s">
        <v>1295</v>
      </c>
      <c r="BC193" s="36" t="s">
        <v>1014</v>
      </c>
      <c r="BD193" s="36" t="s">
        <v>368</v>
      </c>
      <c r="BH193" s="36" t="s">
        <v>451</v>
      </c>
      <c r="BI193" s="36" t="s">
        <v>1226</v>
      </c>
      <c r="BJ193" s="36" t="s">
        <v>1223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hidden="1" customHeight="1">
      <c r="A194" s="21">
        <v>1671</v>
      </c>
      <c r="B194" s="36" t="s">
        <v>26</v>
      </c>
      <c r="C194" s="36" t="s">
        <v>798</v>
      </c>
      <c r="D194" s="36" t="s">
        <v>27</v>
      </c>
      <c r="E194" s="36" t="s">
        <v>1219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1026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1046</v>
      </c>
      <c r="AO194" s="36" t="s">
        <v>1047</v>
      </c>
      <c r="AP194" s="36" t="s">
        <v>1035</v>
      </c>
      <c r="AQ194" s="36" t="s">
        <v>1036</v>
      </c>
      <c r="AR194" s="36" t="s">
        <v>1299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834</v>
      </c>
      <c r="BA194" s="36" t="s">
        <v>1296</v>
      </c>
      <c r="BB194" s="36" t="s">
        <v>1295</v>
      </c>
      <c r="BC194" s="36" t="s">
        <v>1014</v>
      </c>
      <c r="BD194" s="36" t="s">
        <v>368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hidden="1" customHeight="1">
      <c r="A195" s="21">
        <v>1672</v>
      </c>
      <c r="B195" s="31" t="s">
        <v>26</v>
      </c>
      <c r="C195" s="31" t="s">
        <v>921</v>
      </c>
      <c r="D195" s="31" t="s">
        <v>149</v>
      </c>
      <c r="E195" s="32" t="s">
        <v>1216</v>
      </c>
      <c r="F195" s="33" t="str">
        <f>IF(ISBLANK(Table2[[#This Row],[unique_id]]), "", Table2[[#This Row],[unique_id]])</f>
        <v>template_old_landing_festoons_plug_proxy</v>
      </c>
      <c r="G195" s="31" t="s">
        <v>627</v>
      </c>
      <c r="H195" s="31" t="s">
        <v>139</v>
      </c>
      <c r="I195" s="31" t="s">
        <v>132</v>
      </c>
      <c r="O195" s="34" t="s">
        <v>898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834</v>
      </c>
      <c r="BA195" s="31" t="s">
        <v>371</v>
      </c>
      <c r="BB195" s="31" t="s">
        <v>236</v>
      </c>
      <c r="BC195" s="31" t="s">
        <v>372</v>
      </c>
      <c r="BD195" s="31" t="s">
        <v>628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hidden="1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1217</v>
      </c>
      <c r="F196" s="33" t="str">
        <f>IF(ISBLANK(Table2[[#This Row],[unique_id]]), "", Table2[[#This Row],[unique_id]])</f>
        <v>old_landing_festoons_plug</v>
      </c>
      <c r="G196" s="31" t="s">
        <v>627</v>
      </c>
      <c r="H196" s="31" t="s">
        <v>139</v>
      </c>
      <c r="I196" s="31" t="s">
        <v>132</v>
      </c>
      <c r="O196" s="34" t="s">
        <v>898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834</v>
      </c>
      <c r="BA196" s="31" t="s">
        <v>371</v>
      </c>
      <c r="BB196" s="31" t="s">
        <v>236</v>
      </c>
      <c r="BC196" s="31" t="s">
        <v>372</v>
      </c>
      <c r="BD196" s="31" t="s">
        <v>628</v>
      </c>
      <c r="BG196" s="31" t="s">
        <v>1125</v>
      </c>
      <c r="BH196" s="31" t="s">
        <v>451</v>
      </c>
      <c r="BI196" s="31" t="s">
        <v>629</v>
      </c>
      <c r="BJ196" s="31" t="s">
        <v>630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hidden="1" customHeight="1">
      <c r="A197" s="21">
        <v>1674</v>
      </c>
      <c r="B197" s="36" t="s">
        <v>26</v>
      </c>
      <c r="C197" s="36" t="s">
        <v>921</v>
      </c>
      <c r="D197" s="36" t="s">
        <v>149</v>
      </c>
      <c r="E197" s="37" t="s">
        <v>1094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898</v>
      </c>
      <c r="P197" s="36" t="s">
        <v>166</v>
      </c>
      <c r="Q197" s="36" t="s">
        <v>868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1248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834</v>
      </c>
      <c r="BA197" s="36" t="s">
        <v>1297</v>
      </c>
      <c r="BB197" s="36" t="s">
        <v>1295</v>
      </c>
      <c r="BC197" s="36" t="s">
        <v>1014</v>
      </c>
      <c r="BD197" s="36" t="s">
        <v>628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hidden="1" customHeight="1">
      <c r="A198" s="21">
        <v>1675</v>
      </c>
      <c r="B198" s="36" t="s">
        <v>26</v>
      </c>
      <c r="C198" s="36" t="s">
        <v>798</v>
      </c>
      <c r="D198" s="36" t="s">
        <v>137</v>
      </c>
      <c r="E198" s="36" t="s">
        <v>951</v>
      </c>
      <c r="F198" s="38" t="str">
        <f>IF(ISBLANK(Table2[[#This Row],[unique_id]]), "", Table2[[#This Row],[unique_id]])</f>
        <v>landing_festoons_plug</v>
      </c>
      <c r="G198" s="36" t="s">
        <v>627</v>
      </c>
      <c r="H198" s="36" t="s">
        <v>139</v>
      </c>
      <c r="I198" s="36" t="s">
        <v>132</v>
      </c>
      <c r="J198" s="36" t="s">
        <v>834</v>
      </c>
      <c r="M198" s="36" t="s">
        <v>136</v>
      </c>
      <c r="O198" s="39" t="s">
        <v>898</v>
      </c>
      <c r="P198" s="36" t="s">
        <v>166</v>
      </c>
      <c r="Q198" s="36" t="s">
        <v>868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1221</v>
      </c>
      <c r="V198" s="39"/>
      <c r="W198" s="39"/>
      <c r="X198" s="39"/>
      <c r="Y198" s="39"/>
      <c r="Z198" s="39"/>
      <c r="AA198" s="55" t="s">
        <v>1288</v>
      </c>
      <c r="AE198" s="36" t="s">
        <v>296</v>
      </c>
      <c r="AF198" s="36">
        <v>10</v>
      </c>
      <c r="AG198" s="39" t="s">
        <v>34</v>
      </c>
      <c r="AH198" s="39" t="s">
        <v>1026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1046</v>
      </c>
      <c r="AO198" s="36" t="s">
        <v>1047</v>
      </c>
      <c r="AP198" s="36" t="s">
        <v>1035</v>
      </c>
      <c r="AQ198" s="36" t="s">
        <v>1036</v>
      </c>
      <c r="AR198" s="36" t="s">
        <v>1117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834</v>
      </c>
      <c r="BA198" s="36" t="s">
        <v>1297</v>
      </c>
      <c r="BB198" s="36" t="s">
        <v>1295</v>
      </c>
      <c r="BC198" s="36" t="s">
        <v>1014</v>
      </c>
      <c r="BD198" s="36" t="s">
        <v>628</v>
      </c>
      <c r="BH198" s="36" t="s">
        <v>451</v>
      </c>
      <c r="BI198" s="36" t="s">
        <v>1225</v>
      </c>
      <c r="BJ198" s="36" t="s">
        <v>1224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hidden="1" customHeight="1">
      <c r="A199" s="21">
        <v>1676</v>
      </c>
      <c r="B199" s="21" t="s">
        <v>651</v>
      </c>
      <c r="C199" s="21" t="s">
        <v>388</v>
      </c>
      <c r="D199" s="21" t="s">
        <v>137</v>
      </c>
      <c r="E199" s="21" t="s">
        <v>645</v>
      </c>
      <c r="F199" s="25" t="str">
        <f>IF(ISBLANK(Table2[[#This Row],[unique_id]]), "", Table2[[#This Row],[unique_id]])</f>
        <v>garden_pedestals</v>
      </c>
      <c r="G199" s="21" t="s">
        <v>646</v>
      </c>
      <c r="H199" s="21" t="s">
        <v>139</v>
      </c>
      <c r="I199" s="21" t="s">
        <v>132</v>
      </c>
      <c r="J199" s="21" t="s">
        <v>833</v>
      </c>
      <c r="T199" s="26"/>
      <c r="V199" s="22"/>
      <c r="W199" s="22" t="s">
        <v>557</v>
      </c>
      <c r="X199" s="28">
        <v>115</v>
      </c>
      <c r="Y199" s="29" t="s">
        <v>867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833</v>
      </c>
      <c r="BA199" s="21" t="s">
        <v>637</v>
      </c>
      <c r="BB199" s="21" t="s">
        <v>388</v>
      </c>
      <c r="BC199" s="21" t="s">
        <v>635</v>
      </c>
      <c r="BD199" s="21" t="s">
        <v>647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hidden="1" customHeight="1">
      <c r="A200" s="21">
        <v>1677</v>
      </c>
      <c r="B200" s="21" t="s">
        <v>651</v>
      </c>
      <c r="C200" s="21" t="s">
        <v>388</v>
      </c>
      <c r="D200" s="21" t="s">
        <v>137</v>
      </c>
      <c r="E200" s="21" t="s">
        <v>1095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868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556</v>
      </c>
      <c r="X200" s="28">
        <v>115</v>
      </c>
      <c r="Y200" s="29" t="s">
        <v>864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1156</v>
      </c>
      <c r="BA200" s="21" t="s">
        <v>637</v>
      </c>
      <c r="BB200" s="21" t="s">
        <v>388</v>
      </c>
      <c r="BC200" s="21" t="s">
        <v>635</v>
      </c>
      <c r="BD200" s="21" t="s">
        <v>647</v>
      </c>
      <c r="BI200" s="21" t="s">
        <v>634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hidden="1" customHeight="1">
      <c r="A201" s="21">
        <v>1678</v>
      </c>
      <c r="B201" s="21" t="s">
        <v>651</v>
      </c>
      <c r="C201" s="21" t="s">
        <v>388</v>
      </c>
      <c r="D201" s="21" t="s">
        <v>137</v>
      </c>
      <c r="E201" s="21" t="s">
        <v>1096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868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556</v>
      </c>
      <c r="X201" s="28">
        <v>115</v>
      </c>
      <c r="Y201" s="29" t="s">
        <v>864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1157</v>
      </c>
      <c r="BA201" s="21" t="s">
        <v>637</v>
      </c>
      <c r="BB201" s="21" t="s">
        <v>388</v>
      </c>
      <c r="BC201" s="21" t="s">
        <v>635</v>
      </c>
      <c r="BD201" s="21" t="s">
        <v>647</v>
      </c>
      <c r="BI201" s="21" t="s">
        <v>638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hidden="1" customHeight="1">
      <c r="A202" s="21">
        <v>1679</v>
      </c>
      <c r="B202" s="21" t="s">
        <v>651</v>
      </c>
      <c r="C202" s="21" t="s">
        <v>388</v>
      </c>
      <c r="D202" s="21" t="s">
        <v>137</v>
      </c>
      <c r="E202" s="21" t="s">
        <v>1097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868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556</v>
      </c>
      <c r="X202" s="28">
        <v>115</v>
      </c>
      <c r="Y202" s="29" t="s">
        <v>864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1158</v>
      </c>
      <c r="BA202" s="21" t="s">
        <v>637</v>
      </c>
      <c r="BB202" s="21" t="s">
        <v>388</v>
      </c>
      <c r="BC202" s="21" t="s">
        <v>635</v>
      </c>
      <c r="BD202" s="21" t="s">
        <v>647</v>
      </c>
      <c r="BI202" s="21" t="s">
        <v>639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hidden="1" customHeight="1">
      <c r="A203" s="21">
        <v>1680</v>
      </c>
      <c r="B203" s="21" t="s">
        <v>651</v>
      </c>
      <c r="C203" s="21" t="s">
        <v>388</v>
      </c>
      <c r="D203" s="21" t="s">
        <v>137</v>
      </c>
      <c r="E203" s="21" t="s">
        <v>1098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868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556</v>
      </c>
      <c r="X203" s="28">
        <v>115</v>
      </c>
      <c r="Y203" s="29" t="s">
        <v>864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1159</v>
      </c>
      <c r="BA203" s="21" t="s">
        <v>637</v>
      </c>
      <c r="BB203" s="21" t="s">
        <v>388</v>
      </c>
      <c r="BC203" s="21" t="s">
        <v>635</v>
      </c>
      <c r="BD203" s="21" t="s">
        <v>647</v>
      </c>
      <c r="BI203" s="21" t="s">
        <v>640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hidden="1" customHeight="1">
      <c r="A204" s="21">
        <v>1681</v>
      </c>
      <c r="B204" s="21" t="s">
        <v>651</v>
      </c>
      <c r="C204" s="21" t="s">
        <v>388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556</v>
      </c>
      <c r="X204" s="28">
        <v>115</v>
      </c>
      <c r="Y204" s="29" t="s">
        <v>864</v>
      </c>
      <c r="Z204" s="29" t="s">
        <v>1124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1160</v>
      </c>
      <c r="BA204" s="21" t="s">
        <v>637</v>
      </c>
      <c r="BB204" s="21" t="s">
        <v>388</v>
      </c>
      <c r="BC204" s="21" t="s">
        <v>635</v>
      </c>
      <c r="BD204" s="21" t="s">
        <v>647</v>
      </c>
      <c r="BI204" s="21" t="s">
        <v>1227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hidden="1" customHeight="1">
      <c r="A205" s="21">
        <v>1682</v>
      </c>
      <c r="B205" s="21" t="s">
        <v>651</v>
      </c>
      <c r="C205" s="21" t="s">
        <v>388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556</v>
      </c>
      <c r="X205" s="28">
        <v>115</v>
      </c>
      <c r="Y205" s="29" t="s">
        <v>864</v>
      </c>
      <c r="Z205" s="29" t="s">
        <v>1124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1161</v>
      </c>
      <c r="BA205" s="21" t="s">
        <v>637</v>
      </c>
      <c r="BB205" s="21" t="s">
        <v>388</v>
      </c>
      <c r="BC205" s="21" t="s">
        <v>635</v>
      </c>
      <c r="BD205" s="21" t="s">
        <v>647</v>
      </c>
      <c r="BI205" s="21" t="s">
        <v>1227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hidden="1" customHeight="1">
      <c r="A206" s="21">
        <v>1683</v>
      </c>
      <c r="B206" s="21" t="s">
        <v>651</v>
      </c>
      <c r="C206" s="21" t="s">
        <v>388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556</v>
      </c>
      <c r="X206" s="28">
        <v>115</v>
      </c>
      <c r="Y206" s="29" t="s">
        <v>864</v>
      </c>
      <c r="Z206" s="29" t="s">
        <v>1124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1162</v>
      </c>
      <c r="BA206" s="21" t="s">
        <v>637</v>
      </c>
      <c r="BB206" s="21" t="s">
        <v>388</v>
      </c>
      <c r="BC206" s="21" t="s">
        <v>635</v>
      </c>
      <c r="BD206" s="21" t="s">
        <v>647</v>
      </c>
      <c r="BI206" s="21" t="s">
        <v>1227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hidden="1" customHeight="1">
      <c r="A207" s="21">
        <v>1684</v>
      </c>
      <c r="B207" s="21" t="s">
        <v>651</v>
      </c>
      <c r="C207" s="21" t="s">
        <v>388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556</v>
      </c>
      <c r="X207" s="28">
        <v>115</v>
      </c>
      <c r="Y207" s="29" t="s">
        <v>864</v>
      </c>
      <c r="Z207" s="29" t="s">
        <v>1124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1163</v>
      </c>
      <c r="BA207" s="21" t="s">
        <v>637</v>
      </c>
      <c r="BB207" s="21" t="s">
        <v>388</v>
      </c>
      <c r="BC207" s="21" t="s">
        <v>635</v>
      </c>
      <c r="BD207" s="21" t="s">
        <v>647</v>
      </c>
      <c r="BI207" s="21" t="s">
        <v>1227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hidden="1" customHeight="1">
      <c r="A208" s="21">
        <v>1685</v>
      </c>
      <c r="B208" s="21" t="s">
        <v>26</v>
      </c>
      <c r="C208" s="21" t="s">
        <v>388</v>
      </c>
      <c r="D208" s="21" t="s">
        <v>137</v>
      </c>
      <c r="E208" s="21" t="s">
        <v>648</v>
      </c>
      <c r="F208" s="25" t="str">
        <f>IF(ISBLANK(Table2[[#This Row],[unique_id]]), "", Table2[[#This Row],[unique_id]])</f>
        <v>tree_spotlights</v>
      </c>
      <c r="G208" s="21" t="s">
        <v>644</v>
      </c>
      <c r="H208" s="21" t="s">
        <v>139</v>
      </c>
      <c r="I208" s="21" t="s">
        <v>132</v>
      </c>
      <c r="J208" s="21" t="s">
        <v>835</v>
      </c>
      <c r="T208" s="26"/>
      <c r="V208" s="22"/>
      <c r="W208" s="22" t="s">
        <v>557</v>
      </c>
      <c r="X208" s="28">
        <v>116</v>
      </c>
      <c r="Y208" s="29" t="s">
        <v>867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835</v>
      </c>
      <c r="BA208" s="21" t="s">
        <v>643</v>
      </c>
      <c r="BB208" s="21" t="s">
        <v>388</v>
      </c>
      <c r="BC208" s="21" t="s">
        <v>635</v>
      </c>
      <c r="BD208" s="21" t="s">
        <v>642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hidden="1" customHeight="1">
      <c r="A209" s="21">
        <v>1686</v>
      </c>
      <c r="B209" s="21" t="s">
        <v>26</v>
      </c>
      <c r="C209" s="21" t="s">
        <v>388</v>
      </c>
      <c r="D209" s="21" t="s">
        <v>137</v>
      </c>
      <c r="E209" s="21" t="s">
        <v>1099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898</v>
      </c>
      <c r="P209" s="21" t="s">
        <v>166</v>
      </c>
      <c r="Q209" s="21" t="s">
        <v>868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556</v>
      </c>
      <c r="X209" s="28">
        <v>116</v>
      </c>
      <c r="Y209" s="29" t="s">
        <v>864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1164</v>
      </c>
      <c r="BA209" s="21" t="s">
        <v>643</v>
      </c>
      <c r="BB209" s="21" t="s">
        <v>388</v>
      </c>
      <c r="BC209" s="21" t="s">
        <v>635</v>
      </c>
      <c r="BD209" s="21" t="s">
        <v>642</v>
      </c>
      <c r="BI209" s="21" t="s">
        <v>641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hidden="1" customHeight="1">
      <c r="A210" s="21">
        <v>1687</v>
      </c>
      <c r="B210" s="21" t="s">
        <v>26</v>
      </c>
      <c r="C210" s="21" t="s">
        <v>388</v>
      </c>
      <c r="D210" s="21" t="s">
        <v>137</v>
      </c>
      <c r="E210" s="21" t="s">
        <v>1100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898</v>
      </c>
      <c r="P210" s="21" t="s">
        <v>166</v>
      </c>
      <c r="Q210" s="21" t="s">
        <v>868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556</v>
      </c>
      <c r="X210" s="28">
        <v>116</v>
      </c>
      <c r="Y210" s="29" t="s">
        <v>864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1165</v>
      </c>
      <c r="BA210" s="21" t="s">
        <v>643</v>
      </c>
      <c r="BB210" s="21" t="s">
        <v>388</v>
      </c>
      <c r="BC210" s="21" t="s">
        <v>635</v>
      </c>
      <c r="BD210" s="21" t="s">
        <v>642</v>
      </c>
      <c r="BI210" s="21" t="s">
        <v>650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hidden="1" customHeight="1">
      <c r="A211" s="21">
        <v>1688</v>
      </c>
      <c r="B211" s="21" t="s">
        <v>651</v>
      </c>
      <c r="C211" s="21" t="s">
        <v>388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556</v>
      </c>
      <c r="X211" s="28">
        <v>116</v>
      </c>
      <c r="Y211" s="29" t="s">
        <v>864</v>
      </c>
      <c r="Z211" s="29" t="s">
        <v>1124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1166</v>
      </c>
      <c r="BA211" s="21" t="s">
        <v>643</v>
      </c>
      <c r="BB211" s="21" t="s">
        <v>388</v>
      </c>
      <c r="BC211" s="21" t="s">
        <v>635</v>
      </c>
      <c r="BD211" s="21" t="s">
        <v>642</v>
      </c>
      <c r="BI211" s="21" t="s">
        <v>1227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hidden="1" customHeight="1">
      <c r="A212" s="21">
        <v>1800</v>
      </c>
      <c r="B212" s="21" t="s">
        <v>26</v>
      </c>
      <c r="C212" s="21" t="s">
        <v>506</v>
      </c>
      <c r="D212" s="21" t="s">
        <v>343</v>
      </c>
      <c r="E212" s="21" t="s">
        <v>342</v>
      </c>
      <c r="F212" s="25" t="str">
        <f>IF(ISBLANK(Table2[[#This Row],[unique_id]]), "", Table2[[#This Row],[unique_id]])</f>
        <v>column_break</v>
      </c>
      <c r="G212" s="21" t="s">
        <v>339</v>
      </c>
      <c r="H212" s="21" t="s">
        <v>753</v>
      </c>
      <c r="I212" s="21" t="s">
        <v>132</v>
      </c>
      <c r="M212" s="21" t="s">
        <v>340</v>
      </c>
      <c r="N212" s="21" t="s">
        <v>341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hidden="1" customHeight="1">
      <c r="A213" s="21">
        <v>1801</v>
      </c>
      <c r="B213" s="21" t="s">
        <v>26</v>
      </c>
      <c r="C213" s="21" t="s">
        <v>921</v>
      </c>
      <c r="D213" s="21" t="s">
        <v>149</v>
      </c>
      <c r="E213" s="26" t="s">
        <v>1101</v>
      </c>
      <c r="F213" s="25" t="str">
        <f>IF(ISBLANK(Table2[[#This Row],[unique_id]]), "", Table2[[#This Row],[unique_id]])</f>
        <v>template_bathroom_rails_plug_proxy</v>
      </c>
      <c r="G213" s="21" t="s">
        <v>514</v>
      </c>
      <c r="H213" s="21" t="s">
        <v>753</v>
      </c>
      <c r="I213" s="21" t="s">
        <v>132</v>
      </c>
      <c r="O213" s="22" t="s">
        <v>898</v>
      </c>
      <c r="P213" s="21" t="s">
        <v>166</v>
      </c>
      <c r="Q213" s="24" t="s">
        <v>869</v>
      </c>
      <c r="R213" s="21" t="str">
        <f>Table2[[#This Row],[entity_domain]]</f>
        <v>Heating &amp; Cooling</v>
      </c>
      <c r="S213" s="21" t="s">
        <v>514</v>
      </c>
      <c r="T213" s="26" t="s">
        <v>1247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1174</v>
      </c>
      <c r="BA213" s="21" t="s">
        <v>370</v>
      </c>
      <c r="BB213" s="21" t="s">
        <v>236</v>
      </c>
      <c r="BC213" s="21" t="s">
        <v>373</v>
      </c>
      <c r="BD213" s="21" t="s">
        <v>369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hidden="1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952</v>
      </c>
      <c r="F214" s="25" t="str">
        <f>IF(ISBLANK(Table2[[#This Row],[unique_id]]), "", Table2[[#This Row],[unique_id]])</f>
        <v>bathroom_rails_plug</v>
      </c>
      <c r="G214" s="21" t="s">
        <v>514</v>
      </c>
      <c r="H214" s="21" t="s">
        <v>753</v>
      </c>
      <c r="I214" s="21" t="s">
        <v>132</v>
      </c>
      <c r="J214" s="21" t="s">
        <v>514</v>
      </c>
      <c r="M214" s="21" t="s">
        <v>261</v>
      </c>
      <c r="O214" s="22" t="s">
        <v>898</v>
      </c>
      <c r="P214" s="21" t="s">
        <v>166</v>
      </c>
      <c r="Q214" s="24" t="s">
        <v>869</v>
      </c>
      <c r="R214" s="21" t="str">
        <f>Table2[[#This Row],[entity_domain]]</f>
        <v>Heating &amp; Cooling</v>
      </c>
      <c r="S214" s="21" t="s">
        <v>514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1174</v>
      </c>
      <c r="BA214" s="21" t="s">
        <v>370</v>
      </c>
      <c r="BB214" s="21" t="s">
        <v>236</v>
      </c>
      <c r="BC214" s="21" t="s">
        <v>373</v>
      </c>
      <c r="BD214" s="21" t="s">
        <v>369</v>
      </c>
      <c r="BG214" s="21" t="s">
        <v>1125</v>
      </c>
      <c r="BH214" s="21" t="s">
        <v>451</v>
      </c>
      <c r="BI214" s="21" t="s">
        <v>361</v>
      </c>
      <c r="BJ214" s="21" t="s">
        <v>444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921</v>
      </c>
      <c r="D215" s="36" t="s">
        <v>149</v>
      </c>
      <c r="E215" s="37" t="s">
        <v>1275</v>
      </c>
      <c r="F215" s="38" t="str">
        <f>IF(ISBLANK(Table2[[#This Row],[unique_id]]), "", Table2[[#This Row],[unique_id]])</f>
        <v>template_ceiling_water_booster_plug_proxy</v>
      </c>
      <c r="G215" s="36" t="s">
        <v>1380</v>
      </c>
      <c r="H215" s="36" t="s">
        <v>753</v>
      </c>
      <c r="I215" s="36" t="s">
        <v>132</v>
      </c>
      <c r="O215" s="39" t="s">
        <v>898</v>
      </c>
      <c r="P215" s="36" t="s">
        <v>166</v>
      </c>
      <c r="Q215" s="42" t="s">
        <v>869</v>
      </c>
      <c r="R215" s="36" t="str">
        <f>Table2[[#This Row],[entity_domain]]</f>
        <v>Heating &amp; Cooling</v>
      </c>
      <c r="S215" s="36" t="s">
        <v>511</v>
      </c>
      <c r="T215" s="37" t="s">
        <v>1247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511</v>
      </c>
      <c r="BA215" s="36" t="s">
        <v>509</v>
      </c>
      <c r="BB215" s="36" t="s">
        <v>1295</v>
      </c>
      <c r="BC215" s="36" t="s">
        <v>1014</v>
      </c>
      <c r="BD215" s="36" t="s">
        <v>421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798</v>
      </c>
      <c r="D216" s="36" t="s">
        <v>134</v>
      </c>
      <c r="E216" s="36" t="s">
        <v>1276</v>
      </c>
      <c r="F216" s="38" t="str">
        <f>IF(ISBLANK(Table2[[#This Row],[unique_id]]), "", Table2[[#This Row],[unique_id]])</f>
        <v>ceiling_water_booster_plug</v>
      </c>
      <c r="G216" s="36" t="s">
        <v>1380</v>
      </c>
      <c r="H216" s="36" t="s">
        <v>753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898</v>
      </c>
      <c r="P216" s="36" t="s">
        <v>166</v>
      </c>
      <c r="Q216" s="36" t="s">
        <v>869</v>
      </c>
      <c r="R216" s="36" t="str">
        <f>Table2[[#This Row],[entity_domain]]</f>
        <v>Heating &amp; Cooling</v>
      </c>
      <c r="S216" s="36" t="s">
        <v>511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1292</v>
      </c>
      <c r="AE216" s="36" t="s">
        <v>510</v>
      </c>
      <c r="AF216" s="36">
        <v>10</v>
      </c>
      <c r="AG216" s="39" t="s">
        <v>34</v>
      </c>
      <c r="AH216" s="39" t="s">
        <v>1026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1046</v>
      </c>
      <c r="AO216" s="36" t="s">
        <v>1047</v>
      </c>
      <c r="AP216" s="36" t="s">
        <v>1035</v>
      </c>
      <c r="AQ216" s="36" t="s">
        <v>1036</v>
      </c>
      <c r="AR216" s="36" t="s">
        <v>1117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511</v>
      </c>
      <c r="BA216" s="36" t="s">
        <v>509</v>
      </c>
      <c r="BB216" s="36" t="s">
        <v>1295</v>
      </c>
      <c r="BC216" s="36" t="s">
        <v>1014</v>
      </c>
      <c r="BD216" s="36" t="s">
        <v>421</v>
      </c>
      <c r="BH216" s="36" t="s">
        <v>451</v>
      </c>
      <c r="BI216" s="36" t="s">
        <v>508</v>
      </c>
      <c r="BJ216" s="36" t="s">
        <v>1015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hidden="1" customHeight="1">
      <c r="A217" s="21">
        <v>1805</v>
      </c>
      <c r="B217" s="36" t="s">
        <v>26</v>
      </c>
      <c r="C217" s="36" t="s">
        <v>798</v>
      </c>
      <c r="D217" s="36" t="s">
        <v>27</v>
      </c>
      <c r="E217" s="36" t="s">
        <v>1277</v>
      </c>
      <c r="F217" s="38" t="str">
        <f>IF(ISBLANK(Table2[[#This Row],[unique_id]]), "", Table2[[#This Row],[unique_id]])</f>
        <v>ceiling_water_booster_plug_energy_power</v>
      </c>
      <c r="G217" s="36" t="s">
        <v>1029</v>
      </c>
      <c r="H217" s="36" t="s">
        <v>753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337</v>
      </c>
      <c r="AD217" s="36" t="s">
        <v>1027</v>
      </c>
      <c r="AF217" s="36">
        <v>10</v>
      </c>
      <c r="AG217" s="39" t="s">
        <v>34</v>
      </c>
      <c r="AH217" s="39" t="s">
        <v>1026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1046</v>
      </c>
      <c r="AO217" s="36" t="s">
        <v>1047</v>
      </c>
      <c r="AP217" s="36" t="s">
        <v>1035</v>
      </c>
      <c r="AQ217" s="36" t="s">
        <v>1036</v>
      </c>
      <c r="AR217" s="36" t="s">
        <v>1289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511</v>
      </c>
      <c r="BA217" s="36" t="s">
        <v>509</v>
      </c>
      <c r="BB217" s="36" t="s">
        <v>1295</v>
      </c>
      <c r="BC217" s="36" t="s">
        <v>1014</v>
      </c>
      <c r="BD217" s="36" t="s">
        <v>421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hidden="1" customHeight="1">
      <c r="A218" s="21">
        <v>1806</v>
      </c>
      <c r="B218" s="36" t="s">
        <v>26</v>
      </c>
      <c r="C218" s="36" t="s">
        <v>798</v>
      </c>
      <c r="D218" s="36" t="s">
        <v>27</v>
      </c>
      <c r="E218" s="36" t="s">
        <v>1278</v>
      </c>
      <c r="F218" s="38" t="str">
        <f>IF(ISBLANK(Table2[[#This Row],[unique_id]]), "", Table2[[#This Row],[unique_id]])</f>
        <v>ceiling_water_booster_plug_energy_total</v>
      </c>
      <c r="G218" s="36" t="s">
        <v>1030</v>
      </c>
      <c r="H218" s="36" t="s">
        <v>753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338</v>
      </c>
      <c r="AD218" s="36" t="s">
        <v>1028</v>
      </c>
      <c r="AF218" s="36">
        <v>10</v>
      </c>
      <c r="AG218" s="39" t="s">
        <v>34</v>
      </c>
      <c r="AH218" s="39" t="s">
        <v>1026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1046</v>
      </c>
      <c r="AO218" s="36" t="s">
        <v>1047</v>
      </c>
      <c r="AP218" s="36" t="s">
        <v>1035</v>
      </c>
      <c r="AQ218" s="36" t="s">
        <v>1036</v>
      </c>
      <c r="AR218" s="36" t="s">
        <v>1290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511</v>
      </c>
      <c r="BA218" s="36" t="s">
        <v>509</v>
      </c>
      <c r="BB218" s="36" t="s">
        <v>1295</v>
      </c>
      <c r="BC218" s="36" t="s">
        <v>1014</v>
      </c>
      <c r="BD218" s="36" t="s">
        <v>421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hidden="1" customHeight="1">
      <c r="A219" s="21">
        <v>1807</v>
      </c>
      <c r="B219" s="36" t="s">
        <v>26</v>
      </c>
      <c r="C219" s="36" t="s">
        <v>921</v>
      </c>
      <c r="D219" s="36" t="s">
        <v>149</v>
      </c>
      <c r="E219" s="37" t="s">
        <v>1283</v>
      </c>
      <c r="F219" s="38" t="str">
        <f>IF(ISBLANK(Table2[[#This Row],[unique_id]]), "", Table2[[#This Row],[unique_id]])</f>
        <v>template_garden_pool_filter_plug_proxy</v>
      </c>
      <c r="G219" s="36" t="s">
        <v>329</v>
      </c>
      <c r="H219" s="36" t="s">
        <v>753</v>
      </c>
      <c r="I219" s="36" t="s">
        <v>132</v>
      </c>
      <c r="O219" s="39" t="s">
        <v>898</v>
      </c>
      <c r="P219" s="36" t="s">
        <v>166</v>
      </c>
      <c r="Q219" s="42" t="s">
        <v>869</v>
      </c>
      <c r="R219" s="36" t="str">
        <f>Table2[[#This Row],[entity_domain]]</f>
        <v>Heating &amp; Cooling</v>
      </c>
      <c r="S219" s="36" t="s">
        <v>329</v>
      </c>
      <c r="T219" s="37" t="s">
        <v>1247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329</v>
      </c>
      <c r="BA219" s="36" t="s">
        <v>509</v>
      </c>
      <c r="BB219" s="36" t="s">
        <v>1295</v>
      </c>
      <c r="BC219" s="36" t="s">
        <v>1014</v>
      </c>
      <c r="BD219" s="36" t="s">
        <v>647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hidden="1" customHeight="1">
      <c r="A220" s="21">
        <v>1808</v>
      </c>
      <c r="B220" s="36" t="s">
        <v>26</v>
      </c>
      <c r="C220" s="36" t="s">
        <v>798</v>
      </c>
      <c r="D220" s="36" t="s">
        <v>134</v>
      </c>
      <c r="E220" s="36" t="s">
        <v>1284</v>
      </c>
      <c r="F220" s="38" t="str">
        <f>IF(ISBLANK(Table2[[#This Row],[unique_id]]), "", Table2[[#This Row],[unique_id]])</f>
        <v>garden_pool_filter_plug</v>
      </c>
      <c r="G220" s="36" t="s">
        <v>329</v>
      </c>
      <c r="H220" s="36" t="s">
        <v>753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898</v>
      </c>
      <c r="P220" s="36" t="s">
        <v>166</v>
      </c>
      <c r="Q220" s="36" t="s">
        <v>869</v>
      </c>
      <c r="R220" s="36" t="str">
        <f>Table2[[#This Row],[entity_domain]]</f>
        <v>Heating &amp; Cooling</v>
      </c>
      <c r="S220" s="36" t="s">
        <v>329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1292</v>
      </c>
      <c r="AE220" s="36" t="s">
        <v>1287</v>
      </c>
      <c r="AF220" s="36">
        <v>10</v>
      </c>
      <c r="AG220" s="39" t="s">
        <v>34</v>
      </c>
      <c r="AH220" s="39" t="s">
        <v>1026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1046</v>
      </c>
      <c r="AO220" s="36" t="s">
        <v>1047</v>
      </c>
      <c r="AP220" s="36" t="s">
        <v>1035</v>
      </c>
      <c r="AQ220" s="36" t="s">
        <v>1036</v>
      </c>
      <c r="AR220" s="36" t="s">
        <v>1117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329</v>
      </c>
      <c r="BA220" s="36" t="s">
        <v>509</v>
      </c>
      <c r="BB220" s="36" t="s">
        <v>1295</v>
      </c>
      <c r="BC220" s="36" t="s">
        <v>1014</v>
      </c>
      <c r="BD220" s="36" t="s">
        <v>647</v>
      </c>
      <c r="BH220" s="36" t="s">
        <v>451</v>
      </c>
      <c r="BI220" s="36" t="s">
        <v>1213</v>
      </c>
      <c r="BJ220" s="36" t="s">
        <v>1212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hidden="1" customHeight="1">
      <c r="A221" s="21">
        <v>1809</v>
      </c>
      <c r="B221" s="36" t="s">
        <v>26</v>
      </c>
      <c r="C221" s="36" t="s">
        <v>798</v>
      </c>
      <c r="D221" s="36" t="s">
        <v>27</v>
      </c>
      <c r="E221" s="36" t="s">
        <v>1285</v>
      </c>
      <c r="F221" s="38" t="str">
        <f>IF(ISBLANK(Table2[[#This Row],[unique_id]]), "", Table2[[#This Row],[unique_id]])</f>
        <v>garden_pool_filter_plug_energy_power</v>
      </c>
      <c r="G221" s="36" t="s">
        <v>1029</v>
      </c>
      <c r="H221" s="36" t="s">
        <v>753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337</v>
      </c>
      <c r="AD221" s="36" t="s">
        <v>1027</v>
      </c>
      <c r="AF221" s="36">
        <v>10</v>
      </c>
      <c r="AG221" s="39" t="s">
        <v>34</v>
      </c>
      <c r="AH221" s="39" t="s">
        <v>1026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1046</v>
      </c>
      <c r="AO221" s="36" t="s">
        <v>1047</v>
      </c>
      <c r="AP221" s="36" t="s">
        <v>1035</v>
      </c>
      <c r="AQ221" s="36" t="s">
        <v>1036</v>
      </c>
      <c r="AR221" s="36" t="s">
        <v>1289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329</v>
      </c>
      <c r="BA221" s="36" t="s">
        <v>509</v>
      </c>
      <c r="BB221" s="36" t="s">
        <v>1295</v>
      </c>
      <c r="BC221" s="36" t="s">
        <v>1014</v>
      </c>
      <c r="BD221" s="36" t="s">
        <v>647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hidden="1" customHeight="1">
      <c r="A222" s="21">
        <v>1810</v>
      </c>
      <c r="B222" s="36" t="s">
        <v>26</v>
      </c>
      <c r="C222" s="36" t="s">
        <v>798</v>
      </c>
      <c r="D222" s="36" t="s">
        <v>27</v>
      </c>
      <c r="E222" s="36" t="s">
        <v>1286</v>
      </c>
      <c r="F222" s="38" t="str">
        <f>IF(ISBLANK(Table2[[#This Row],[unique_id]]), "", Table2[[#This Row],[unique_id]])</f>
        <v>garden_pool_filter_plug_energy_total</v>
      </c>
      <c r="G222" s="36" t="s">
        <v>1030</v>
      </c>
      <c r="H222" s="36" t="s">
        <v>753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338</v>
      </c>
      <c r="AD222" s="36" t="s">
        <v>1028</v>
      </c>
      <c r="AF222" s="36">
        <v>10</v>
      </c>
      <c r="AG222" s="39" t="s">
        <v>34</v>
      </c>
      <c r="AH222" s="39" t="s">
        <v>1026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1046</v>
      </c>
      <c r="AO222" s="36" t="s">
        <v>1047</v>
      </c>
      <c r="AP222" s="36" t="s">
        <v>1035</v>
      </c>
      <c r="AQ222" s="36" t="s">
        <v>1036</v>
      </c>
      <c r="AR222" s="36" t="s">
        <v>1290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329</v>
      </c>
      <c r="BA222" s="36" t="s">
        <v>509</v>
      </c>
      <c r="BB222" s="36" t="s">
        <v>1295</v>
      </c>
      <c r="BC222" s="36" t="s">
        <v>1014</v>
      </c>
      <c r="BD222" s="36" t="s">
        <v>647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hidden="1" customHeight="1">
      <c r="A223" s="21">
        <v>2000</v>
      </c>
      <c r="B223" s="21" t="s">
        <v>26</v>
      </c>
      <c r="C223" s="21" t="s">
        <v>921</v>
      </c>
      <c r="D223" s="21" t="s">
        <v>149</v>
      </c>
      <c r="E223" s="43" t="s">
        <v>919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517</v>
      </c>
      <c r="I223" s="21" t="s">
        <v>132</v>
      </c>
      <c r="O223" s="22" t="s">
        <v>898</v>
      </c>
      <c r="P223" s="21" t="s">
        <v>166</v>
      </c>
      <c r="Q223" s="21" t="s">
        <v>868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922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538</v>
      </c>
      <c r="BA223" s="21" t="s">
        <v>533</v>
      </c>
      <c r="BB223" s="21" t="s">
        <v>516</v>
      </c>
      <c r="BC223" s="21" t="s">
        <v>532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hidden="1" customHeight="1">
      <c r="A224" s="21">
        <v>2001</v>
      </c>
      <c r="B224" s="21" t="s">
        <v>26</v>
      </c>
      <c r="C224" s="21" t="s">
        <v>516</v>
      </c>
      <c r="D224" s="21" t="s">
        <v>129</v>
      </c>
      <c r="E224" s="43" t="s">
        <v>521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517</v>
      </c>
      <c r="I224" s="21" t="s">
        <v>132</v>
      </c>
      <c r="J224" s="21" t="s">
        <v>538</v>
      </c>
      <c r="M224" s="21" t="s">
        <v>136</v>
      </c>
      <c r="T224" s="26"/>
      <c r="V224" s="22"/>
      <c r="W224" s="22" t="s">
        <v>556</v>
      </c>
      <c r="X224" s="22"/>
      <c r="Y224" s="29" t="s">
        <v>864</v>
      </c>
      <c r="Z224" s="29"/>
      <c r="AA224" s="29"/>
      <c r="AE224" s="21" t="s">
        <v>518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538</v>
      </c>
      <c r="BA224" s="21" t="s">
        <v>533</v>
      </c>
      <c r="BB224" s="21" t="s">
        <v>516</v>
      </c>
      <c r="BC224" s="21" t="s">
        <v>532</v>
      </c>
      <c r="BD224" s="21" t="s">
        <v>196</v>
      </c>
      <c r="BI224" s="21" t="s">
        <v>546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hidden="1" customHeight="1">
      <c r="A225" s="21">
        <v>2002</v>
      </c>
      <c r="B225" s="21" t="s">
        <v>26</v>
      </c>
      <c r="C225" s="21" t="s">
        <v>921</v>
      </c>
      <c r="D225" s="21" t="s">
        <v>149</v>
      </c>
      <c r="E225" s="43" t="s">
        <v>920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517</v>
      </c>
      <c r="I225" s="21" t="s">
        <v>132</v>
      </c>
      <c r="O225" s="22" t="s">
        <v>898</v>
      </c>
      <c r="P225" s="21" t="s">
        <v>166</v>
      </c>
      <c r="Q225" s="21" t="s">
        <v>868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922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538</v>
      </c>
      <c r="BA225" s="21" t="s">
        <v>533</v>
      </c>
      <c r="BB225" s="21" t="s">
        <v>516</v>
      </c>
      <c r="BC225" s="21" t="s">
        <v>532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hidden="1" customHeight="1">
      <c r="A226" s="21">
        <v>2003</v>
      </c>
      <c r="B226" s="21" t="s">
        <v>26</v>
      </c>
      <c r="C226" s="21" t="s">
        <v>516</v>
      </c>
      <c r="D226" s="21" t="s">
        <v>129</v>
      </c>
      <c r="E226" s="43" t="s">
        <v>595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517</v>
      </c>
      <c r="I226" s="21" t="s">
        <v>132</v>
      </c>
      <c r="J226" s="21" t="s">
        <v>538</v>
      </c>
      <c r="M226" s="21" t="s">
        <v>136</v>
      </c>
      <c r="T226" s="26"/>
      <c r="V226" s="22"/>
      <c r="W226" s="22" t="s">
        <v>556</v>
      </c>
      <c r="X226" s="22"/>
      <c r="Y226" s="29" t="s">
        <v>864</v>
      </c>
      <c r="Z226" s="29"/>
      <c r="AA226" s="29"/>
      <c r="AE226" s="21" t="s">
        <v>518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538</v>
      </c>
      <c r="BA226" s="21" t="s">
        <v>533</v>
      </c>
      <c r="BB226" s="21" t="s">
        <v>516</v>
      </c>
      <c r="BC226" s="21" t="s">
        <v>532</v>
      </c>
      <c r="BD226" s="21" t="s">
        <v>195</v>
      </c>
      <c r="BI226" s="21" t="s">
        <v>596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hidden="1" customHeight="1">
      <c r="A227" s="21">
        <v>2100</v>
      </c>
      <c r="B227" s="21" t="s">
        <v>26</v>
      </c>
      <c r="C227" s="21" t="s">
        <v>887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334</v>
      </c>
      <c r="H227" s="21" t="s">
        <v>243</v>
      </c>
      <c r="I227" s="21" t="s">
        <v>141</v>
      </c>
      <c r="M227" s="21" t="s">
        <v>90</v>
      </c>
      <c r="T227" s="26"/>
      <c r="U227" s="21" t="s">
        <v>503</v>
      </c>
      <c r="V227" s="22"/>
      <c r="W227" s="22"/>
      <c r="X227" s="22"/>
      <c r="Y227" s="22"/>
      <c r="AC227" s="21" t="s">
        <v>337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hidden="1" customHeight="1">
      <c r="A228" s="21">
        <v>2101</v>
      </c>
      <c r="B228" s="21" t="s">
        <v>26</v>
      </c>
      <c r="C228" s="21" t="s">
        <v>887</v>
      </c>
      <c r="D228" s="21" t="s">
        <v>27</v>
      </c>
      <c r="E228" s="21" t="s">
        <v>331</v>
      </c>
      <c r="F228" s="25" t="str">
        <f>IF(ISBLANK(Table2[[#This Row],[unique_id]]), "", Table2[[#This Row],[unique_id]])</f>
        <v>home_base_power</v>
      </c>
      <c r="G228" s="21" t="s">
        <v>332</v>
      </c>
      <c r="H228" s="21" t="s">
        <v>243</v>
      </c>
      <c r="I228" s="21" t="s">
        <v>141</v>
      </c>
      <c r="M228" s="21" t="s">
        <v>90</v>
      </c>
      <c r="T228" s="26"/>
      <c r="U228" s="21" t="s">
        <v>503</v>
      </c>
      <c r="V228" s="22"/>
      <c r="W228" s="22"/>
      <c r="X228" s="22"/>
      <c r="Y228" s="22"/>
      <c r="AC228" s="21" t="s">
        <v>337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hidden="1" customHeight="1">
      <c r="A229" s="21">
        <v>2102</v>
      </c>
      <c r="B229" s="21" t="s">
        <v>26</v>
      </c>
      <c r="C229" s="21" t="s">
        <v>887</v>
      </c>
      <c r="D229" s="21" t="s">
        <v>27</v>
      </c>
      <c r="E229" s="21" t="s">
        <v>330</v>
      </c>
      <c r="F229" s="25" t="str">
        <f>IF(ISBLANK(Table2[[#This Row],[unique_id]]), "", Table2[[#This Row],[unique_id]])</f>
        <v>home_peak_power</v>
      </c>
      <c r="G229" s="21" t="s">
        <v>333</v>
      </c>
      <c r="H229" s="21" t="s">
        <v>243</v>
      </c>
      <c r="I229" s="21" t="s">
        <v>141</v>
      </c>
      <c r="M229" s="21" t="s">
        <v>90</v>
      </c>
      <c r="T229" s="26"/>
      <c r="U229" s="21" t="s">
        <v>503</v>
      </c>
      <c r="V229" s="22"/>
      <c r="W229" s="22"/>
      <c r="X229" s="22"/>
      <c r="Y229" s="22"/>
      <c r="AC229" s="21" t="s">
        <v>337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hidden="1" customHeight="1">
      <c r="A230" s="21">
        <v>2103</v>
      </c>
      <c r="B230" s="21" t="s">
        <v>26</v>
      </c>
      <c r="C230" s="21" t="s">
        <v>506</v>
      </c>
      <c r="D230" s="21" t="s">
        <v>343</v>
      </c>
      <c r="E230" s="21" t="s">
        <v>504</v>
      </c>
      <c r="F230" s="25" t="str">
        <f>IF(ISBLANK(Table2[[#This Row],[unique_id]]), "", Table2[[#This Row],[unique_id]])</f>
        <v>graph_break</v>
      </c>
      <c r="G230" s="21" t="s">
        <v>505</v>
      </c>
      <c r="H230" s="21" t="s">
        <v>243</v>
      </c>
      <c r="I230" s="21" t="s">
        <v>141</v>
      </c>
      <c r="T230" s="26"/>
      <c r="U230" s="21" t="s">
        <v>503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hidden="1" customHeight="1">
      <c r="A231" s="21">
        <v>2104</v>
      </c>
      <c r="B231" s="21" t="s">
        <v>26</v>
      </c>
      <c r="C231" s="21" t="s">
        <v>887</v>
      </c>
      <c r="D231" s="21" t="s">
        <v>27</v>
      </c>
      <c r="E231" s="21" t="s">
        <v>871</v>
      </c>
      <c r="F231" s="25" t="str">
        <f>IF(ISBLANK(Table2[[#This Row],[unique_id]]), "", Table2[[#This Row],[unique_id]])</f>
        <v>lights_power</v>
      </c>
      <c r="G231" s="21" t="s">
        <v>900</v>
      </c>
      <c r="H231" s="21" t="s">
        <v>243</v>
      </c>
      <c r="I231" s="21" t="s">
        <v>141</v>
      </c>
      <c r="M231" s="21" t="s">
        <v>136</v>
      </c>
      <c r="T231" s="26"/>
      <c r="U231" s="21" t="s">
        <v>503</v>
      </c>
      <c r="V231" s="22"/>
      <c r="W231" s="22"/>
      <c r="X231" s="22"/>
      <c r="Y231" s="22"/>
      <c r="AC231" s="21" t="s">
        <v>337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hidden="1" customHeight="1">
      <c r="A232" s="21">
        <v>2105</v>
      </c>
      <c r="B232" s="21" t="s">
        <v>26</v>
      </c>
      <c r="C232" s="21" t="s">
        <v>887</v>
      </c>
      <c r="D232" s="21" t="s">
        <v>27</v>
      </c>
      <c r="E232" s="21" t="s">
        <v>872</v>
      </c>
      <c r="F232" s="25" t="str">
        <f>IF(ISBLANK(Table2[[#This Row],[unique_id]]), "", Table2[[#This Row],[unique_id]])</f>
        <v>fans_power</v>
      </c>
      <c r="G232" s="21" t="s">
        <v>899</v>
      </c>
      <c r="H232" s="21" t="s">
        <v>243</v>
      </c>
      <c r="I232" s="21" t="s">
        <v>141</v>
      </c>
      <c r="M232" s="21" t="s">
        <v>136</v>
      </c>
      <c r="T232" s="26"/>
      <c r="U232" s="21" t="s">
        <v>503</v>
      </c>
      <c r="V232" s="22"/>
      <c r="W232" s="22"/>
      <c r="X232" s="22"/>
      <c r="Y232" s="22"/>
      <c r="AC232" s="21" t="s">
        <v>337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hidden="1" customHeight="1">
      <c r="A233" s="21">
        <v>2106</v>
      </c>
      <c r="B233" s="21" t="s">
        <v>26</v>
      </c>
      <c r="C233" s="21" t="s">
        <v>887</v>
      </c>
      <c r="D233" s="21" t="s">
        <v>27</v>
      </c>
      <c r="E233" s="21" t="s">
        <v>942</v>
      </c>
      <c r="F233" s="25" t="str">
        <f>IF(ISBLANK(Table2[[#This Row],[unique_id]]), "", Table2[[#This Row],[unique_id]])</f>
        <v>all_standby_power</v>
      </c>
      <c r="G233" s="21" t="s">
        <v>966</v>
      </c>
      <c r="H233" s="21" t="s">
        <v>243</v>
      </c>
      <c r="I233" s="21" t="s">
        <v>141</v>
      </c>
      <c r="M233" s="21" t="s">
        <v>136</v>
      </c>
      <c r="T233" s="26"/>
      <c r="U233" s="21" t="s">
        <v>503</v>
      </c>
      <c r="V233" s="22"/>
      <c r="W233" s="22"/>
      <c r="X233" s="22"/>
      <c r="Y233" s="22"/>
      <c r="AC233" s="21" t="s">
        <v>337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hidden="1" customHeight="1">
      <c r="A234" s="21">
        <v>2107</v>
      </c>
      <c r="B234" s="21" t="s">
        <v>26</v>
      </c>
      <c r="C234" s="21" t="s">
        <v>887</v>
      </c>
      <c r="D234" s="21" t="s">
        <v>27</v>
      </c>
      <c r="E234" s="21" t="s">
        <v>1257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503</v>
      </c>
      <c r="V234" s="22"/>
      <c r="W234" s="22"/>
      <c r="X234" s="22"/>
      <c r="Y234" s="22"/>
      <c r="AC234" s="21" t="s">
        <v>337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hidden="1" customHeight="1">
      <c r="A235" s="21">
        <v>2108</v>
      </c>
      <c r="B235" s="21" t="s">
        <v>26</v>
      </c>
      <c r="C235" s="21" t="s">
        <v>887</v>
      </c>
      <c r="D235" s="21" t="s">
        <v>27</v>
      </c>
      <c r="E235" s="21" t="s">
        <v>1258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503</v>
      </c>
      <c r="V235" s="22"/>
      <c r="W235" s="22"/>
      <c r="X235" s="22"/>
      <c r="Y235" s="22"/>
      <c r="AC235" s="21" t="s">
        <v>337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hidden="1" customHeight="1">
      <c r="A236" s="21">
        <v>2109</v>
      </c>
      <c r="B236" s="21" t="s">
        <v>26</v>
      </c>
      <c r="C236" s="21" t="s">
        <v>887</v>
      </c>
      <c r="D236" s="21" t="s">
        <v>27</v>
      </c>
      <c r="E236" s="21" t="s">
        <v>1259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503</v>
      </c>
      <c r="V236" s="22"/>
      <c r="W236" s="22"/>
      <c r="X236" s="22"/>
      <c r="Y236" s="22"/>
      <c r="AC236" s="21" t="s">
        <v>337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hidden="1" customHeight="1">
      <c r="A237" s="21">
        <v>2110</v>
      </c>
      <c r="B237" s="21" t="s">
        <v>26</v>
      </c>
      <c r="C237" s="21" t="s">
        <v>887</v>
      </c>
      <c r="D237" s="21" t="s">
        <v>27</v>
      </c>
      <c r="E237" s="21" t="s">
        <v>1260</v>
      </c>
      <c r="F237" s="25" t="str">
        <f>IF(ISBLANK(Table2[[#This Row],[unique_id]]), "", Table2[[#This Row],[unique_id]])</f>
        <v>pool_filter_power</v>
      </c>
      <c r="G237" s="21" t="s">
        <v>329</v>
      </c>
      <c r="H237" s="21" t="s">
        <v>243</v>
      </c>
      <c r="I237" s="21" t="s">
        <v>141</v>
      </c>
      <c r="M237" s="21" t="s">
        <v>136</v>
      </c>
      <c r="T237" s="26"/>
      <c r="U237" s="21" t="s">
        <v>503</v>
      </c>
      <c r="V237" s="22"/>
      <c r="W237" s="22"/>
      <c r="X237" s="22"/>
      <c r="Y237" s="22"/>
      <c r="AC237" s="21" t="s">
        <v>337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887</v>
      </c>
      <c r="D238" s="21" t="s">
        <v>27</v>
      </c>
      <c r="E238" s="21" t="s">
        <v>1261</v>
      </c>
      <c r="F238" s="25" t="str">
        <f>IF(ISBLANK(Table2[[#This Row],[unique_id]]), "", Table2[[#This Row],[unique_id]])</f>
        <v>water_booster_power</v>
      </c>
      <c r="G238" s="21" t="s">
        <v>1380</v>
      </c>
      <c r="H238" s="21" t="s">
        <v>243</v>
      </c>
      <c r="I238" s="21" t="s">
        <v>141</v>
      </c>
      <c r="M238" s="21" t="s">
        <v>136</v>
      </c>
      <c r="T238" s="26"/>
      <c r="U238" s="21" t="s">
        <v>503</v>
      </c>
      <c r="V238" s="22"/>
      <c r="W238" s="22"/>
      <c r="X238" s="22"/>
      <c r="Y238" s="22"/>
      <c r="AC238" s="21" t="s">
        <v>337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hidden="1" customHeight="1">
      <c r="A239" s="21">
        <v>2112</v>
      </c>
      <c r="B239" s="21" t="s">
        <v>26</v>
      </c>
      <c r="C239" s="21" t="s">
        <v>887</v>
      </c>
      <c r="D239" s="21" t="s">
        <v>27</v>
      </c>
      <c r="E239" s="21" t="s">
        <v>1262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503</v>
      </c>
      <c r="V239" s="22"/>
      <c r="W239" s="22"/>
      <c r="X239" s="22"/>
      <c r="Y239" s="22"/>
      <c r="AC239" s="21" t="s">
        <v>337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hidden="1" customHeight="1">
      <c r="A240" s="21">
        <v>2113</v>
      </c>
      <c r="B240" s="21" t="s">
        <v>26</v>
      </c>
      <c r="C240" s="21" t="s">
        <v>887</v>
      </c>
      <c r="D240" s="21" t="s">
        <v>27</v>
      </c>
      <c r="E240" s="21" t="s">
        <v>1263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503</v>
      </c>
      <c r="V240" s="22"/>
      <c r="W240" s="22"/>
      <c r="X240" s="22"/>
      <c r="Y240" s="22"/>
      <c r="AC240" s="21" t="s">
        <v>337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hidden="1" customHeight="1">
      <c r="A241" s="21">
        <v>2114</v>
      </c>
      <c r="B241" s="21" t="s">
        <v>26</v>
      </c>
      <c r="C241" s="21" t="s">
        <v>887</v>
      </c>
      <c r="D241" s="21" t="s">
        <v>27</v>
      </c>
      <c r="E241" s="21" t="s">
        <v>1264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503</v>
      </c>
      <c r="V241" s="22"/>
      <c r="W241" s="22"/>
      <c r="X241" s="22"/>
      <c r="Y241" s="22"/>
      <c r="AC241" s="21" t="s">
        <v>337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hidden="1" customHeight="1">
      <c r="A242" s="21">
        <v>2115</v>
      </c>
      <c r="B242" s="21" t="s">
        <v>26</v>
      </c>
      <c r="C242" s="21" t="s">
        <v>887</v>
      </c>
      <c r="D242" s="21" t="s">
        <v>27</v>
      </c>
      <c r="E242" s="21" t="s">
        <v>888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503</v>
      </c>
      <c r="V242" s="22"/>
      <c r="W242" s="22"/>
      <c r="X242" s="22"/>
      <c r="Y242" s="22"/>
      <c r="AC242" s="21" t="s">
        <v>337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hidden="1" customHeight="1">
      <c r="A243" s="21">
        <v>2116</v>
      </c>
      <c r="B243" s="21" t="s">
        <v>26</v>
      </c>
      <c r="C243" s="21" t="s">
        <v>887</v>
      </c>
      <c r="D243" s="21" t="s">
        <v>27</v>
      </c>
      <c r="E243" s="21" t="s">
        <v>889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503</v>
      </c>
      <c r="V243" s="22"/>
      <c r="W243" s="22"/>
      <c r="X243" s="22"/>
      <c r="Y243" s="22"/>
      <c r="AC243" s="21" t="s">
        <v>337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hidden="1" customHeight="1">
      <c r="A244" s="21">
        <v>2117</v>
      </c>
      <c r="B244" s="21" t="s">
        <v>26</v>
      </c>
      <c r="C244" s="21" t="s">
        <v>887</v>
      </c>
      <c r="D244" s="21" t="s">
        <v>27</v>
      </c>
      <c r="E244" s="21" t="s">
        <v>1265</v>
      </c>
      <c r="F244" s="25" t="str">
        <f>IF(ISBLANK(Table2[[#This Row],[unique_id]]), "", Table2[[#This Row],[unique_id]])</f>
        <v>towel_rails_power</v>
      </c>
      <c r="G244" s="21" t="s">
        <v>514</v>
      </c>
      <c r="H244" s="21" t="s">
        <v>243</v>
      </c>
      <c r="I244" s="21" t="s">
        <v>141</v>
      </c>
      <c r="M244" s="21" t="s">
        <v>136</v>
      </c>
      <c r="T244" s="26"/>
      <c r="U244" s="21" t="s">
        <v>503</v>
      </c>
      <c r="V244" s="22"/>
      <c r="W244" s="22"/>
      <c r="X244" s="22"/>
      <c r="Y244" s="22"/>
      <c r="AC244" s="21" t="s">
        <v>337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hidden="1" customHeight="1">
      <c r="A245" s="21">
        <v>2118</v>
      </c>
      <c r="B245" s="21" t="s">
        <v>26</v>
      </c>
      <c r="C245" s="21" t="s">
        <v>887</v>
      </c>
      <c r="D245" s="21" t="s">
        <v>27</v>
      </c>
      <c r="E245" s="21" t="s">
        <v>890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503</v>
      </c>
      <c r="V245" s="22"/>
      <c r="W245" s="22"/>
      <c r="X245" s="22"/>
      <c r="Y245" s="22"/>
      <c r="AC245" s="21" t="s">
        <v>337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hidden="1" customHeight="1">
      <c r="A246" s="21">
        <v>2119</v>
      </c>
      <c r="B246" s="21" t="s">
        <v>26</v>
      </c>
      <c r="C246" s="21" t="s">
        <v>887</v>
      </c>
      <c r="D246" s="21" t="s">
        <v>27</v>
      </c>
      <c r="E246" s="21" t="s">
        <v>891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503</v>
      </c>
      <c r="V246" s="22"/>
      <c r="W246" s="22"/>
      <c r="X246" s="22"/>
      <c r="Y246" s="22"/>
      <c r="AC246" s="21" t="s">
        <v>337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hidden="1" customHeight="1">
      <c r="A247" s="21">
        <v>2120</v>
      </c>
      <c r="B247" s="21" t="s">
        <v>26</v>
      </c>
      <c r="C247" s="21" t="s">
        <v>887</v>
      </c>
      <c r="D247" s="21" t="s">
        <v>27</v>
      </c>
      <c r="E247" s="21" t="s">
        <v>904</v>
      </c>
      <c r="F247" s="25" t="str">
        <f>IF(ISBLANK(Table2[[#This Row],[unique_id]]), "", Table2[[#This Row],[unique_id]])</f>
        <v>audio_visual_devices_power</v>
      </c>
      <c r="G247" s="21" t="s">
        <v>905</v>
      </c>
      <c r="H247" s="21" t="s">
        <v>243</v>
      </c>
      <c r="I247" s="21" t="s">
        <v>141</v>
      </c>
      <c r="M247" s="21" t="s">
        <v>136</v>
      </c>
      <c r="T247" s="26"/>
      <c r="U247" s="21" t="s">
        <v>503</v>
      </c>
      <c r="V247" s="22"/>
      <c r="W247" s="22"/>
      <c r="X247" s="22"/>
      <c r="Y247" s="22"/>
      <c r="AC247" s="21" t="s">
        <v>337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hidden="1" customHeight="1">
      <c r="A248" s="21">
        <v>2121</v>
      </c>
      <c r="B248" s="21" t="s">
        <v>26</v>
      </c>
      <c r="C248" s="21" t="s">
        <v>887</v>
      </c>
      <c r="D248" s="21" t="s">
        <v>27</v>
      </c>
      <c r="E248" s="21" t="s">
        <v>876</v>
      </c>
      <c r="F248" s="25" t="str">
        <f>IF(ISBLANK(Table2[[#This Row],[unique_id]]), "", Table2[[#This Row],[unique_id]])</f>
        <v>servers_network_power</v>
      </c>
      <c r="G248" s="21" t="s">
        <v>870</v>
      </c>
      <c r="H248" s="21" t="s">
        <v>243</v>
      </c>
      <c r="I248" s="21" t="s">
        <v>141</v>
      </c>
      <c r="M248" s="21" t="s">
        <v>136</v>
      </c>
      <c r="T248" s="26"/>
      <c r="U248" s="21" t="s">
        <v>503</v>
      </c>
      <c r="V248" s="22"/>
      <c r="W248" s="22"/>
      <c r="X248" s="22"/>
      <c r="Y248" s="22"/>
      <c r="AC248" s="21" t="s">
        <v>337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hidden="1" customHeight="1">
      <c r="A249" s="21">
        <v>2122</v>
      </c>
      <c r="B249" s="21" t="s">
        <v>26</v>
      </c>
      <c r="C249" s="21" t="s">
        <v>506</v>
      </c>
      <c r="D249" s="21" t="s">
        <v>343</v>
      </c>
      <c r="E249" s="21" t="s">
        <v>342</v>
      </c>
      <c r="F249" s="25" t="str">
        <f>IF(ISBLANK(Table2[[#This Row],[unique_id]]), "", Table2[[#This Row],[unique_id]])</f>
        <v>column_break</v>
      </c>
      <c r="G249" s="21" t="s">
        <v>339</v>
      </c>
      <c r="H249" s="21" t="s">
        <v>243</v>
      </c>
      <c r="I249" s="21" t="s">
        <v>141</v>
      </c>
      <c r="M249" s="21" t="s">
        <v>340</v>
      </c>
      <c r="N249" s="21" t="s">
        <v>341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hidden="1" customHeight="1">
      <c r="A250" s="21">
        <v>2123</v>
      </c>
      <c r="B250" s="21" t="s">
        <v>26</v>
      </c>
      <c r="C250" s="21" t="s">
        <v>887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334</v>
      </c>
      <c r="H250" s="21" t="s">
        <v>222</v>
      </c>
      <c r="I250" s="21" t="s">
        <v>141</v>
      </c>
      <c r="M250" s="21" t="s">
        <v>90</v>
      </c>
      <c r="T250" s="26"/>
      <c r="U250" s="21" t="s">
        <v>502</v>
      </c>
      <c r="V250" s="22"/>
      <c r="W250" s="22"/>
      <c r="X250" s="22"/>
      <c r="Y250" s="22"/>
      <c r="AC250" s="21" t="s">
        <v>338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hidden="1" customHeight="1">
      <c r="A251" s="21">
        <v>2124</v>
      </c>
      <c r="B251" s="21" t="s">
        <v>26</v>
      </c>
      <c r="C251" s="21" t="s">
        <v>887</v>
      </c>
      <c r="D251" s="21" t="s">
        <v>27</v>
      </c>
      <c r="E251" s="21" t="s">
        <v>336</v>
      </c>
      <c r="F251" s="25" t="str">
        <f>IF(ISBLANK(Table2[[#This Row],[unique_id]]), "", Table2[[#This Row],[unique_id]])</f>
        <v>home_base_energy_daily</v>
      </c>
      <c r="G251" s="21" t="s">
        <v>332</v>
      </c>
      <c r="H251" s="21" t="s">
        <v>222</v>
      </c>
      <c r="I251" s="21" t="s">
        <v>141</v>
      </c>
      <c r="M251" s="21" t="s">
        <v>90</v>
      </c>
      <c r="T251" s="26"/>
      <c r="U251" s="21" t="s">
        <v>502</v>
      </c>
      <c r="V251" s="22"/>
      <c r="W251" s="22"/>
      <c r="X251" s="22"/>
      <c r="Y251" s="22"/>
      <c r="AC251" s="21" t="s">
        <v>338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hidden="1" customHeight="1">
      <c r="A252" s="21">
        <v>2125</v>
      </c>
      <c r="B252" s="21" t="s">
        <v>26</v>
      </c>
      <c r="C252" s="21" t="s">
        <v>887</v>
      </c>
      <c r="D252" s="21" t="s">
        <v>27</v>
      </c>
      <c r="E252" s="21" t="s">
        <v>335</v>
      </c>
      <c r="F252" s="25" t="str">
        <f>IF(ISBLANK(Table2[[#This Row],[unique_id]]), "", Table2[[#This Row],[unique_id]])</f>
        <v>home_peak_energy_daily</v>
      </c>
      <c r="G252" s="21" t="s">
        <v>333</v>
      </c>
      <c r="H252" s="21" t="s">
        <v>222</v>
      </c>
      <c r="I252" s="21" t="s">
        <v>141</v>
      </c>
      <c r="M252" s="21" t="s">
        <v>90</v>
      </c>
      <c r="T252" s="26"/>
      <c r="U252" s="21" t="s">
        <v>502</v>
      </c>
      <c r="V252" s="22"/>
      <c r="W252" s="22"/>
      <c r="X252" s="22"/>
      <c r="Y252" s="22"/>
      <c r="AC252" s="21" t="s">
        <v>338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hidden="1" customHeight="1">
      <c r="A253" s="21">
        <v>2126</v>
      </c>
      <c r="B253" s="21" t="s">
        <v>26</v>
      </c>
      <c r="C253" s="21" t="s">
        <v>506</v>
      </c>
      <c r="D253" s="21" t="s">
        <v>343</v>
      </c>
      <c r="E253" s="21" t="s">
        <v>504</v>
      </c>
      <c r="F253" s="25" t="str">
        <f>IF(ISBLANK(Table2[[#This Row],[unique_id]]), "", Table2[[#This Row],[unique_id]])</f>
        <v>graph_break</v>
      </c>
      <c r="G253" s="21" t="s">
        <v>505</v>
      </c>
      <c r="H253" s="21" t="s">
        <v>222</v>
      </c>
      <c r="I253" s="21" t="s">
        <v>141</v>
      </c>
      <c r="T253" s="26"/>
      <c r="U253" s="21" t="s">
        <v>502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hidden="1" customHeight="1">
      <c r="A254" s="21">
        <v>2127</v>
      </c>
      <c r="B254" s="21" t="s">
        <v>26</v>
      </c>
      <c r="C254" s="21" t="s">
        <v>887</v>
      </c>
      <c r="D254" s="21" t="s">
        <v>27</v>
      </c>
      <c r="E254" s="21" t="s">
        <v>873</v>
      </c>
      <c r="F254" s="25" t="str">
        <f>IF(ISBLANK(Table2[[#This Row],[unique_id]]), "", Table2[[#This Row],[unique_id]])</f>
        <v>lights_energy_daily</v>
      </c>
      <c r="G254" s="21" t="s">
        <v>900</v>
      </c>
      <c r="H254" s="21" t="s">
        <v>222</v>
      </c>
      <c r="I254" s="21" t="s">
        <v>141</v>
      </c>
      <c r="M254" s="21" t="s">
        <v>136</v>
      </c>
      <c r="T254" s="26"/>
      <c r="U254" s="21" t="s">
        <v>502</v>
      </c>
      <c r="V254" s="22"/>
      <c r="W254" s="22"/>
      <c r="X254" s="22"/>
      <c r="Y254" s="22"/>
      <c r="AC254" s="21" t="s">
        <v>338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hidden="1" customHeight="1">
      <c r="A255" s="21">
        <v>2128</v>
      </c>
      <c r="B255" s="21" t="s">
        <v>26</v>
      </c>
      <c r="C255" s="21" t="s">
        <v>887</v>
      </c>
      <c r="D255" s="21" t="s">
        <v>27</v>
      </c>
      <c r="E255" s="21" t="s">
        <v>874</v>
      </c>
      <c r="F255" s="25" t="str">
        <f>IF(ISBLANK(Table2[[#This Row],[unique_id]]), "", Table2[[#This Row],[unique_id]])</f>
        <v>fans_energy_daily</v>
      </c>
      <c r="G255" s="21" t="s">
        <v>899</v>
      </c>
      <c r="H255" s="21" t="s">
        <v>222</v>
      </c>
      <c r="I255" s="21" t="s">
        <v>141</v>
      </c>
      <c r="M255" s="21" t="s">
        <v>136</v>
      </c>
      <c r="T255" s="26"/>
      <c r="U255" s="21" t="s">
        <v>502</v>
      </c>
      <c r="V255" s="22"/>
      <c r="W255" s="22"/>
      <c r="X255" s="22"/>
      <c r="Y255" s="22"/>
      <c r="AC255" s="21" t="s">
        <v>338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hidden="1" customHeight="1">
      <c r="A256" s="21">
        <v>2129</v>
      </c>
      <c r="B256" s="21" t="s">
        <v>26</v>
      </c>
      <c r="C256" s="21" t="s">
        <v>887</v>
      </c>
      <c r="D256" s="21" t="s">
        <v>27</v>
      </c>
      <c r="E256" s="21" t="s">
        <v>946</v>
      </c>
      <c r="F256" s="25" t="str">
        <f>IF(ISBLANK(Table2[[#This Row],[unique_id]]), "", Table2[[#This Row],[unique_id]])</f>
        <v>all_standby_energy_daily</v>
      </c>
      <c r="G256" s="21" t="s">
        <v>966</v>
      </c>
      <c r="H256" s="21" t="s">
        <v>222</v>
      </c>
      <c r="I256" s="21" t="s">
        <v>141</v>
      </c>
      <c r="M256" s="21" t="s">
        <v>136</v>
      </c>
      <c r="T256" s="26"/>
      <c r="U256" s="21" t="s">
        <v>502</v>
      </c>
      <c r="V256" s="22"/>
      <c r="W256" s="22"/>
      <c r="X256" s="22"/>
      <c r="Y256" s="22"/>
      <c r="AC256" s="21" t="s">
        <v>338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hidden="1" customHeight="1">
      <c r="A257" s="21">
        <v>2130</v>
      </c>
      <c r="B257" s="21" t="s">
        <v>26</v>
      </c>
      <c r="C257" s="21" t="s">
        <v>887</v>
      </c>
      <c r="D257" s="21" t="s">
        <v>27</v>
      </c>
      <c r="E257" s="21" t="s">
        <v>1266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502</v>
      </c>
      <c r="V257" s="22"/>
      <c r="W257" s="22"/>
      <c r="X257" s="22"/>
      <c r="Y257" s="22"/>
      <c r="AC257" s="21" t="s">
        <v>338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hidden="1" customHeight="1">
      <c r="A258" s="21">
        <v>2131</v>
      </c>
      <c r="B258" s="21" t="s">
        <v>26</v>
      </c>
      <c r="C258" s="21" t="s">
        <v>887</v>
      </c>
      <c r="D258" s="21" t="s">
        <v>27</v>
      </c>
      <c r="E258" s="21" t="s">
        <v>1267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502</v>
      </c>
      <c r="V258" s="22"/>
      <c r="W258" s="22"/>
      <c r="X258" s="22"/>
      <c r="Y258" s="22"/>
      <c r="AC258" s="21" t="s">
        <v>338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hidden="1" customHeight="1">
      <c r="A259" s="21">
        <v>2132</v>
      </c>
      <c r="B259" s="21" t="s">
        <v>26</v>
      </c>
      <c r="C259" s="21" t="s">
        <v>887</v>
      </c>
      <c r="D259" s="21" t="s">
        <v>27</v>
      </c>
      <c r="E259" s="21" t="s">
        <v>1268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502</v>
      </c>
      <c r="V259" s="22"/>
      <c r="W259" s="22"/>
      <c r="X259" s="22"/>
      <c r="Y259" s="22"/>
      <c r="AC259" s="21" t="s">
        <v>338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hidden="1" customHeight="1">
      <c r="A260" s="21">
        <v>2133</v>
      </c>
      <c r="B260" s="21" t="s">
        <v>26</v>
      </c>
      <c r="C260" s="21" t="s">
        <v>887</v>
      </c>
      <c r="D260" s="21" t="s">
        <v>27</v>
      </c>
      <c r="E260" s="21" t="s">
        <v>1269</v>
      </c>
      <c r="F260" s="25" t="str">
        <f>IF(ISBLANK(Table2[[#This Row],[unique_id]]), "", Table2[[#This Row],[unique_id]])</f>
        <v>pool_filter_energy_daily</v>
      </c>
      <c r="G260" s="21" t="s">
        <v>329</v>
      </c>
      <c r="H260" s="21" t="s">
        <v>222</v>
      </c>
      <c r="I260" s="21" t="s">
        <v>141</v>
      </c>
      <c r="M260" s="21" t="s">
        <v>136</v>
      </c>
      <c r="T260" s="26"/>
      <c r="U260" s="21" t="s">
        <v>502</v>
      </c>
      <c r="V260" s="22"/>
      <c r="W260" s="22"/>
      <c r="X260" s="22"/>
      <c r="Y260" s="22"/>
      <c r="AC260" s="21" t="s">
        <v>338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887</v>
      </c>
      <c r="D261" s="21" t="s">
        <v>27</v>
      </c>
      <c r="E261" s="21" t="s">
        <v>1270</v>
      </c>
      <c r="F261" s="25" t="str">
        <f>IF(ISBLANK(Table2[[#This Row],[unique_id]]), "", Table2[[#This Row],[unique_id]])</f>
        <v>water_booster_energy_daily</v>
      </c>
      <c r="G261" s="21" t="s">
        <v>1380</v>
      </c>
      <c r="H261" s="21" t="s">
        <v>222</v>
      </c>
      <c r="I261" s="21" t="s">
        <v>141</v>
      </c>
      <c r="M261" s="21" t="s">
        <v>136</v>
      </c>
      <c r="T261" s="26"/>
      <c r="U261" s="21" t="s">
        <v>502</v>
      </c>
      <c r="V261" s="22"/>
      <c r="W261" s="22"/>
      <c r="X261" s="22"/>
      <c r="Y261" s="22"/>
      <c r="AC261" s="21" t="s">
        <v>338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hidden="1" customHeight="1">
      <c r="A262" s="21">
        <v>2135</v>
      </c>
      <c r="B262" s="21" t="s">
        <v>26</v>
      </c>
      <c r="C262" s="21" t="s">
        <v>887</v>
      </c>
      <c r="D262" s="21" t="s">
        <v>27</v>
      </c>
      <c r="E262" s="21" t="s">
        <v>1271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502</v>
      </c>
      <c r="V262" s="22"/>
      <c r="W262" s="22"/>
      <c r="X262" s="22"/>
      <c r="Y262" s="22"/>
      <c r="AC262" s="21" t="s">
        <v>338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hidden="1" customHeight="1">
      <c r="A263" s="21">
        <v>2136</v>
      </c>
      <c r="B263" s="21" t="s">
        <v>26</v>
      </c>
      <c r="C263" s="21" t="s">
        <v>887</v>
      </c>
      <c r="D263" s="21" t="s">
        <v>27</v>
      </c>
      <c r="E263" s="21" t="s">
        <v>1272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502</v>
      </c>
      <c r="V263" s="22"/>
      <c r="W263" s="22"/>
      <c r="X263" s="22"/>
      <c r="Y263" s="22"/>
      <c r="AC263" s="21" t="s">
        <v>338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hidden="1" customHeight="1">
      <c r="A264" s="21">
        <v>2137</v>
      </c>
      <c r="B264" s="21" t="s">
        <v>26</v>
      </c>
      <c r="C264" s="21" t="s">
        <v>887</v>
      </c>
      <c r="D264" s="21" t="s">
        <v>27</v>
      </c>
      <c r="E264" s="21" t="s">
        <v>1273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502</v>
      </c>
      <c r="V264" s="22"/>
      <c r="W264" s="22"/>
      <c r="X264" s="22"/>
      <c r="Y264" s="22"/>
      <c r="AC264" s="21" t="s">
        <v>338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hidden="1" customHeight="1">
      <c r="A265" s="21">
        <v>2138</v>
      </c>
      <c r="B265" s="21" t="s">
        <v>26</v>
      </c>
      <c r="C265" s="21" t="s">
        <v>887</v>
      </c>
      <c r="D265" s="21" t="s">
        <v>27</v>
      </c>
      <c r="E265" s="21" t="s">
        <v>892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502</v>
      </c>
      <c r="V265" s="22"/>
      <c r="W265" s="22"/>
      <c r="X265" s="22"/>
      <c r="Y265" s="22"/>
      <c r="AC265" s="21" t="s">
        <v>338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hidden="1" customHeight="1">
      <c r="A266" s="21">
        <v>2139</v>
      </c>
      <c r="B266" s="21" t="s">
        <v>26</v>
      </c>
      <c r="C266" s="21" t="s">
        <v>887</v>
      </c>
      <c r="D266" s="21" t="s">
        <v>27</v>
      </c>
      <c r="E266" s="21" t="s">
        <v>893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502</v>
      </c>
      <c r="V266" s="22"/>
      <c r="W266" s="22"/>
      <c r="X266" s="22"/>
      <c r="Y266" s="22"/>
      <c r="AC266" s="21" t="s">
        <v>338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hidden="1" customHeight="1">
      <c r="A267" s="21">
        <v>2140</v>
      </c>
      <c r="B267" s="21" t="s">
        <v>26</v>
      </c>
      <c r="C267" s="21" t="s">
        <v>887</v>
      </c>
      <c r="D267" s="21" t="s">
        <v>27</v>
      </c>
      <c r="E267" s="21" t="s">
        <v>1274</v>
      </c>
      <c r="F267" s="25" t="str">
        <f>IF(ISBLANK(Table2[[#This Row],[unique_id]]), "", Table2[[#This Row],[unique_id]])</f>
        <v>towel_rails_energy_daily</v>
      </c>
      <c r="G267" s="21" t="s">
        <v>514</v>
      </c>
      <c r="H267" s="21" t="s">
        <v>222</v>
      </c>
      <c r="I267" s="21" t="s">
        <v>141</v>
      </c>
      <c r="M267" s="21" t="s">
        <v>136</v>
      </c>
      <c r="T267" s="26"/>
      <c r="U267" s="21" t="s">
        <v>502</v>
      </c>
      <c r="V267" s="22"/>
      <c r="W267" s="22"/>
      <c r="X267" s="22"/>
      <c r="Y267" s="22"/>
      <c r="AC267" s="21" t="s">
        <v>338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hidden="1" customHeight="1">
      <c r="A268" s="21">
        <v>2141</v>
      </c>
      <c r="B268" s="21" t="s">
        <v>26</v>
      </c>
      <c r="C268" s="21" t="s">
        <v>887</v>
      </c>
      <c r="D268" s="21" t="s">
        <v>27</v>
      </c>
      <c r="E268" s="21" t="s">
        <v>894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502</v>
      </c>
      <c r="V268" s="22"/>
      <c r="W268" s="22"/>
      <c r="X268" s="22"/>
      <c r="Y268" s="22"/>
      <c r="AC268" s="21" t="s">
        <v>338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hidden="1" customHeight="1">
      <c r="A269" s="21">
        <v>2142</v>
      </c>
      <c r="B269" s="21" t="s">
        <v>26</v>
      </c>
      <c r="C269" s="21" t="s">
        <v>887</v>
      </c>
      <c r="D269" s="21" t="s">
        <v>27</v>
      </c>
      <c r="E269" s="21" t="s">
        <v>895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502</v>
      </c>
      <c r="V269" s="22"/>
      <c r="W269" s="22"/>
      <c r="X269" s="22"/>
      <c r="Y269" s="22"/>
      <c r="AC269" s="21" t="s">
        <v>338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hidden="1" customHeight="1">
      <c r="A270" s="21">
        <v>2143</v>
      </c>
      <c r="B270" s="21" t="s">
        <v>26</v>
      </c>
      <c r="C270" s="21" t="s">
        <v>887</v>
      </c>
      <c r="D270" s="21" t="s">
        <v>27</v>
      </c>
      <c r="E270" s="21" t="s">
        <v>906</v>
      </c>
      <c r="F270" s="25" t="str">
        <f>IF(ISBLANK(Table2[[#This Row],[unique_id]]), "", Table2[[#This Row],[unique_id]])</f>
        <v>audio_visual_devices_energy_daily</v>
      </c>
      <c r="G270" s="21" t="s">
        <v>905</v>
      </c>
      <c r="H270" s="21" t="s">
        <v>222</v>
      </c>
      <c r="I270" s="21" t="s">
        <v>141</v>
      </c>
      <c r="M270" s="21" t="s">
        <v>136</v>
      </c>
      <c r="T270" s="26"/>
      <c r="U270" s="21" t="s">
        <v>502</v>
      </c>
      <c r="V270" s="22"/>
      <c r="W270" s="22"/>
      <c r="X270" s="22"/>
      <c r="Y270" s="22"/>
      <c r="AC270" s="21" t="s">
        <v>338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hidden="1" customHeight="1">
      <c r="A271" s="21">
        <v>2144</v>
      </c>
      <c r="B271" s="21" t="s">
        <v>26</v>
      </c>
      <c r="C271" s="21" t="s">
        <v>887</v>
      </c>
      <c r="D271" s="21" t="s">
        <v>27</v>
      </c>
      <c r="E271" s="21" t="s">
        <v>877</v>
      </c>
      <c r="F271" s="25" t="str">
        <f>IF(ISBLANK(Table2[[#This Row],[unique_id]]), "", Table2[[#This Row],[unique_id]])</f>
        <v>servers_network_energy_daily</v>
      </c>
      <c r="G271" s="21" t="s">
        <v>870</v>
      </c>
      <c r="H271" s="21" t="s">
        <v>222</v>
      </c>
      <c r="I271" s="21" t="s">
        <v>141</v>
      </c>
      <c r="M271" s="21" t="s">
        <v>136</v>
      </c>
      <c r="T271" s="26"/>
      <c r="U271" s="21" t="s">
        <v>502</v>
      </c>
      <c r="V271" s="22"/>
      <c r="W271" s="22"/>
      <c r="X271" s="22"/>
      <c r="Y271" s="22"/>
      <c r="AC271" s="21" t="s">
        <v>338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hidden="1" customHeight="1">
      <c r="A272" s="21">
        <v>2145</v>
      </c>
      <c r="B272" s="21" t="s">
        <v>26</v>
      </c>
      <c r="C272" s="21" t="s">
        <v>506</v>
      </c>
      <c r="D272" s="21" t="s">
        <v>343</v>
      </c>
      <c r="E272" s="21" t="s">
        <v>342</v>
      </c>
      <c r="F272" s="25" t="str">
        <f>IF(ISBLANK(Table2[[#This Row],[unique_id]]), "", Table2[[#This Row],[unique_id]])</f>
        <v>column_break</v>
      </c>
      <c r="G272" s="21" t="s">
        <v>339</v>
      </c>
      <c r="H272" s="21" t="s">
        <v>222</v>
      </c>
      <c r="I272" s="21" t="s">
        <v>141</v>
      </c>
      <c r="M272" s="21" t="s">
        <v>340</v>
      </c>
      <c r="N272" s="21" t="s">
        <v>341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hidden="1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1187</v>
      </c>
      <c r="BA273" s="21" t="s">
        <v>408</v>
      </c>
      <c r="BB273" s="21" t="s">
        <v>182</v>
      </c>
      <c r="BC273" s="21" t="s">
        <v>409</v>
      </c>
      <c r="BD273" s="21" t="s">
        <v>407</v>
      </c>
      <c r="BH273" s="21" t="s">
        <v>419</v>
      </c>
      <c r="BI273" s="27" t="s">
        <v>488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hidden="1" customHeight="1">
      <c r="A274" s="21">
        <v>2500</v>
      </c>
      <c r="B274" s="21" t="s">
        <v>651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825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1334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1312</v>
      </c>
      <c r="BA274" s="21" t="s">
        <v>1314</v>
      </c>
      <c r="BB274" s="21" t="s">
        <v>1313</v>
      </c>
      <c r="BC274" s="21" t="s">
        <v>1142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hidden="1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825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1334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1312</v>
      </c>
      <c r="BA275" s="21" t="s">
        <v>1314</v>
      </c>
      <c r="BB275" s="21" t="s">
        <v>1313</v>
      </c>
      <c r="BC275" s="21" t="s">
        <v>1142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hidden="1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825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824</v>
      </c>
      <c r="AE276" s="21" t="s">
        <v>293</v>
      </c>
      <c r="AF276" s="21">
        <v>200</v>
      </c>
      <c r="AG276" s="22" t="s">
        <v>34</v>
      </c>
      <c r="AH276" s="22"/>
      <c r="AI276" s="21" t="s">
        <v>1334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1312</v>
      </c>
      <c r="BA276" s="21" t="s">
        <v>1314</v>
      </c>
      <c r="BB276" s="21" t="s">
        <v>1313</v>
      </c>
      <c r="BC276" s="21" t="s">
        <v>1142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hidden="1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825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824</v>
      </c>
      <c r="AE277" s="21" t="s">
        <v>294</v>
      </c>
      <c r="AF277" s="21">
        <v>200</v>
      </c>
      <c r="AG277" s="22" t="s">
        <v>34</v>
      </c>
      <c r="AH277" s="22"/>
      <c r="AI277" s="21" t="s">
        <v>1334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1308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1312</v>
      </c>
      <c r="BA277" s="21" t="s">
        <v>1314</v>
      </c>
      <c r="BB277" s="21" t="s">
        <v>1313</v>
      </c>
      <c r="BC277" s="21" t="s">
        <v>1142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hidden="1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821</v>
      </c>
      <c r="F278" s="25" t="str">
        <f>IF(ISBLANK(Table2[[#This Row],[unique_id]]), "", Table2[[#This Row],[unique_id]])</f>
        <v>network_certifcate_expiry</v>
      </c>
      <c r="G278" s="21" t="s">
        <v>822</v>
      </c>
      <c r="H278" s="21" t="s">
        <v>825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823</v>
      </c>
      <c r="AF278" s="21">
        <v>200</v>
      </c>
      <c r="AG278" s="22" t="s">
        <v>34</v>
      </c>
      <c r="AH278" s="22"/>
      <c r="AI278" s="21" t="s">
        <v>1334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1309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1312</v>
      </c>
      <c r="BA278" s="21" t="s">
        <v>1314</v>
      </c>
      <c r="BB278" s="21" t="s">
        <v>1313</v>
      </c>
      <c r="BC278" s="21" t="s">
        <v>1142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hidden="1" customHeight="1">
      <c r="A279" s="21">
        <v>2505</v>
      </c>
      <c r="B279" s="21" t="s">
        <v>651</v>
      </c>
      <c r="C279" s="21" t="s">
        <v>151</v>
      </c>
      <c r="D279" s="21" t="s">
        <v>318</v>
      </c>
      <c r="E279" s="21" t="s">
        <v>818</v>
      </c>
      <c r="F279" s="25" t="str">
        <f>IF(ISBLANK(Table2[[#This Row],[unique_id]]), "", Table2[[#This Row],[unique_id]])</f>
        <v>network_refresh_zigbee_router_lqi</v>
      </c>
      <c r="G279" s="21" t="s">
        <v>819</v>
      </c>
      <c r="H279" s="21" t="s">
        <v>816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820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hidden="1" customHeight="1">
      <c r="A280" s="21">
        <v>2506</v>
      </c>
      <c r="B280" s="21" t="s">
        <v>26</v>
      </c>
      <c r="C280" s="21" t="s">
        <v>516</v>
      </c>
      <c r="D280" s="21" t="s">
        <v>27</v>
      </c>
      <c r="E280" s="21" t="s">
        <v>810</v>
      </c>
      <c r="F280" s="25" t="str">
        <f>IF(ISBLANK(Table2[[#This Row],[unique_id]]), "", Table2[[#This Row],[unique_id]])</f>
        <v>template_driveway_repeater_linkquality_percentage</v>
      </c>
      <c r="G280" s="21" t="s">
        <v>803</v>
      </c>
      <c r="H280" s="21" t="s">
        <v>816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hidden="1" customHeight="1">
      <c r="A281" s="21">
        <v>2507</v>
      </c>
      <c r="B281" s="21" t="s">
        <v>26</v>
      </c>
      <c r="C281" s="21" t="s">
        <v>516</v>
      </c>
      <c r="D281" s="21" t="s">
        <v>27</v>
      </c>
      <c r="E281" s="21" t="s">
        <v>811</v>
      </c>
      <c r="F281" s="25" t="str">
        <f>IF(ISBLANK(Table2[[#This Row],[unique_id]]), "", Table2[[#This Row],[unique_id]])</f>
        <v>template_landing_repeater_linkquality_percentage</v>
      </c>
      <c r="G281" s="21" t="s">
        <v>804</v>
      </c>
      <c r="H281" s="21" t="s">
        <v>816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hidden="1" customHeight="1">
      <c r="A282" s="21">
        <v>2508</v>
      </c>
      <c r="B282" s="21" t="s">
        <v>26</v>
      </c>
      <c r="C282" s="21" t="s">
        <v>516</v>
      </c>
      <c r="D282" s="21" t="s">
        <v>27</v>
      </c>
      <c r="E282" s="21" t="s">
        <v>812</v>
      </c>
      <c r="F282" s="25" t="str">
        <f>IF(ISBLANK(Table2[[#This Row],[unique_id]]), "", Table2[[#This Row],[unique_id]])</f>
        <v>template_garden_repeater_linkquality_percentage</v>
      </c>
      <c r="G282" s="21" t="s">
        <v>802</v>
      </c>
      <c r="H282" s="21" t="s">
        <v>816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hidden="1" customHeight="1">
      <c r="A283" s="21">
        <v>2509</v>
      </c>
      <c r="B283" s="21" t="s">
        <v>26</v>
      </c>
      <c r="C283" s="21" t="s">
        <v>388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template_kitchen_fan_outlet_linkquality_percentage</v>
      </c>
      <c r="G283" s="21" t="s">
        <v>711</v>
      </c>
      <c r="H283" s="21" t="s">
        <v>816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hidden="1" customHeight="1">
      <c r="A284" s="21">
        <v>2510</v>
      </c>
      <c r="B284" s="21" t="s">
        <v>26</v>
      </c>
      <c r="C284" s="21" t="s">
        <v>388</v>
      </c>
      <c r="D284" s="21" t="s">
        <v>27</v>
      </c>
      <c r="E284" s="21" t="s">
        <v>813</v>
      </c>
      <c r="F284" s="25" t="str">
        <f>IF(ISBLANK(Table2[[#This Row],[unique_id]]), "", Table2[[#This Row],[unique_id]])</f>
        <v>template_deck_fans_outlet_linkquality_percentage</v>
      </c>
      <c r="G284" s="21" t="s">
        <v>712</v>
      </c>
      <c r="H284" s="21" t="s">
        <v>816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hidden="1" customHeight="1">
      <c r="A285" s="21">
        <v>2511</v>
      </c>
      <c r="B285" s="21" t="s">
        <v>26</v>
      </c>
      <c r="C285" s="21" t="s">
        <v>388</v>
      </c>
      <c r="D285" s="21" t="s">
        <v>27</v>
      </c>
      <c r="E285" s="21" t="s">
        <v>815</v>
      </c>
      <c r="F285" s="25" t="str">
        <f>IF(ISBLANK(Table2[[#This Row],[unique_id]]), "", Table2[[#This Row],[unique_id]])</f>
        <v>template_edwin_wardrobe_outlet_linkquality_percentage</v>
      </c>
      <c r="G285" s="21" t="s">
        <v>808</v>
      </c>
      <c r="H285" s="21" t="s">
        <v>816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hidden="1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756</v>
      </c>
      <c r="H286" s="21" t="s">
        <v>817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479</v>
      </c>
      <c r="BA286" s="21" t="s">
        <v>36</v>
      </c>
      <c r="BB286" s="21" t="s">
        <v>37</v>
      </c>
      <c r="BC286" s="21" t="s">
        <v>1243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hidden="1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809</v>
      </c>
      <c r="F287" s="25" t="str">
        <f>IF(ISBLANK(Table2[[#This Row],[unique_id]]), "", Table2[[#This Row],[unique_id]])</f>
        <v>template_weatherstation_coms_signal_quality_percentage</v>
      </c>
      <c r="G287" s="21" t="s">
        <v>756</v>
      </c>
      <c r="H287" s="21" t="s">
        <v>817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hidden="1" customHeight="1">
      <c r="A288" s="21">
        <v>2514</v>
      </c>
      <c r="B288" s="21" t="s">
        <v>26</v>
      </c>
      <c r="C288" s="21" t="s">
        <v>506</v>
      </c>
      <c r="D288" s="21" t="s">
        <v>343</v>
      </c>
      <c r="E288" s="21" t="s">
        <v>342</v>
      </c>
      <c r="F288" s="25" t="str">
        <f>IF(ISBLANK(Table2[[#This Row],[unique_id]]), "", Table2[[#This Row],[unique_id]])</f>
        <v>column_break</v>
      </c>
      <c r="G288" s="21" t="s">
        <v>339</v>
      </c>
      <c r="H288" s="21" t="s">
        <v>817</v>
      </c>
      <c r="I288" s="21" t="s">
        <v>295</v>
      </c>
      <c r="M288" s="21" t="s">
        <v>340</v>
      </c>
      <c r="N288" s="21" t="s">
        <v>341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hidden="1" customHeight="1">
      <c r="A289" s="21">
        <v>2520</v>
      </c>
      <c r="B289" s="21" t="s">
        <v>26</v>
      </c>
      <c r="C289" s="21" t="s">
        <v>720</v>
      </c>
      <c r="D289" s="21" t="s">
        <v>27</v>
      </c>
      <c r="E289" s="21" t="s">
        <v>761</v>
      </c>
      <c r="F289" s="25" t="str">
        <f>IF(ISBLANK(Table2[[#This Row],[unique_id]]), "", Table2[[#This Row],[unique_id]])</f>
        <v>back_door_lock_battery</v>
      </c>
      <c r="G289" s="21" t="s">
        <v>747</v>
      </c>
      <c r="H289" s="21" t="s">
        <v>593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hidden="1" customHeight="1">
      <c r="A290" s="21">
        <v>2521</v>
      </c>
      <c r="B290" s="21" t="s">
        <v>26</v>
      </c>
      <c r="C290" s="21" t="s">
        <v>720</v>
      </c>
      <c r="D290" s="21" t="s">
        <v>27</v>
      </c>
      <c r="E290" s="21" t="s">
        <v>762</v>
      </c>
      <c r="F290" s="25" t="str">
        <f>IF(ISBLANK(Table2[[#This Row],[unique_id]]), "", Table2[[#This Row],[unique_id]])</f>
        <v>front_door_lock_battery</v>
      </c>
      <c r="G290" s="21" t="s">
        <v>746</v>
      </c>
      <c r="H290" s="21" t="s">
        <v>593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hidden="1" customHeight="1">
      <c r="A291" s="21">
        <v>2522</v>
      </c>
      <c r="B291" s="21" t="s">
        <v>26</v>
      </c>
      <c r="C291" s="21" t="s">
        <v>344</v>
      </c>
      <c r="D291" s="21" t="s">
        <v>27</v>
      </c>
      <c r="E291" s="21" t="s">
        <v>764</v>
      </c>
      <c r="F291" s="25" t="str">
        <f>IF(ISBLANK(Table2[[#This Row],[unique_id]]), "", Table2[[#This Row],[unique_id]])</f>
        <v>template_back_door_sensor_battery_last</v>
      </c>
      <c r="G291" s="21" t="s">
        <v>749</v>
      </c>
      <c r="H291" s="21" t="s">
        <v>593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hidden="1" customHeight="1">
      <c r="A292" s="21">
        <v>2523</v>
      </c>
      <c r="B292" s="21" t="s">
        <v>26</v>
      </c>
      <c r="C292" s="21" t="s">
        <v>344</v>
      </c>
      <c r="D292" s="21" t="s">
        <v>27</v>
      </c>
      <c r="E292" s="21" t="s">
        <v>763</v>
      </c>
      <c r="F292" s="25" t="str">
        <f>IF(ISBLANK(Table2[[#This Row],[unique_id]]), "", Table2[[#This Row],[unique_id]])</f>
        <v>template_front_door_sensor_battery_last</v>
      </c>
      <c r="G292" s="21" t="s">
        <v>748</v>
      </c>
      <c r="H292" s="21" t="s">
        <v>593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hidden="1" customHeight="1">
      <c r="A293" s="21">
        <v>2524</v>
      </c>
      <c r="B293" s="21" t="s">
        <v>651</v>
      </c>
      <c r="C293" s="21" t="s">
        <v>523</v>
      </c>
      <c r="D293" s="21" t="s">
        <v>27</v>
      </c>
      <c r="E293" s="21" t="s">
        <v>552</v>
      </c>
      <c r="F293" s="25" t="str">
        <f>IF(ISBLANK(Table2[[#This Row],[unique_id]]), "", Table2[[#This Row],[unique_id]])</f>
        <v>home_cube_remote_battery</v>
      </c>
      <c r="G293" s="21" t="s">
        <v>531</v>
      </c>
      <c r="H293" s="21" t="s">
        <v>593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hidden="1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758</v>
      </c>
      <c r="F294" s="25" t="str">
        <f>IF(ISBLANK(Table2[[#This Row],[unique_id]]), "", Table2[[#This Row],[unique_id]])</f>
        <v>template_weatherstation_console_battery_percent_int</v>
      </c>
      <c r="G294" s="21" t="s">
        <v>756</v>
      </c>
      <c r="H294" s="21" t="s">
        <v>593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757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hidden="1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530</v>
      </c>
      <c r="H295" s="21" t="s">
        <v>593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479</v>
      </c>
      <c r="BA295" s="21" t="s">
        <v>36</v>
      </c>
      <c r="BB295" s="21" t="s">
        <v>37</v>
      </c>
      <c r="BC295" s="21" t="s">
        <v>1243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hidden="1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680</v>
      </c>
      <c r="F296" s="25" t="str">
        <f>IF(ISBLANK(Table2[[#This Row],[unique_id]]), "", Table2[[#This Row],[unique_id]])</f>
        <v>bertram_2_office_pantry_battery_percent</v>
      </c>
      <c r="G296" s="21" t="s">
        <v>524</v>
      </c>
      <c r="H296" s="21" t="s">
        <v>593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1144</v>
      </c>
      <c r="BA296" s="21" t="s">
        <v>1146</v>
      </c>
      <c r="BB296" s="21" t="s">
        <v>128</v>
      </c>
      <c r="BC296" s="21" t="s">
        <v>481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hidden="1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681</v>
      </c>
      <c r="F297" s="25" t="str">
        <f>IF(ISBLANK(Table2[[#This Row],[unique_id]]), "", Table2[[#This Row],[unique_id]])</f>
        <v>bertram_2_office_lounge_battery_percent</v>
      </c>
      <c r="G297" s="21" t="s">
        <v>525</v>
      </c>
      <c r="H297" s="21" t="s">
        <v>593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1144</v>
      </c>
      <c r="BA297" s="21" t="s">
        <v>1146</v>
      </c>
      <c r="BB297" s="21" t="s">
        <v>128</v>
      </c>
      <c r="BC297" s="21" t="s">
        <v>481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hidden="1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682</v>
      </c>
      <c r="F298" s="25" t="str">
        <f>IF(ISBLANK(Table2[[#This Row],[unique_id]]), "", Table2[[#This Row],[unique_id]])</f>
        <v>bertram_2_office_dining_battery_percent</v>
      </c>
      <c r="G298" s="21" t="s">
        <v>526</v>
      </c>
      <c r="H298" s="21" t="s">
        <v>593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1144</v>
      </c>
      <c r="BA298" s="21" t="s">
        <v>1146</v>
      </c>
      <c r="BB298" s="21" t="s">
        <v>128</v>
      </c>
      <c r="BC298" s="21" t="s">
        <v>481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hidden="1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683</v>
      </c>
      <c r="F299" s="25" t="str">
        <f>IF(ISBLANK(Table2[[#This Row],[unique_id]]), "", Table2[[#This Row],[unique_id]])</f>
        <v>bertram_2_office_basement_battery_percent</v>
      </c>
      <c r="G299" s="21" t="s">
        <v>527</v>
      </c>
      <c r="H299" s="21" t="s">
        <v>593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1144</v>
      </c>
      <c r="BA299" s="21" t="s">
        <v>1146</v>
      </c>
      <c r="BB299" s="21" t="s">
        <v>128</v>
      </c>
      <c r="BC299" s="21" t="s">
        <v>481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hidden="1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844</v>
      </c>
      <c r="F300" s="25" t="str">
        <f>IF(ISBLANK(Table2[[#This Row],[unique_id]]), "", Table2[[#This Row],[unique_id]])</f>
        <v>parents_move_battery</v>
      </c>
      <c r="G300" s="21" t="s">
        <v>528</v>
      </c>
      <c r="H300" s="21" t="s">
        <v>593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hidden="1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843</v>
      </c>
      <c r="F301" s="25" t="str">
        <f>IF(ISBLANK(Table2[[#This Row],[unique_id]]), "", Table2[[#This Row],[unique_id]])</f>
        <v>kitchen_move_battery</v>
      </c>
      <c r="G301" s="21" t="s">
        <v>529</v>
      </c>
      <c r="H301" s="21" t="s">
        <v>593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hidden="1" customHeight="1">
      <c r="A302" s="21">
        <v>2533</v>
      </c>
      <c r="B302" s="21" t="s">
        <v>26</v>
      </c>
      <c r="C302" s="21" t="s">
        <v>506</v>
      </c>
      <c r="D302" s="21" t="s">
        <v>343</v>
      </c>
      <c r="E302" s="21" t="s">
        <v>342</v>
      </c>
      <c r="F302" s="25" t="str">
        <f>IF(ISBLANK(Table2[[#This Row],[unique_id]]), "", Table2[[#This Row],[unique_id]])</f>
        <v>column_break</v>
      </c>
      <c r="G302" s="21" t="s">
        <v>339</v>
      </c>
      <c r="H302" s="21" t="s">
        <v>593</v>
      </c>
      <c r="I302" s="21" t="s">
        <v>295</v>
      </c>
      <c r="M302" s="21" t="s">
        <v>340</v>
      </c>
      <c r="N302" s="21" t="s">
        <v>341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hidden="1" customHeight="1">
      <c r="A303" s="21">
        <v>2550</v>
      </c>
      <c r="B303" s="21" t="s">
        <v>26</v>
      </c>
      <c r="C303" s="21" t="s">
        <v>887</v>
      </c>
      <c r="D303" s="21" t="s">
        <v>27</v>
      </c>
      <c r="E303" s="21" t="s">
        <v>944</v>
      </c>
      <c r="F303" s="25" t="str">
        <f>IF(ISBLANK(Table2[[#This Row],[unique_id]]), "", Table2[[#This Row],[unique_id]])</f>
        <v>all_standby</v>
      </c>
      <c r="G303" s="21" t="s">
        <v>945</v>
      </c>
      <c r="H303" s="21" t="s">
        <v>594</v>
      </c>
      <c r="I303" s="21" t="s">
        <v>295</v>
      </c>
      <c r="O303" s="22" t="s">
        <v>898</v>
      </c>
      <c r="R303" s="45"/>
      <c r="T303" s="26" t="s">
        <v>943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hidden="1" customHeight="1">
      <c r="A304" s="21">
        <v>2551</v>
      </c>
      <c r="B304" s="21" t="s">
        <v>26</v>
      </c>
      <c r="C304" s="21" t="s">
        <v>921</v>
      </c>
      <c r="D304" s="21" t="s">
        <v>149</v>
      </c>
      <c r="E304" s="26" t="s">
        <v>1250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594</v>
      </c>
      <c r="I304" s="21" t="s">
        <v>295</v>
      </c>
      <c r="O304" s="22" t="s">
        <v>898</v>
      </c>
      <c r="P304" s="21" t="s">
        <v>166</v>
      </c>
      <c r="Q304" s="21" t="s">
        <v>868</v>
      </c>
      <c r="R304" s="45" t="s">
        <v>853</v>
      </c>
      <c r="S304" s="21" t="str">
        <f>Table2[[#This Row],[friendly_name]]</f>
        <v>Lounge TV</v>
      </c>
      <c r="T304" s="26" t="s">
        <v>1247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1132</v>
      </c>
      <c r="BA304" s="21" t="s">
        <v>370</v>
      </c>
      <c r="BB304" s="21" t="s">
        <v>236</v>
      </c>
      <c r="BC304" s="21" t="s">
        <v>373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hidden="1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1249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594</v>
      </c>
      <c r="I305" s="21" t="s">
        <v>295</v>
      </c>
      <c r="M305" s="21" t="s">
        <v>261</v>
      </c>
      <c r="O305" s="22" t="s">
        <v>898</v>
      </c>
      <c r="P305" s="21" t="s">
        <v>166</v>
      </c>
      <c r="Q305" s="21" t="s">
        <v>868</v>
      </c>
      <c r="R305" s="45" t="s">
        <v>853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1132</v>
      </c>
      <c r="BA305" s="21" t="s">
        <v>370</v>
      </c>
      <c r="BB305" s="21" t="s">
        <v>236</v>
      </c>
      <c r="BC305" s="21" t="s">
        <v>373</v>
      </c>
      <c r="BD305" s="21" t="s">
        <v>196</v>
      </c>
      <c r="BG305" s="21" t="s">
        <v>1125</v>
      </c>
      <c r="BH305" s="21" t="s">
        <v>451</v>
      </c>
      <c r="BI305" s="21" t="s">
        <v>360</v>
      </c>
      <c r="BJ305" s="21" t="s">
        <v>443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hidden="1" customHeight="1">
      <c r="A306" s="21">
        <v>2553</v>
      </c>
      <c r="B306" s="21" t="s">
        <v>26</v>
      </c>
      <c r="C306" s="21" t="s">
        <v>921</v>
      </c>
      <c r="D306" s="21" t="s">
        <v>149</v>
      </c>
      <c r="E306" s="26" t="s">
        <v>1102</v>
      </c>
      <c r="F306" s="25" t="str">
        <f>IF(ISBLANK(Table2[[#This Row],[unique_id]]), "", Table2[[#This Row],[unique_id]])</f>
        <v>template_lounge_sub_plug_proxy</v>
      </c>
      <c r="G306" s="21" t="s">
        <v>902</v>
      </c>
      <c r="H306" s="21" t="s">
        <v>594</v>
      </c>
      <c r="I306" s="21" t="s">
        <v>295</v>
      </c>
      <c r="O306" s="22" t="s">
        <v>898</v>
      </c>
      <c r="P306" s="21" t="s">
        <v>166</v>
      </c>
      <c r="Q306" s="21" t="s">
        <v>868</v>
      </c>
      <c r="R306" s="45" t="s">
        <v>853</v>
      </c>
      <c r="S306" s="21" t="str">
        <f>Table2[[#This Row],[friendly_name]]</f>
        <v>Lounge Sub</v>
      </c>
      <c r="T306" s="26" t="s">
        <v>1247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1175</v>
      </c>
      <c r="BA306" s="24" t="s">
        <v>371</v>
      </c>
      <c r="BB306" s="21" t="s">
        <v>236</v>
      </c>
      <c r="BC306" s="21" t="s">
        <v>372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hidden="1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953</v>
      </c>
      <c r="F307" s="25" t="str">
        <f>IF(ISBLANK(Table2[[#This Row],[unique_id]]), "", Table2[[#This Row],[unique_id]])</f>
        <v>lounge_sub_plug</v>
      </c>
      <c r="G307" s="21" t="s">
        <v>902</v>
      </c>
      <c r="H307" s="21" t="s">
        <v>594</v>
      </c>
      <c r="I307" s="21" t="s">
        <v>295</v>
      </c>
      <c r="M307" s="21" t="s">
        <v>261</v>
      </c>
      <c r="O307" s="22" t="s">
        <v>898</v>
      </c>
      <c r="P307" s="21" t="s">
        <v>166</v>
      </c>
      <c r="Q307" s="21" t="s">
        <v>868</v>
      </c>
      <c r="R307" s="45" t="s">
        <v>853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903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1175</v>
      </c>
      <c r="BA307" s="24" t="s">
        <v>371</v>
      </c>
      <c r="BB307" s="21" t="s">
        <v>236</v>
      </c>
      <c r="BC307" s="21" t="s">
        <v>372</v>
      </c>
      <c r="BD307" s="21" t="s">
        <v>196</v>
      </c>
      <c r="BG307" s="21" t="s">
        <v>1125</v>
      </c>
      <c r="BH307" s="21" t="s">
        <v>451</v>
      </c>
      <c r="BI307" s="21" t="s">
        <v>350</v>
      </c>
      <c r="BJ307" s="21" t="s">
        <v>433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hidden="1" customHeight="1">
      <c r="A308" s="21">
        <v>2555</v>
      </c>
      <c r="B308" s="21" t="s">
        <v>26</v>
      </c>
      <c r="C308" s="21" t="s">
        <v>921</v>
      </c>
      <c r="D308" s="21" t="s">
        <v>149</v>
      </c>
      <c r="E308" s="26" t="s">
        <v>1103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594</v>
      </c>
      <c r="I308" s="21" t="s">
        <v>295</v>
      </c>
      <c r="O308" s="22" t="s">
        <v>898</v>
      </c>
      <c r="P308" s="21" t="s">
        <v>166</v>
      </c>
      <c r="Q308" s="21" t="s">
        <v>868</v>
      </c>
      <c r="R308" s="21" t="s">
        <v>594</v>
      </c>
      <c r="S308" s="21" t="str">
        <f>Table2[[#This Row],[friendly_name]]</f>
        <v>Study Outlet</v>
      </c>
      <c r="T308" s="26" t="s">
        <v>1246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1172</v>
      </c>
      <c r="BA308" s="24" t="s">
        <v>371</v>
      </c>
      <c r="BB308" s="21" t="s">
        <v>236</v>
      </c>
      <c r="BC308" s="21" t="s">
        <v>372</v>
      </c>
      <c r="BD308" s="21" t="s">
        <v>367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hidden="1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954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594</v>
      </c>
      <c r="I309" s="21" t="s">
        <v>295</v>
      </c>
      <c r="M309" s="21" t="s">
        <v>261</v>
      </c>
      <c r="O309" s="22" t="s">
        <v>898</v>
      </c>
      <c r="P309" s="21" t="s">
        <v>166</v>
      </c>
      <c r="Q309" s="21" t="s">
        <v>868</v>
      </c>
      <c r="R309" s="21" t="s">
        <v>594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1172</v>
      </c>
      <c r="BA309" s="24" t="s">
        <v>371</v>
      </c>
      <c r="BB309" s="21" t="s">
        <v>236</v>
      </c>
      <c r="BC309" s="21" t="s">
        <v>372</v>
      </c>
      <c r="BD309" s="21" t="s">
        <v>367</v>
      </c>
      <c r="BG309" s="21" t="s">
        <v>1125</v>
      </c>
      <c r="BH309" s="21" t="s">
        <v>451</v>
      </c>
      <c r="BI309" s="21" t="s">
        <v>362</v>
      </c>
      <c r="BJ309" s="21" t="s">
        <v>445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hidden="1" customHeight="1">
      <c r="A310" s="21">
        <v>2557</v>
      </c>
      <c r="B310" s="21" t="s">
        <v>26</v>
      </c>
      <c r="C310" s="21" t="s">
        <v>921</v>
      </c>
      <c r="D310" s="21" t="s">
        <v>149</v>
      </c>
      <c r="E310" s="26" t="s">
        <v>1104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594</v>
      </c>
      <c r="I310" s="21" t="s">
        <v>295</v>
      </c>
      <c r="O310" s="22" t="s">
        <v>898</v>
      </c>
      <c r="P310" s="21" t="s">
        <v>166</v>
      </c>
      <c r="Q310" s="21" t="s">
        <v>868</v>
      </c>
      <c r="R310" s="21" t="s">
        <v>594</v>
      </c>
      <c r="S310" s="21" t="str">
        <f>Table2[[#This Row],[friendly_name]]</f>
        <v>Office Outlet</v>
      </c>
      <c r="T310" s="26" t="s">
        <v>1246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1172</v>
      </c>
      <c r="BA310" s="24" t="s">
        <v>371</v>
      </c>
      <c r="BB310" s="21" t="s">
        <v>236</v>
      </c>
      <c r="BC310" s="21" t="s">
        <v>372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hidden="1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955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594</v>
      </c>
      <c r="I311" s="21" t="s">
        <v>295</v>
      </c>
      <c r="M311" s="21" t="s">
        <v>261</v>
      </c>
      <c r="O311" s="22" t="s">
        <v>898</v>
      </c>
      <c r="P311" s="21" t="s">
        <v>166</v>
      </c>
      <c r="Q311" s="21" t="s">
        <v>868</v>
      </c>
      <c r="R311" s="21" t="s">
        <v>594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1172</v>
      </c>
      <c r="BA311" s="24" t="s">
        <v>371</v>
      </c>
      <c r="BB311" s="21" t="s">
        <v>236</v>
      </c>
      <c r="BC311" s="21" t="s">
        <v>372</v>
      </c>
      <c r="BD311" s="21" t="s">
        <v>215</v>
      </c>
      <c r="BG311" s="21" t="s">
        <v>1126</v>
      </c>
      <c r="BH311" s="21" t="s">
        <v>451</v>
      </c>
      <c r="BI311" s="21" t="s">
        <v>363</v>
      </c>
      <c r="BJ311" s="21" t="s">
        <v>446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hidden="1" customHeight="1">
      <c r="A312" s="21">
        <v>2559</v>
      </c>
      <c r="B312" s="21" t="s">
        <v>26</v>
      </c>
      <c r="C312" s="21" t="s">
        <v>921</v>
      </c>
      <c r="D312" s="21" t="s">
        <v>149</v>
      </c>
      <c r="E312" s="26" t="s">
        <v>1105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594</v>
      </c>
      <c r="I312" s="21" t="s">
        <v>295</v>
      </c>
      <c r="O312" s="22" t="s">
        <v>898</v>
      </c>
      <c r="P312" s="21" t="s">
        <v>166</v>
      </c>
      <c r="Q312" s="21" t="s">
        <v>869</v>
      </c>
      <c r="R312" s="21" t="s">
        <v>879</v>
      </c>
      <c r="S312" s="21" t="str">
        <f>Table2[[#This Row],[friendly_name]]</f>
        <v>Dish Washer</v>
      </c>
      <c r="T312" s="26" t="s">
        <v>1246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371</v>
      </c>
      <c r="BB312" s="21" t="s">
        <v>236</v>
      </c>
      <c r="BC312" s="21" t="s">
        <v>372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hidden="1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956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594</v>
      </c>
      <c r="I313" s="21" t="s">
        <v>295</v>
      </c>
      <c r="M313" s="21" t="s">
        <v>261</v>
      </c>
      <c r="O313" s="22" t="s">
        <v>898</v>
      </c>
      <c r="P313" s="21" t="s">
        <v>166</v>
      </c>
      <c r="Q313" s="21" t="s">
        <v>869</v>
      </c>
      <c r="R313" s="21" t="s">
        <v>879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371</v>
      </c>
      <c r="BB313" s="21" t="s">
        <v>236</v>
      </c>
      <c r="BC313" s="21" t="s">
        <v>372</v>
      </c>
      <c r="BD313" s="21" t="s">
        <v>208</v>
      </c>
      <c r="BG313" s="21" t="s">
        <v>1125</v>
      </c>
      <c r="BH313" s="21" t="s">
        <v>451</v>
      </c>
      <c r="BI313" s="21" t="s">
        <v>353</v>
      </c>
      <c r="BJ313" s="21" t="s">
        <v>436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hidden="1" customHeight="1">
      <c r="A314" s="21">
        <v>2561</v>
      </c>
      <c r="B314" s="21" t="s">
        <v>26</v>
      </c>
      <c r="C314" s="21" t="s">
        <v>921</v>
      </c>
      <c r="D314" s="21" t="s">
        <v>149</v>
      </c>
      <c r="E314" s="26" t="s">
        <v>1106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594</v>
      </c>
      <c r="I314" s="21" t="s">
        <v>295</v>
      </c>
      <c r="O314" s="22" t="s">
        <v>898</v>
      </c>
      <c r="P314" s="21" t="s">
        <v>166</v>
      </c>
      <c r="Q314" s="21" t="s">
        <v>869</v>
      </c>
      <c r="R314" s="21" t="s">
        <v>879</v>
      </c>
      <c r="S314" s="21" t="str">
        <f>Table2[[#This Row],[friendly_name]]</f>
        <v>Clothes Dryer</v>
      </c>
      <c r="T314" s="26" t="s">
        <v>1246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371</v>
      </c>
      <c r="BB314" s="21" t="s">
        <v>236</v>
      </c>
      <c r="BC314" s="21" t="s">
        <v>372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hidden="1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957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594</v>
      </c>
      <c r="I315" s="21" t="s">
        <v>295</v>
      </c>
      <c r="M315" s="21" t="s">
        <v>261</v>
      </c>
      <c r="O315" s="22" t="s">
        <v>898</v>
      </c>
      <c r="P315" s="21" t="s">
        <v>166</v>
      </c>
      <c r="Q315" s="21" t="s">
        <v>869</v>
      </c>
      <c r="R315" s="21" t="s">
        <v>879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371</v>
      </c>
      <c r="BB315" s="21" t="s">
        <v>236</v>
      </c>
      <c r="BC315" s="21" t="s">
        <v>372</v>
      </c>
      <c r="BD315" s="21" t="s">
        <v>216</v>
      </c>
      <c r="BG315" s="21" t="s">
        <v>1125</v>
      </c>
      <c r="BH315" s="21" t="s">
        <v>451</v>
      </c>
      <c r="BI315" s="21" t="s">
        <v>354</v>
      </c>
      <c r="BJ315" s="21" t="s">
        <v>437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hidden="1" customHeight="1">
      <c r="A316" s="21">
        <v>2563</v>
      </c>
      <c r="B316" s="21" t="s">
        <v>26</v>
      </c>
      <c r="C316" s="21" t="s">
        <v>921</v>
      </c>
      <c r="D316" s="21" t="s">
        <v>149</v>
      </c>
      <c r="E316" s="26" t="s">
        <v>1107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594</v>
      </c>
      <c r="I316" s="21" t="s">
        <v>295</v>
      </c>
      <c r="O316" s="22" t="s">
        <v>898</v>
      </c>
      <c r="P316" s="21" t="s">
        <v>166</v>
      </c>
      <c r="Q316" s="21" t="s">
        <v>869</v>
      </c>
      <c r="R316" s="21" t="s">
        <v>879</v>
      </c>
      <c r="S316" s="21" t="str">
        <f>Table2[[#This Row],[friendly_name]]</f>
        <v>Washing Machine</v>
      </c>
      <c r="T316" s="26" t="s">
        <v>1246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371</v>
      </c>
      <c r="BB316" s="21" t="s">
        <v>236</v>
      </c>
      <c r="BC316" s="21" t="s">
        <v>372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hidden="1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958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594</v>
      </c>
      <c r="I317" s="21" t="s">
        <v>295</v>
      </c>
      <c r="M317" s="21" t="s">
        <v>261</v>
      </c>
      <c r="O317" s="22" t="s">
        <v>898</v>
      </c>
      <c r="P317" s="21" t="s">
        <v>166</v>
      </c>
      <c r="Q317" s="21" t="s">
        <v>869</v>
      </c>
      <c r="R317" s="21" t="s">
        <v>879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371</v>
      </c>
      <c r="BB317" s="21" t="s">
        <v>236</v>
      </c>
      <c r="BC317" s="21" t="s">
        <v>372</v>
      </c>
      <c r="BD317" s="21" t="s">
        <v>216</v>
      </c>
      <c r="BG317" s="21" t="s">
        <v>1125</v>
      </c>
      <c r="BH317" s="21" t="s">
        <v>451</v>
      </c>
      <c r="BI317" s="21" t="s">
        <v>355</v>
      </c>
      <c r="BJ317" s="21" t="s">
        <v>438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hidden="1" customHeight="1">
      <c r="A318" s="21">
        <v>2565</v>
      </c>
      <c r="B318" s="21" t="s">
        <v>26</v>
      </c>
      <c r="C318" s="21" t="s">
        <v>921</v>
      </c>
      <c r="D318" s="21" t="s">
        <v>149</v>
      </c>
      <c r="E318" s="26" t="s">
        <v>1108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594</v>
      </c>
      <c r="I318" s="21" t="s">
        <v>295</v>
      </c>
      <c r="O318" s="22" t="s">
        <v>898</v>
      </c>
      <c r="P318" s="21" t="s">
        <v>166</v>
      </c>
      <c r="Q318" s="21" t="s">
        <v>869</v>
      </c>
      <c r="R318" s="21" t="s">
        <v>879</v>
      </c>
      <c r="S318" s="21" t="str">
        <f>Table2[[#This Row],[friendly_name]]</f>
        <v>Coffee Machine</v>
      </c>
      <c r="T318" s="26" t="s">
        <v>1246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371</v>
      </c>
      <c r="BB318" s="21" t="s">
        <v>236</v>
      </c>
      <c r="BC318" s="21" t="s">
        <v>372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hidden="1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959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594</v>
      </c>
      <c r="I319" s="21" t="s">
        <v>295</v>
      </c>
      <c r="M319" s="21" t="s">
        <v>261</v>
      </c>
      <c r="O319" s="22" t="s">
        <v>898</v>
      </c>
      <c r="P319" s="21" t="s">
        <v>166</v>
      </c>
      <c r="Q319" s="21" t="s">
        <v>869</v>
      </c>
      <c r="R319" s="21" t="s">
        <v>879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371</v>
      </c>
      <c r="BB319" s="21" t="s">
        <v>236</v>
      </c>
      <c r="BC319" s="21" t="s">
        <v>372</v>
      </c>
      <c r="BD319" s="21" t="s">
        <v>208</v>
      </c>
      <c r="BG319" s="21" t="s">
        <v>1125</v>
      </c>
      <c r="BH319" s="21" t="s">
        <v>451</v>
      </c>
      <c r="BI319" s="21" t="s">
        <v>356</v>
      </c>
      <c r="BJ319" s="21" t="s">
        <v>439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hidden="1" customHeight="1">
      <c r="A320" s="21">
        <v>2567</v>
      </c>
      <c r="B320" s="21" t="s">
        <v>26</v>
      </c>
      <c r="C320" s="21" t="s">
        <v>921</v>
      </c>
      <c r="D320" s="21" t="s">
        <v>149</v>
      </c>
      <c r="E320" s="26" t="s">
        <v>1109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594</v>
      </c>
      <c r="I320" s="21" t="s">
        <v>295</v>
      </c>
      <c r="O320" s="22" t="s">
        <v>898</v>
      </c>
      <c r="P320" s="21" t="s">
        <v>166</v>
      </c>
      <c r="Q320" s="21" t="s">
        <v>868</v>
      </c>
      <c r="R320" s="21" t="s">
        <v>880</v>
      </c>
      <c r="S320" s="21" t="str">
        <f>Table2[[#This Row],[friendly_name]]</f>
        <v>Kitchen Fridge</v>
      </c>
      <c r="T320" s="26" t="s">
        <v>1247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1176</v>
      </c>
      <c r="BA320" s="21" t="s">
        <v>370</v>
      </c>
      <c r="BB320" s="21" t="s">
        <v>236</v>
      </c>
      <c r="BC320" s="21" t="s">
        <v>373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hidden="1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960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594</v>
      </c>
      <c r="I321" s="21" t="s">
        <v>295</v>
      </c>
      <c r="M321" s="21" t="s">
        <v>261</v>
      </c>
      <c r="O321" s="22" t="s">
        <v>898</v>
      </c>
      <c r="P321" s="21" t="s">
        <v>166</v>
      </c>
      <c r="Q321" s="21" t="s">
        <v>868</v>
      </c>
      <c r="R321" s="21" t="s">
        <v>880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1176</v>
      </c>
      <c r="BA321" s="21" t="s">
        <v>370</v>
      </c>
      <c r="BB321" s="21" t="s">
        <v>236</v>
      </c>
      <c r="BC321" s="21" t="s">
        <v>373</v>
      </c>
      <c r="BD321" s="21" t="s">
        <v>208</v>
      </c>
      <c r="BG321" s="21" t="s">
        <v>1125</v>
      </c>
      <c r="BH321" s="21" t="s">
        <v>451</v>
      </c>
      <c r="BI321" s="21" t="s">
        <v>357</v>
      </c>
      <c r="BJ321" s="21" t="s">
        <v>440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hidden="1" customHeight="1">
      <c r="A322" s="21">
        <v>2569</v>
      </c>
      <c r="B322" s="21" t="s">
        <v>26</v>
      </c>
      <c r="C322" s="21" t="s">
        <v>921</v>
      </c>
      <c r="D322" s="21" t="s">
        <v>149</v>
      </c>
      <c r="E322" s="26" t="s">
        <v>1110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594</v>
      </c>
      <c r="I322" s="21" t="s">
        <v>295</v>
      </c>
      <c r="O322" s="22" t="s">
        <v>898</v>
      </c>
      <c r="P322" s="21" t="s">
        <v>166</v>
      </c>
      <c r="Q322" s="21" t="s">
        <v>868</v>
      </c>
      <c r="R322" s="21" t="s">
        <v>880</v>
      </c>
      <c r="S322" s="21" t="str">
        <f>Table2[[#This Row],[friendly_name]]</f>
        <v>Deck Freezer</v>
      </c>
      <c r="T322" s="26" t="s">
        <v>1247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1177</v>
      </c>
      <c r="BA322" s="21" t="s">
        <v>370</v>
      </c>
      <c r="BB322" s="21" t="s">
        <v>236</v>
      </c>
      <c r="BC322" s="21" t="s">
        <v>373</v>
      </c>
      <c r="BD322" s="21" t="s">
        <v>368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hidden="1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961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594</v>
      </c>
      <c r="I323" s="21" t="s">
        <v>295</v>
      </c>
      <c r="M323" s="21" t="s">
        <v>261</v>
      </c>
      <c r="O323" s="22" t="s">
        <v>898</v>
      </c>
      <c r="P323" s="21" t="s">
        <v>166</v>
      </c>
      <c r="Q323" s="21" t="s">
        <v>868</v>
      </c>
      <c r="R323" s="21" t="s">
        <v>880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1177</v>
      </c>
      <c r="BA323" s="21" t="s">
        <v>370</v>
      </c>
      <c r="BB323" s="21" t="s">
        <v>236</v>
      </c>
      <c r="BC323" s="21" t="s">
        <v>373</v>
      </c>
      <c r="BD323" s="21" t="s">
        <v>368</v>
      </c>
      <c r="BG323" s="21" t="s">
        <v>1125</v>
      </c>
      <c r="BH323" s="21" t="s">
        <v>451</v>
      </c>
      <c r="BI323" s="21" t="s">
        <v>358</v>
      </c>
      <c r="BJ323" s="21" t="s">
        <v>441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hidden="1" customHeight="1">
      <c r="A324" s="21">
        <v>2571</v>
      </c>
      <c r="B324" s="21" t="s">
        <v>26</v>
      </c>
      <c r="C324" s="21" t="s">
        <v>921</v>
      </c>
      <c r="D324" s="21" t="s">
        <v>149</v>
      </c>
      <c r="E324" s="26" t="s">
        <v>1111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594</v>
      </c>
      <c r="I324" s="21" t="s">
        <v>295</v>
      </c>
      <c r="O324" s="22" t="s">
        <v>898</v>
      </c>
      <c r="P324" s="21" t="s">
        <v>166</v>
      </c>
      <c r="Q324" s="21" t="s">
        <v>868</v>
      </c>
      <c r="R324" s="21" t="s">
        <v>594</v>
      </c>
      <c r="S324" s="21" t="str">
        <f>Table2[[#This Row],[friendly_name]]</f>
        <v>Battery Charger</v>
      </c>
      <c r="T324" s="26" t="s">
        <v>1246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371</v>
      </c>
      <c r="BB324" s="21" t="s">
        <v>236</v>
      </c>
      <c r="BC324" s="21" t="s">
        <v>372</v>
      </c>
      <c r="BD324" s="21" t="s">
        <v>367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hidden="1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962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594</v>
      </c>
      <c r="I325" s="21" t="s">
        <v>295</v>
      </c>
      <c r="M325" s="21" t="s">
        <v>261</v>
      </c>
      <c r="O325" s="22" t="s">
        <v>898</v>
      </c>
      <c r="P325" s="21" t="s">
        <v>166</v>
      </c>
      <c r="Q325" s="21" t="s">
        <v>868</v>
      </c>
      <c r="R325" s="21" t="s">
        <v>594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371</v>
      </c>
      <c r="BB325" s="21" t="s">
        <v>236</v>
      </c>
      <c r="BC325" s="21" t="s">
        <v>372</v>
      </c>
      <c r="BD325" s="21" t="s">
        <v>367</v>
      </c>
      <c r="BG325" s="21" t="s">
        <v>1125</v>
      </c>
      <c r="BH325" s="21" t="s">
        <v>451</v>
      </c>
      <c r="BI325" s="21" t="s">
        <v>351</v>
      </c>
      <c r="BJ325" s="21" t="s">
        <v>434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hidden="1" customHeight="1">
      <c r="A326" s="21">
        <v>2573</v>
      </c>
      <c r="B326" s="21" t="s">
        <v>26</v>
      </c>
      <c r="C326" s="21" t="s">
        <v>921</v>
      </c>
      <c r="D326" s="21" t="s">
        <v>149</v>
      </c>
      <c r="E326" s="26" t="s">
        <v>1112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594</v>
      </c>
      <c r="I326" s="21" t="s">
        <v>295</v>
      </c>
      <c r="O326" s="22" t="s">
        <v>898</v>
      </c>
      <c r="P326" s="21" t="s">
        <v>166</v>
      </c>
      <c r="Q326" s="21" t="s">
        <v>868</v>
      </c>
      <c r="R326" s="21" t="s">
        <v>594</v>
      </c>
      <c r="S326" s="21" t="str">
        <f>Table2[[#This Row],[friendly_name]]</f>
        <v>Vacuum Charger</v>
      </c>
      <c r="T326" s="26" t="s">
        <v>1246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371</v>
      </c>
      <c r="BB326" s="21" t="s">
        <v>236</v>
      </c>
      <c r="BC326" s="21" t="s">
        <v>372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hidden="1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963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594</v>
      </c>
      <c r="I327" s="21" t="s">
        <v>295</v>
      </c>
      <c r="M327" s="21" t="s">
        <v>261</v>
      </c>
      <c r="O327" s="22" t="s">
        <v>898</v>
      </c>
      <c r="P327" s="21" t="s">
        <v>166</v>
      </c>
      <c r="Q327" s="21" t="s">
        <v>868</v>
      </c>
      <c r="R327" s="21" t="s">
        <v>594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371</v>
      </c>
      <c r="BB327" s="21" t="s">
        <v>236</v>
      </c>
      <c r="BC327" s="21" t="s">
        <v>372</v>
      </c>
      <c r="BD327" s="21" t="s">
        <v>216</v>
      </c>
      <c r="BG327" s="21" t="s">
        <v>1126</v>
      </c>
      <c r="BH327" s="21" t="s">
        <v>451</v>
      </c>
      <c r="BI327" s="21" t="s">
        <v>352</v>
      </c>
      <c r="BJ327" s="21" t="s">
        <v>435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hidden="1" customHeight="1">
      <c r="A328" s="21">
        <v>2575</v>
      </c>
      <c r="B328" s="21" t="s">
        <v>26</v>
      </c>
      <c r="C328" s="21" t="s">
        <v>921</v>
      </c>
      <c r="D328" s="21" t="s">
        <v>149</v>
      </c>
      <c r="E328" s="26" t="s">
        <v>1251</v>
      </c>
      <c r="F328" s="25" t="str">
        <f>IF(ISBLANK(Table2[[#This Row],[unique_id]]), "", Table2[[#This Row],[unique_id]])</f>
        <v>template_ada_tablet_plug_proxy</v>
      </c>
      <c r="G328" s="21" t="s">
        <v>934</v>
      </c>
      <c r="H328" s="21" t="s">
        <v>594</v>
      </c>
      <c r="I328" s="21" t="s">
        <v>295</v>
      </c>
      <c r="O328" s="22" t="s">
        <v>898</v>
      </c>
      <c r="P328" s="21" t="s">
        <v>166</v>
      </c>
      <c r="Q328" s="21" t="s">
        <v>868</v>
      </c>
      <c r="R328" s="45" t="s">
        <v>853</v>
      </c>
      <c r="S328" s="21" t="str">
        <f>Table2[[#This Row],[friendly_name]]</f>
        <v>Ada Tablet</v>
      </c>
      <c r="T328" s="26" t="s">
        <v>1246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934</v>
      </c>
      <c r="BA328" s="24" t="s">
        <v>371</v>
      </c>
      <c r="BB328" s="21" t="s">
        <v>236</v>
      </c>
      <c r="BC328" s="21" t="s">
        <v>372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hidden="1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1252</v>
      </c>
      <c r="F329" s="25" t="str">
        <f>IF(ISBLANK(Table2[[#This Row],[unique_id]]), "", Table2[[#This Row],[unique_id]])</f>
        <v>ada_tablet_plug</v>
      </c>
      <c r="G329" s="21" t="s">
        <v>934</v>
      </c>
      <c r="H329" s="21" t="s">
        <v>594</v>
      </c>
      <c r="I329" s="21" t="s">
        <v>295</v>
      </c>
      <c r="M329" s="21" t="s">
        <v>261</v>
      </c>
      <c r="O329" s="22" t="s">
        <v>898</v>
      </c>
      <c r="P329" s="21" t="s">
        <v>166</v>
      </c>
      <c r="Q329" s="21" t="s">
        <v>868</v>
      </c>
      <c r="R329" s="45" t="s">
        <v>853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935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934</v>
      </c>
      <c r="BA329" s="24" t="s">
        <v>371</v>
      </c>
      <c r="BB329" s="21" t="s">
        <v>236</v>
      </c>
      <c r="BC329" s="21" t="s">
        <v>372</v>
      </c>
      <c r="BD329" s="21" t="s">
        <v>196</v>
      </c>
      <c r="BG329" s="21" t="s">
        <v>1125</v>
      </c>
      <c r="BH329" s="21" t="s">
        <v>451</v>
      </c>
      <c r="BI329" s="21" t="s">
        <v>910</v>
      </c>
      <c r="BJ329" s="21" t="s">
        <v>666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hidden="1" customHeight="1">
      <c r="A330" s="21">
        <v>2577</v>
      </c>
      <c r="B330" s="21" t="s">
        <v>26</v>
      </c>
      <c r="C330" s="21" t="s">
        <v>921</v>
      </c>
      <c r="D330" s="21" t="s">
        <v>149</v>
      </c>
      <c r="E330" s="26" t="s">
        <v>1253</v>
      </c>
      <c r="F330" s="25" t="str">
        <f>IF(ISBLANK(Table2[[#This Row],[unique_id]]), "", Table2[[#This Row],[unique_id]])</f>
        <v>template_server_flo_plug_proxy</v>
      </c>
      <c r="G330" s="21" t="s">
        <v>918</v>
      </c>
      <c r="H330" s="21" t="s">
        <v>594</v>
      </c>
      <c r="I330" s="21" t="s">
        <v>295</v>
      </c>
      <c r="O330" s="22" t="s">
        <v>898</v>
      </c>
      <c r="R330" s="21" t="s">
        <v>913</v>
      </c>
      <c r="S330" s="21" t="str">
        <f>Table2[[#This Row],[friendly_name]]</f>
        <v>Server Flo</v>
      </c>
      <c r="T330" s="26" t="s">
        <v>1246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1234</v>
      </c>
      <c r="BA330" s="24" t="s">
        <v>371</v>
      </c>
      <c r="BB330" s="21" t="s">
        <v>236</v>
      </c>
      <c r="BC330" s="21" t="s">
        <v>372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hidden="1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1254</v>
      </c>
      <c r="F331" s="25" t="str">
        <f>IF(ISBLANK(Table2[[#This Row],[unique_id]]), "", Table2[[#This Row],[unique_id]])</f>
        <v>server_flo_plug</v>
      </c>
      <c r="G331" s="21" t="s">
        <v>918</v>
      </c>
      <c r="H331" s="21" t="s">
        <v>594</v>
      </c>
      <c r="I331" s="21" t="s">
        <v>295</v>
      </c>
      <c r="M331" s="21" t="s">
        <v>261</v>
      </c>
      <c r="O331" s="22" t="s">
        <v>898</v>
      </c>
      <c r="R331" s="21" t="s">
        <v>913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1234</v>
      </c>
      <c r="BA331" s="24" t="s">
        <v>371</v>
      </c>
      <c r="BB331" s="21" t="s">
        <v>236</v>
      </c>
      <c r="BC331" s="21" t="s">
        <v>372</v>
      </c>
      <c r="BD331" s="21" t="s">
        <v>28</v>
      </c>
      <c r="BG331" s="21" t="s">
        <v>1126</v>
      </c>
      <c r="BH331" s="21" t="s">
        <v>451</v>
      </c>
      <c r="BI331" s="21" t="s">
        <v>916</v>
      </c>
      <c r="BJ331" s="21" t="s">
        <v>911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hidden="1" customHeight="1">
      <c r="A332" s="21">
        <v>2579</v>
      </c>
      <c r="B332" s="21" t="s">
        <v>26</v>
      </c>
      <c r="C332" s="21" t="s">
        <v>921</v>
      </c>
      <c r="D332" s="21" t="s">
        <v>149</v>
      </c>
      <c r="E332" s="26" t="s">
        <v>1255</v>
      </c>
      <c r="F332" s="25" t="str">
        <f>IF(ISBLANK(Table2[[#This Row],[unique_id]]), "", Table2[[#This Row],[unique_id]])</f>
        <v>template_server_meg_plug_proxy</v>
      </c>
      <c r="G332" s="24" t="s">
        <v>917</v>
      </c>
      <c r="H332" s="21" t="s">
        <v>594</v>
      </c>
      <c r="I332" s="21" t="s">
        <v>295</v>
      </c>
      <c r="O332" s="22" t="s">
        <v>898</v>
      </c>
      <c r="R332" s="21" t="s">
        <v>913</v>
      </c>
      <c r="S332" s="21" t="str">
        <f>Table2[[#This Row],[friendly_name]]</f>
        <v>Server Meg</v>
      </c>
      <c r="T332" s="26" t="s">
        <v>1246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1235</v>
      </c>
      <c r="BA332" s="24" t="s">
        <v>371</v>
      </c>
      <c r="BB332" s="21" t="s">
        <v>236</v>
      </c>
      <c r="BC332" s="21" t="s">
        <v>372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hidden="1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1256</v>
      </c>
      <c r="F333" s="25" t="str">
        <f>IF(ISBLANK(Table2[[#This Row],[unique_id]]), "", Table2[[#This Row],[unique_id]])</f>
        <v>server_meg_plug</v>
      </c>
      <c r="G333" s="24" t="s">
        <v>917</v>
      </c>
      <c r="H333" s="21" t="s">
        <v>594</v>
      </c>
      <c r="I333" s="21" t="s">
        <v>295</v>
      </c>
      <c r="M333" s="21" t="s">
        <v>261</v>
      </c>
      <c r="O333" s="22" t="s">
        <v>898</v>
      </c>
      <c r="R333" s="21" t="s">
        <v>913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1235</v>
      </c>
      <c r="BA333" s="24" t="s">
        <v>371</v>
      </c>
      <c r="BB333" s="21" t="s">
        <v>236</v>
      </c>
      <c r="BC333" s="21" t="s">
        <v>372</v>
      </c>
      <c r="BD333" s="21" t="s">
        <v>28</v>
      </c>
      <c r="BG333" s="21" t="s">
        <v>1126</v>
      </c>
      <c r="BH333" s="21" t="s">
        <v>451</v>
      </c>
      <c r="BI333" s="21" t="s">
        <v>915</v>
      </c>
      <c r="BJ333" s="21" t="s">
        <v>912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hidden="1" customHeight="1">
      <c r="A334" s="21">
        <v>2581</v>
      </c>
      <c r="B334" s="31" t="s">
        <v>26</v>
      </c>
      <c r="C334" s="31" t="s">
        <v>921</v>
      </c>
      <c r="D334" s="31" t="s">
        <v>149</v>
      </c>
      <c r="E334" s="32" t="s">
        <v>1054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594</v>
      </c>
      <c r="I334" s="31" t="s">
        <v>295</v>
      </c>
      <c r="O334" s="34" t="s">
        <v>898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1172</v>
      </c>
      <c r="BA334" s="31" t="s">
        <v>370</v>
      </c>
      <c r="BB334" s="31" t="s">
        <v>236</v>
      </c>
      <c r="BC334" s="31" t="s">
        <v>373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hidden="1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1052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594</v>
      </c>
      <c r="I335" s="31" t="s">
        <v>295</v>
      </c>
      <c r="O335" s="34" t="s">
        <v>898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1172</v>
      </c>
      <c r="BA335" s="31" t="s">
        <v>370</v>
      </c>
      <c r="BB335" s="31" t="s">
        <v>236</v>
      </c>
      <c r="BC335" s="31" t="s">
        <v>373</v>
      </c>
      <c r="BD335" s="31" t="s">
        <v>28</v>
      </c>
      <c r="BG335" s="31" t="s">
        <v>1126</v>
      </c>
      <c r="BH335" s="31" t="s">
        <v>451</v>
      </c>
      <c r="BI335" s="31" t="s">
        <v>366</v>
      </c>
      <c r="BJ335" s="31" t="s">
        <v>449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hidden="1" customHeight="1">
      <c r="A336" s="21">
        <v>2583</v>
      </c>
      <c r="B336" s="36" t="s">
        <v>26</v>
      </c>
      <c r="C336" s="36" t="s">
        <v>921</v>
      </c>
      <c r="D336" s="36" t="s">
        <v>149</v>
      </c>
      <c r="E336" s="37" t="s">
        <v>1113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594</v>
      </c>
      <c r="I336" s="36" t="s">
        <v>295</v>
      </c>
      <c r="O336" s="39" t="s">
        <v>898</v>
      </c>
      <c r="P336" s="36" t="s">
        <v>166</v>
      </c>
      <c r="Q336" s="36" t="s">
        <v>868</v>
      </c>
      <c r="R336" s="36" t="s">
        <v>870</v>
      </c>
      <c r="S336" s="36" t="str">
        <f>Table2[[#This Row],[friendly_name]]</f>
        <v>Server Rack</v>
      </c>
      <c r="T336" s="37" t="s">
        <v>1248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1172</v>
      </c>
      <c r="BA336" s="36" t="s">
        <v>1045</v>
      </c>
      <c r="BB336" s="36" t="s">
        <v>1295</v>
      </c>
      <c r="BC336" s="36" t="s">
        <v>1014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hidden="1" customHeight="1">
      <c r="A337" s="21">
        <v>2584</v>
      </c>
      <c r="B337" s="36" t="s">
        <v>26</v>
      </c>
      <c r="C337" s="36" t="s">
        <v>798</v>
      </c>
      <c r="D337" s="36" t="s">
        <v>134</v>
      </c>
      <c r="E337" s="36" t="s">
        <v>964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594</v>
      </c>
      <c r="I337" s="36" t="s">
        <v>295</v>
      </c>
      <c r="M337" s="36" t="s">
        <v>261</v>
      </c>
      <c r="O337" s="39" t="s">
        <v>898</v>
      </c>
      <c r="P337" s="36" t="s">
        <v>166</v>
      </c>
      <c r="Q337" s="36" t="s">
        <v>868</v>
      </c>
      <c r="R337" s="36" t="s">
        <v>870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1293</v>
      </c>
      <c r="AE337" s="36" t="s">
        <v>256</v>
      </c>
      <c r="AF337" s="36">
        <v>10</v>
      </c>
      <c r="AG337" s="39" t="s">
        <v>34</v>
      </c>
      <c r="AH337" s="39" t="s">
        <v>1026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1046</v>
      </c>
      <c r="AO337" s="36" t="s">
        <v>1047</v>
      </c>
      <c r="AP337" s="36" t="s">
        <v>1035</v>
      </c>
      <c r="AQ337" s="36" t="s">
        <v>1036</v>
      </c>
      <c r="AR337" s="36" t="s">
        <v>1117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1172</v>
      </c>
      <c r="BA337" s="36" t="s">
        <v>1045</v>
      </c>
      <c r="BB337" s="36" t="s">
        <v>1295</v>
      </c>
      <c r="BC337" s="36" t="s">
        <v>1014</v>
      </c>
      <c r="BD337" s="36" t="s">
        <v>28</v>
      </c>
      <c r="BH337" s="36" t="s">
        <v>451</v>
      </c>
      <c r="BI337" s="36" t="s">
        <v>1044</v>
      </c>
      <c r="BJ337" s="36" t="s">
        <v>1043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hidden="1" customHeight="1">
      <c r="A338" s="21">
        <v>2585</v>
      </c>
      <c r="B338" s="36" t="s">
        <v>26</v>
      </c>
      <c r="C338" s="36" t="s">
        <v>798</v>
      </c>
      <c r="D338" s="36" t="s">
        <v>27</v>
      </c>
      <c r="E338" s="36" t="s">
        <v>1114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594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337</v>
      </c>
      <c r="AD338" s="36" t="s">
        <v>1027</v>
      </c>
      <c r="AF338" s="36">
        <v>10</v>
      </c>
      <c r="AG338" s="39" t="s">
        <v>34</v>
      </c>
      <c r="AH338" s="39" t="s">
        <v>1026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1046</v>
      </c>
      <c r="AO338" s="36" t="s">
        <v>1047</v>
      </c>
      <c r="AP338" s="36" t="s">
        <v>1035</v>
      </c>
      <c r="AQ338" s="36" t="s">
        <v>1036</v>
      </c>
      <c r="AR338" s="36" t="s">
        <v>1289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1172</v>
      </c>
      <c r="BA338" s="36" t="s">
        <v>1045</v>
      </c>
      <c r="BB338" s="36" t="s">
        <v>1295</v>
      </c>
      <c r="BC338" s="36" t="s">
        <v>1014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hidden="1" customHeight="1">
      <c r="A339" s="21">
        <v>2586</v>
      </c>
      <c r="B339" s="36" t="s">
        <v>26</v>
      </c>
      <c r="C339" s="36" t="s">
        <v>798</v>
      </c>
      <c r="D339" s="36" t="s">
        <v>27</v>
      </c>
      <c r="E339" s="36" t="s">
        <v>1115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594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338</v>
      </c>
      <c r="AD339" s="36" t="s">
        <v>1028</v>
      </c>
      <c r="AF339" s="36">
        <v>10</v>
      </c>
      <c r="AG339" s="39" t="s">
        <v>34</v>
      </c>
      <c r="AH339" s="39" t="s">
        <v>1026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1046</v>
      </c>
      <c r="AO339" s="36" t="s">
        <v>1047</v>
      </c>
      <c r="AP339" s="36" t="s">
        <v>1035</v>
      </c>
      <c r="AQ339" s="36" t="s">
        <v>1036</v>
      </c>
      <c r="AR339" s="36" t="s">
        <v>1290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1172</v>
      </c>
      <c r="BA339" s="36" t="s">
        <v>1045</v>
      </c>
      <c r="BB339" s="36" t="s">
        <v>1295</v>
      </c>
      <c r="BC339" s="36" t="s">
        <v>1014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hidden="1" customHeight="1">
      <c r="A340" s="21">
        <v>2587</v>
      </c>
      <c r="B340" s="31" t="s">
        <v>26</v>
      </c>
      <c r="C340" s="31" t="s">
        <v>921</v>
      </c>
      <c r="D340" s="31" t="s">
        <v>149</v>
      </c>
      <c r="E340" s="32" t="s">
        <v>1128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594</v>
      </c>
      <c r="I340" s="31" t="s">
        <v>295</v>
      </c>
      <c r="O340" s="34" t="s">
        <v>898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370</v>
      </c>
      <c r="BB340" s="31" t="s">
        <v>236</v>
      </c>
      <c r="BC340" s="31" t="s">
        <v>373</v>
      </c>
      <c r="BD340" s="31" t="s">
        <v>421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hidden="1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1129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594</v>
      </c>
      <c r="I341" s="31" t="s">
        <v>295</v>
      </c>
      <c r="O341" s="34" t="s">
        <v>898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370</v>
      </c>
      <c r="BB341" s="31" t="s">
        <v>236</v>
      </c>
      <c r="BC341" s="31" t="s">
        <v>373</v>
      </c>
      <c r="BD341" s="31" t="s">
        <v>421</v>
      </c>
      <c r="BG341" s="31" t="s">
        <v>1125</v>
      </c>
      <c r="BH341" s="31" t="s">
        <v>451</v>
      </c>
      <c r="BI341" s="31" t="s">
        <v>364</v>
      </c>
      <c r="BJ341" s="31" t="s">
        <v>447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hidden="1" customHeight="1">
      <c r="A342" s="21">
        <v>2589</v>
      </c>
      <c r="B342" s="36" t="s">
        <v>26</v>
      </c>
      <c r="C342" s="36" t="s">
        <v>921</v>
      </c>
      <c r="D342" s="36" t="s">
        <v>149</v>
      </c>
      <c r="E342" s="37" t="s">
        <v>1279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594</v>
      </c>
      <c r="I342" s="36" t="s">
        <v>295</v>
      </c>
      <c r="O342" s="39" t="s">
        <v>898</v>
      </c>
      <c r="P342" s="36" t="s">
        <v>166</v>
      </c>
      <c r="Q342" s="36" t="s">
        <v>868</v>
      </c>
      <c r="R342" s="36" t="s">
        <v>870</v>
      </c>
      <c r="S342" s="36" t="str">
        <f>Table2[[#This Row],[friendly_name]]</f>
        <v>Network Switch</v>
      </c>
      <c r="T342" s="37" t="s">
        <v>1248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1045</v>
      </c>
      <c r="BB342" s="36" t="s">
        <v>1295</v>
      </c>
      <c r="BC342" s="36" t="s">
        <v>1014</v>
      </c>
      <c r="BD342" s="36" t="s">
        <v>421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hidden="1" customHeight="1">
      <c r="A343" s="21">
        <v>2590</v>
      </c>
      <c r="B343" s="36" t="s">
        <v>26</v>
      </c>
      <c r="C343" s="36" t="s">
        <v>798</v>
      </c>
      <c r="D343" s="36" t="s">
        <v>134</v>
      </c>
      <c r="E343" s="36" t="s">
        <v>1280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594</v>
      </c>
      <c r="I343" s="36" t="s">
        <v>295</v>
      </c>
      <c r="M343" s="36" t="s">
        <v>261</v>
      </c>
      <c r="O343" s="39" t="s">
        <v>898</v>
      </c>
      <c r="P343" s="36" t="s">
        <v>166</v>
      </c>
      <c r="Q343" s="36" t="s">
        <v>868</v>
      </c>
      <c r="R343" s="36" t="s">
        <v>870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1293</v>
      </c>
      <c r="AE343" s="36" t="s">
        <v>257</v>
      </c>
      <c r="AF343" s="36">
        <v>10</v>
      </c>
      <c r="AG343" s="39" t="s">
        <v>34</v>
      </c>
      <c r="AH343" s="39" t="s">
        <v>1026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1046</v>
      </c>
      <c r="AO343" s="36" t="s">
        <v>1047</v>
      </c>
      <c r="AP343" s="36" t="s">
        <v>1035</v>
      </c>
      <c r="AQ343" s="36" t="s">
        <v>1036</v>
      </c>
      <c r="AR343" s="36" t="s">
        <v>1117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1045</v>
      </c>
      <c r="BB343" s="36" t="s">
        <v>1295</v>
      </c>
      <c r="BC343" s="36" t="s">
        <v>1014</v>
      </c>
      <c r="BD343" s="36" t="s">
        <v>421</v>
      </c>
      <c r="BH343" s="36" t="s">
        <v>451</v>
      </c>
      <c r="BI343" s="56" t="s">
        <v>1131</v>
      </c>
      <c r="BJ343" s="36" t="s">
        <v>1130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hidden="1" customHeight="1">
      <c r="A344" s="21">
        <v>2591</v>
      </c>
      <c r="B344" s="36" t="s">
        <v>26</v>
      </c>
      <c r="C344" s="36" t="s">
        <v>798</v>
      </c>
      <c r="D344" s="36" t="s">
        <v>27</v>
      </c>
      <c r="E344" s="36" t="s">
        <v>1281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594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337</v>
      </c>
      <c r="AD344" s="36" t="s">
        <v>1027</v>
      </c>
      <c r="AF344" s="36">
        <v>10</v>
      </c>
      <c r="AG344" s="39" t="s">
        <v>34</v>
      </c>
      <c r="AH344" s="39" t="s">
        <v>1026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1046</v>
      </c>
      <c r="AO344" s="36" t="s">
        <v>1047</v>
      </c>
      <c r="AP344" s="36" t="s">
        <v>1035</v>
      </c>
      <c r="AQ344" s="36" t="s">
        <v>1036</v>
      </c>
      <c r="AR344" s="36" t="s">
        <v>1289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1045</v>
      </c>
      <c r="BB344" s="36" t="s">
        <v>1295</v>
      </c>
      <c r="BC344" s="36" t="s">
        <v>1014</v>
      </c>
      <c r="BD344" s="36" t="s">
        <v>421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hidden="1" customHeight="1">
      <c r="A345" s="21">
        <v>2592</v>
      </c>
      <c r="B345" s="36" t="s">
        <v>26</v>
      </c>
      <c r="C345" s="36" t="s">
        <v>798</v>
      </c>
      <c r="D345" s="36" t="s">
        <v>27</v>
      </c>
      <c r="E345" s="36" t="s">
        <v>1282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594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338</v>
      </c>
      <c r="AD345" s="36" t="s">
        <v>1028</v>
      </c>
      <c r="AF345" s="36">
        <v>10</v>
      </c>
      <c r="AG345" s="39" t="s">
        <v>34</v>
      </c>
      <c r="AH345" s="39" t="s">
        <v>1026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1046</v>
      </c>
      <c r="AO345" s="36" t="s">
        <v>1047</v>
      </c>
      <c r="AP345" s="36" t="s">
        <v>1035</v>
      </c>
      <c r="AQ345" s="36" t="s">
        <v>1036</v>
      </c>
      <c r="AR345" s="36" t="s">
        <v>1290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1045</v>
      </c>
      <c r="BB345" s="36" t="s">
        <v>1295</v>
      </c>
      <c r="BC345" s="36" t="s">
        <v>1014</v>
      </c>
      <c r="BD345" s="36" t="s">
        <v>421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hidden="1" customHeight="1">
      <c r="A346" s="21">
        <v>2593</v>
      </c>
      <c r="B346" s="21" t="s">
        <v>26</v>
      </c>
      <c r="C346" s="21" t="s">
        <v>921</v>
      </c>
      <c r="D346" s="21" t="s">
        <v>149</v>
      </c>
      <c r="E346" s="26" t="s">
        <v>1116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594</v>
      </c>
      <c r="I346" s="21" t="s">
        <v>295</v>
      </c>
      <c r="O346" s="22" t="s">
        <v>898</v>
      </c>
      <c r="R346" s="21" t="s">
        <v>914</v>
      </c>
      <c r="S346" s="21" t="str">
        <f>Table2[[#This Row],[friendly_name]]</f>
        <v>Internet Modem</v>
      </c>
      <c r="T346" s="26" t="s">
        <v>1246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1178</v>
      </c>
      <c r="BA346" s="24" t="s">
        <v>371</v>
      </c>
      <c r="BB346" s="21" t="s">
        <v>236</v>
      </c>
      <c r="BC346" s="21" t="s">
        <v>372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hidden="1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965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594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898</v>
      </c>
      <c r="P347" s="21"/>
      <c r="Q347" s="21"/>
      <c r="R347" s="21" t="s">
        <v>914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1178</v>
      </c>
      <c r="BA347" s="24" t="s">
        <v>371</v>
      </c>
      <c r="BB347" s="21" t="s">
        <v>236</v>
      </c>
      <c r="BC347" s="21" t="s">
        <v>372</v>
      </c>
      <c r="BD347" s="21" t="s">
        <v>28</v>
      </c>
      <c r="BE347" s="21"/>
      <c r="BF347" s="21"/>
      <c r="BG347" s="21" t="s">
        <v>1125</v>
      </c>
      <c r="BH347" s="21" t="s">
        <v>451</v>
      </c>
      <c r="BI347" s="21" t="s">
        <v>365</v>
      </c>
      <c r="BJ347" s="21" t="s">
        <v>448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hidden="1" customHeight="1">
      <c r="A348" s="21">
        <v>2595</v>
      </c>
      <c r="B348" s="36" t="s">
        <v>26</v>
      </c>
      <c r="C348" s="36" t="s">
        <v>798</v>
      </c>
      <c r="D348" s="36" t="s">
        <v>129</v>
      </c>
      <c r="E348" s="36" t="s">
        <v>1016</v>
      </c>
      <c r="F348" s="38" t="str">
        <f>IF(ISBLANK(Table2[[#This Row],[unique_id]]), "", Table2[[#This Row],[unique_id]])</f>
        <v>rack_fans_plug</v>
      </c>
      <c r="G348" s="36" t="s">
        <v>663</v>
      </c>
      <c r="H348" s="36" t="s">
        <v>594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898</v>
      </c>
      <c r="P348" s="36"/>
      <c r="Q348" s="36"/>
      <c r="R348" s="36"/>
      <c r="S348" s="36"/>
      <c r="T348" s="37" t="s">
        <v>1118</v>
      </c>
      <c r="U348" s="36"/>
      <c r="V348" s="39"/>
      <c r="W348" s="39"/>
      <c r="X348" s="39"/>
      <c r="Y348" s="39"/>
      <c r="Z348" s="39"/>
      <c r="AA348" s="39" t="s">
        <v>1294</v>
      </c>
      <c r="AB348" s="36"/>
      <c r="AC348" s="36"/>
      <c r="AD348" s="36"/>
      <c r="AE348" s="36" t="s">
        <v>665</v>
      </c>
      <c r="AF348" s="36">
        <v>10</v>
      </c>
      <c r="AG348" s="39" t="s">
        <v>34</v>
      </c>
      <c r="AH348" s="39" t="s">
        <v>1026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1046</v>
      </c>
      <c r="AO348" s="36" t="s">
        <v>1047</v>
      </c>
      <c r="AP348" s="36" t="s">
        <v>1035</v>
      </c>
      <c r="AQ348" s="36" t="s">
        <v>1036</v>
      </c>
      <c r="AR348" s="36" t="s">
        <v>1117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875</v>
      </c>
      <c r="BB348" s="36" t="s">
        <v>1295</v>
      </c>
      <c r="BC348" s="36" t="s">
        <v>1014</v>
      </c>
      <c r="BD348" s="36" t="s">
        <v>28</v>
      </c>
      <c r="BE348" s="36"/>
      <c r="BF348" s="36"/>
      <c r="BG348" s="36"/>
      <c r="BH348" s="36" t="s">
        <v>451</v>
      </c>
      <c r="BI348" s="36" t="s">
        <v>664</v>
      </c>
      <c r="BJ348" s="36" t="s">
        <v>1017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hidden="1" customHeight="1">
      <c r="A349" s="21">
        <v>2596</v>
      </c>
      <c r="B349" s="21" t="s">
        <v>26</v>
      </c>
      <c r="C349" s="21" t="s">
        <v>388</v>
      </c>
      <c r="D349" s="21" t="s">
        <v>134</v>
      </c>
      <c r="E349" s="24" t="s">
        <v>709</v>
      </c>
      <c r="F349" s="25" t="str">
        <f>IF(ISBLANK(Table2[[#This Row],[unique_id]]), "", Table2[[#This Row],[unique_id]])</f>
        <v>deck_fans_outlet</v>
      </c>
      <c r="G349" s="21" t="s">
        <v>712</v>
      </c>
      <c r="H349" s="21" t="s">
        <v>594</v>
      </c>
      <c r="I349" s="21" t="s">
        <v>295</v>
      </c>
      <c r="M349" s="21" t="s">
        <v>261</v>
      </c>
      <c r="O349" s="22" t="s">
        <v>898</v>
      </c>
      <c r="P349" s="21" t="s">
        <v>166</v>
      </c>
      <c r="Q349" s="21" t="s">
        <v>868</v>
      </c>
      <c r="R349" s="21" t="s">
        <v>870</v>
      </c>
      <c r="S349" s="21" t="s">
        <v>932</v>
      </c>
      <c r="T349" s="26" t="s">
        <v>931</v>
      </c>
      <c r="V349" s="22"/>
      <c r="W349" s="22" t="s">
        <v>556</v>
      </c>
      <c r="X349" s="22"/>
      <c r="Y349" s="29" t="s">
        <v>865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1167</v>
      </c>
      <c r="BA349" s="26" t="s">
        <v>714</v>
      </c>
      <c r="BB349" s="21" t="s">
        <v>388</v>
      </c>
      <c r="BC349" s="26" t="s">
        <v>715</v>
      </c>
      <c r="BD349" s="21" t="s">
        <v>368</v>
      </c>
      <c r="BI349" s="21" t="s">
        <v>716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hidden="1" customHeight="1">
      <c r="A350" s="21">
        <v>2597</v>
      </c>
      <c r="B350" s="21" t="s">
        <v>26</v>
      </c>
      <c r="C350" s="21" t="s">
        <v>388</v>
      </c>
      <c r="D350" s="21" t="s">
        <v>134</v>
      </c>
      <c r="E350" s="24" t="s">
        <v>710</v>
      </c>
      <c r="F350" s="25" t="str">
        <f>IF(ISBLANK(Table2[[#This Row],[unique_id]]), "", Table2[[#This Row],[unique_id]])</f>
        <v>kitchen_fan_outlet</v>
      </c>
      <c r="G350" s="21" t="s">
        <v>711</v>
      </c>
      <c r="H350" s="21" t="s">
        <v>594</v>
      </c>
      <c r="I350" s="21" t="s">
        <v>295</v>
      </c>
      <c r="M350" s="21" t="s">
        <v>261</v>
      </c>
      <c r="O350" s="22" t="s">
        <v>898</v>
      </c>
      <c r="P350" s="21" t="s">
        <v>166</v>
      </c>
      <c r="Q350" s="21" t="s">
        <v>868</v>
      </c>
      <c r="R350" s="21" t="s">
        <v>870</v>
      </c>
      <c r="S350" s="21" t="s">
        <v>932</v>
      </c>
      <c r="T350" s="26" t="s">
        <v>931</v>
      </c>
      <c r="V350" s="22"/>
      <c r="W350" s="22" t="s">
        <v>556</v>
      </c>
      <c r="X350" s="22"/>
      <c r="Y350" s="29" t="s">
        <v>865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1168</v>
      </c>
      <c r="BA350" s="26" t="s">
        <v>714</v>
      </c>
      <c r="BB350" s="21" t="s">
        <v>388</v>
      </c>
      <c r="BC350" s="26" t="s">
        <v>715</v>
      </c>
      <c r="BD350" s="21" t="s">
        <v>208</v>
      </c>
      <c r="BI350" s="21" t="s">
        <v>717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hidden="1" customHeight="1">
      <c r="A351" s="21">
        <v>2598</v>
      </c>
      <c r="B351" s="21" t="s">
        <v>26</v>
      </c>
      <c r="C351" s="21" t="s">
        <v>388</v>
      </c>
      <c r="D351" s="21" t="s">
        <v>134</v>
      </c>
      <c r="E351" s="24" t="s">
        <v>708</v>
      </c>
      <c r="F351" s="25" t="str">
        <f>IF(ISBLANK(Table2[[#This Row],[unique_id]]), "", Table2[[#This Row],[unique_id]])</f>
        <v>edwin_wardrobe_outlet</v>
      </c>
      <c r="G351" s="21" t="s">
        <v>718</v>
      </c>
      <c r="H351" s="21" t="s">
        <v>594</v>
      </c>
      <c r="I351" s="21" t="s">
        <v>295</v>
      </c>
      <c r="M351" s="21" t="s">
        <v>261</v>
      </c>
      <c r="O351" s="22" t="s">
        <v>898</v>
      </c>
      <c r="P351" s="21" t="s">
        <v>166</v>
      </c>
      <c r="Q351" s="21" t="s">
        <v>868</v>
      </c>
      <c r="R351" s="21" t="s">
        <v>870</v>
      </c>
      <c r="S351" s="21" t="s">
        <v>932</v>
      </c>
      <c r="T351" s="26" t="s">
        <v>931</v>
      </c>
      <c r="V351" s="22"/>
      <c r="W351" s="22" t="s">
        <v>556</v>
      </c>
      <c r="X351" s="22"/>
      <c r="Y351" s="29" t="s">
        <v>865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1169</v>
      </c>
      <c r="BA351" s="26" t="s">
        <v>714</v>
      </c>
      <c r="BB351" s="21" t="s">
        <v>388</v>
      </c>
      <c r="BC351" s="26" t="s">
        <v>715</v>
      </c>
      <c r="BD351" s="21" t="s">
        <v>127</v>
      </c>
      <c r="BI351" s="21" t="s">
        <v>713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hidden="1" customHeight="1">
      <c r="A352" s="21">
        <v>2599</v>
      </c>
      <c r="B352" s="21" t="s">
        <v>26</v>
      </c>
      <c r="C352" s="21" t="s">
        <v>516</v>
      </c>
      <c r="D352" s="21" t="s">
        <v>27</v>
      </c>
      <c r="E352" s="21" t="s">
        <v>927</v>
      </c>
      <c r="F352" s="25" t="str">
        <f>IF(ISBLANK(Table2[[#This Row],[unique_id]]), "", Table2[[#This Row],[unique_id]])</f>
        <v>garden_repeater_linkquality</v>
      </c>
      <c r="G352" s="21" t="s">
        <v>802</v>
      </c>
      <c r="H352" s="21" t="s">
        <v>594</v>
      </c>
      <c r="I352" s="21" t="s">
        <v>295</v>
      </c>
      <c r="O352" s="22" t="s">
        <v>898</v>
      </c>
      <c r="P352" s="21" t="s">
        <v>166</v>
      </c>
      <c r="Q352" s="21" t="s">
        <v>868</v>
      </c>
      <c r="R352" s="21" t="s">
        <v>870</v>
      </c>
      <c r="S352" s="21" t="s">
        <v>932</v>
      </c>
      <c r="T352" s="26" t="s">
        <v>930</v>
      </c>
      <c r="V352" s="22"/>
      <c r="W352" s="22" t="s">
        <v>556</v>
      </c>
      <c r="X352" s="22"/>
      <c r="Y352" s="29" t="s">
        <v>865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1141</v>
      </c>
      <c r="BA352" s="24" t="s">
        <v>800</v>
      </c>
      <c r="BB352" s="21" t="s">
        <v>516</v>
      </c>
      <c r="BC352" s="21" t="s">
        <v>799</v>
      </c>
      <c r="BD352" s="21" t="s">
        <v>647</v>
      </c>
      <c r="BI352" s="21" t="s">
        <v>801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hidden="1" customHeight="1">
      <c r="A353" s="21">
        <v>2600</v>
      </c>
      <c r="B353" s="21" t="s">
        <v>26</v>
      </c>
      <c r="C353" s="21" t="s">
        <v>516</v>
      </c>
      <c r="D353" s="21" t="s">
        <v>27</v>
      </c>
      <c r="E353" s="21" t="s">
        <v>928</v>
      </c>
      <c r="F353" s="25" t="str">
        <f>IF(ISBLANK(Table2[[#This Row],[unique_id]]), "", Table2[[#This Row],[unique_id]])</f>
        <v>landing_repeater_linkquality</v>
      </c>
      <c r="G353" s="21" t="s">
        <v>804</v>
      </c>
      <c r="H353" s="21" t="s">
        <v>594</v>
      </c>
      <c r="I353" s="21" t="s">
        <v>295</v>
      </c>
      <c r="O353" s="22" t="s">
        <v>898</v>
      </c>
      <c r="P353" s="21" t="s">
        <v>166</v>
      </c>
      <c r="Q353" s="21" t="s">
        <v>868</v>
      </c>
      <c r="R353" s="21" t="s">
        <v>870</v>
      </c>
      <c r="S353" s="21" t="s">
        <v>932</v>
      </c>
      <c r="T353" s="26" t="s">
        <v>930</v>
      </c>
      <c r="V353" s="22"/>
      <c r="W353" s="22" t="s">
        <v>556</v>
      </c>
      <c r="X353" s="22"/>
      <c r="Y353" s="29" t="s">
        <v>865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1141</v>
      </c>
      <c r="BA353" s="24" t="s">
        <v>800</v>
      </c>
      <c r="BB353" s="21" t="s">
        <v>516</v>
      </c>
      <c r="BC353" s="21" t="s">
        <v>799</v>
      </c>
      <c r="BD353" s="21" t="s">
        <v>628</v>
      </c>
      <c r="BI353" s="21" t="s">
        <v>806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hidden="1" customHeight="1">
      <c r="A354" s="21">
        <v>2601</v>
      </c>
      <c r="B354" s="21" t="s">
        <v>26</v>
      </c>
      <c r="C354" s="21" t="s">
        <v>516</v>
      </c>
      <c r="D354" s="21" t="s">
        <v>27</v>
      </c>
      <c r="E354" s="21" t="s">
        <v>929</v>
      </c>
      <c r="F354" s="25" t="str">
        <f>IF(ISBLANK(Table2[[#This Row],[unique_id]]), "", Table2[[#This Row],[unique_id]])</f>
        <v>driveway_repeater_linkquality</v>
      </c>
      <c r="G354" s="21" t="s">
        <v>803</v>
      </c>
      <c r="H354" s="21" t="s">
        <v>594</v>
      </c>
      <c r="I354" s="21" t="s">
        <v>295</v>
      </c>
      <c r="O354" s="22" t="s">
        <v>898</v>
      </c>
      <c r="P354" s="21" t="s">
        <v>166</v>
      </c>
      <c r="Q354" s="21" t="s">
        <v>868</v>
      </c>
      <c r="R354" s="21" t="s">
        <v>870</v>
      </c>
      <c r="S354" s="21" t="s">
        <v>932</v>
      </c>
      <c r="T354" s="26" t="s">
        <v>930</v>
      </c>
      <c r="V354" s="22"/>
      <c r="W354" s="22" t="s">
        <v>556</v>
      </c>
      <c r="X354" s="22"/>
      <c r="Y354" s="29" t="s">
        <v>865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1141</v>
      </c>
      <c r="BA354" s="24" t="s">
        <v>800</v>
      </c>
      <c r="BB354" s="21" t="s">
        <v>516</v>
      </c>
      <c r="BC354" s="21" t="s">
        <v>799</v>
      </c>
      <c r="BD354" s="21" t="s">
        <v>805</v>
      </c>
      <c r="BI354" s="21" t="s">
        <v>807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hidden="1" customHeight="1">
      <c r="A355" s="21">
        <v>2602</v>
      </c>
      <c r="B355" s="21" t="s">
        <v>26</v>
      </c>
      <c r="C355" s="21" t="s">
        <v>506</v>
      </c>
      <c r="D355" s="21" t="s">
        <v>343</v>
      </c>
      <c r="E355" s="21" t="s">
        <v>342</v>
      </c>
      <c r="F355" s="25" t="str">
        <f>IF(ISBLANK(Table2[[#This Row],[unique_id]]), "", Table2[[#This Row],[unique_id]])</f>
        <v>column_break</v>
      </c>
      <c r="G355" s="21" t="s">
        <v>339</v>
      </c>
      <c r="H355" s="21" t="s">
        <v>594</v>
      </c>
      <c r="I355" s="21" t="s">
        <v>295</v>
      </c>
      <c r="M355" s="21" t="s">
        <v>340</v>
      </c>
      <c r="N355" s="21" t="s">
        <v>341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hidden="1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1013</v>
      </c>
      <c r="F356" s="25" t="str">
        <f>IF(ISBLANK(Table2[[#This Row],[unique_id]]), "", Table2[[#This Row],[unique_id]])</f>
        <v>lighting_reset_adaptive_lighting_all</v>
      </c>
      <c r="G356" s="21" t="s">
        <v>900</v>
      </c>
      <c r="H356" s="21" t="s">
        <v>613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hidden="1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599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613</v>
      </c>
      <c r="I357" s="21" t="s">
        <v>295</v>
      </c>
      <c r="J357" s="21" t="s">
        <v>598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790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hidden="1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592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613</v>
      </c>
      <c r="I358" s="21" t="s">
        <v>295</v>
      </c>
      <c r="J358" s="21" t="s">
        <v>598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790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hidden="1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600</v>
      </c>
      <c r="F359" s="25" t="str">
        <f>IF(ISBLANK(Table2[[#This Row],[unique_id]]), "", Table2[[#This Row],[unique_id]])</f>
        <v>lighting_reset_adaptive_lighting_edwin_night_light</v>
      </c>
      <c r="G359" t="s">
        <v>452</v>
      </c>
      <c r="H359" s="21" t="s">
        <v>613</v>
      </c>
      <c r="I359" s="21" t="s">
        <v>295</v>
      </c>
      <c r="J359" s="21" t="s">
        <v>611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790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hidden="1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601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613</v>
      </c>
      <c r="I360" s="21" t="s">
        <v>295</v>
      </c>
      <c r="J360" s="21" t="s">
        <v>620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422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hidden="1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997</v>
      </c>
      <c r="F361" s="25" t="str">
        <f>IF(ISBLANK(Table2[[#This Row],[unique_id]]), "", Table2[[#This Row],[unique_id]])</f>
        <v>lighting_reset_adaptive_lighting_hallway_sconces</v>
      </c>
      <c r="G361" t="s">
        <v>982</v>
      </c>
      <c r="H361" s="21" t="s">
        <v>613</v>
      </c>
      <c r="I361" s="21" t="s">
        <v>295</v>
      </c>
      <c r="J361" s="21" t="s">
        <v>998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422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hidden="1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602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613</v>
      </c>
      <c r="I362" s="21" t="s">
        <v>295</v>
      </c>
      <c r="J362" s="21" t="s">
        <v>620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hidden="1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603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613</v>
      </c>
      <c r="I363" s="21" t="s">
        <v>295</v>
      </c>
      <c r="J363" s="21" t="s">
        <v>620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hidden="1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660</v>
      </c>
      <c r="F364" s="25" t="str">
        <f>IF(ISBLANK(Table2[[#This Row],[unique_id]]), "", Table2[[#This Row],[unique_id]])</f>
        <v>lighting_reset_adaptive_lighting_lounge_lamp</v>
      </c>
      <c r="G364" t="s">
        <v>625</v>
      </c>
      <c r="H364" s="21" t="s">
        <v>613</v>
      </c>
      <c r="I364" s="21" t="s">
        <v>295</v>
      </c>
      <c r="J364" s="21" t="s">
        <v>598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790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hidden="1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604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613</v>
      </c>
      <c r="I365" s="21" t="s">
        <v>295</v>
      </c>
      <c r="J365" s="21" t="s">
        <v>620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hidden="1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999</v>
      </c>
      <c r="F366" s="25" t="str">
        <f>IF(ISBLANK(Table2[[#This Row],[unique_id]]), "", Table2[[#This Row],[unique_id]])</f>
        <v>lighting_reset_adaptive_lighting_parents_jane_bedside</v>
      </c>
      <c r="G366" t="s">
        <v>991</v>
      </c>
      <c r="H366" s="21" t="s">
        <v>613</v>
      </c>
      <c r="I366" s="21" t="s">
        <v>295</v>
      </c>
      <c r="J366" s="21" t="s">
        <v>1001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hidden="1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1000</v>
      </c>
      <c r="F367" s="25" t="str">
        <f>IF(ISBLANK(Table2[[#This Row],[unique_id]]), "", Table2[[#This Row],[unique_id]])</f>
        <v>lighting_reset_adaptive_lighting_parents_graham_bedside</v>
      </c>
      <c r="G367" t="s">
        <v>992</v>
      </c>
      <c r="H367" s="21" t="s">
        <v>613</v>
      </c>
      <c r="I367" s="21" t="s">
        <v>295</v>
      </c>
      <c r="J367" s="21" t="s">
        <v>1002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hidden="1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1003</v>
      </c>
      <c r="F368" s="25" t="str">
        <f>IF(ISBLANK(Table2[[#This Row],[unique_id]]), "", Table2[[#This Row],[unique_id]])</f>
        <v>lighting_reset_adaptive_lighting_study_lamp</v>
      </c>
      <c r="G368" t="s">
        <v>850</v>
      </c>
      <c r="H368" s="21" t="s">
        <v>613</v>
      </c>
      <c r="I368" s="21" t="s">
        <v>295</v>
      </c>
      <c r="J368" s="21" t="s">
        <v>598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367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hidden="1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605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613</v>
      </c>
      <c r="I369" s="21" t="s">
        <v>295</v>
      </c>
      <c r="J369" s="21" t="s">
        <v>620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hidden="1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606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613</v>
      </c>
      <c r="I370" s="21" t="s">
        <v>295</v>
      </c>
      <c r="J370" s="21" t="s">
        <v>620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hidden="1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607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613</v>
      </c>
      <c r="I371" s="21" t="s">
        <v>295</v>
      </c>
      <c r="J371" s="21" t="s">
        <v>620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hidden="1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621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613</v>
      </c>
      <c r="I372" s="21" t="s">
        <v>295</v>
      </c>
      <c r="J372" s="21" t="s">
        <v>620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hidden="1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608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613</v>
      </c>
      <c r="I373" s="21" t="s">
        <v>295</v>
      </c>
      <c r="J373" s="21" t="s">
        <v>620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369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hidden="1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1004</v>
      </c>
      <c r="F374" s="25" t="str">
        <f>IF(ISBLANK(Table2[[#This Row],[unique_id]]), "", Table2[[#This Row],[unique_id]])</f>
        <v>lighting_reset_adaptive_lighting_bathroom_sconces</v>
      </c>
      <c r="G374" t="s">
        <v>988</v>
      </c>
      <c r="H374" s="21" t="s">
        <v>613</v>
      </c>
      <c r="I374" s="21" t="s">
        <v>295</v>
      </c>
      <c r="J374" s="21" t="s">
        <v>998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369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hidden="1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609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613</v>
      </c>
      <c r="I375" s="21" t="s">
        <v>295</v>
      </c>
      <c r="J375" s="21" t="s">
        <v>620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407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hidden="1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1005</v>
      </c>
      <c r="F376" s="25" t="str">
        <f>IF(ISBLANK(Table2[[#This Row],[unique_id]]), "", Table2[[#This Row],[unique_id]])</f>
        <v>lighting_reset_adaptive_lighting_ensuite_sconces</v>
      </c>
      <c r="G376" t="s">
        <v>971</v>
      </c>
      <c r="H376" s="21" t="s">
        <v>613</v>
      </c>
      <c r="I376" s="21" t="s">
        <v>295</v>
      </c>
      <c r="J376" s="21" t="s">
        <v>998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407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hidden="1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610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613</v>
      </c>
      <c r="I377" s="21" t="s">
        <v>295</v>
      </c>
      <c r="J377" s="21" t="s">
        <v>620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562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hidden="1" customHeight="1">
      <c r="A378" s="24">
        <v>2642</v>
      </c>
      <c r="B378" s="21" t="s">
        <v>26</v>
      </c>
      <c r="C378" s="21" t="s">
        <v>506</v>
      </c>
      <c r="D378" s="21" t="s">
        <v>343</v>
      </c>
      <c r="E378" s="21" t="s">
        <v>342</v>
      </c>
      <c r="F378" s="25" t="str">
        <f>IF(ISBLANK(Table2[[#This Row],[unique_id]]), "", Table2[[#This Row],[unique_id]])</f>
        <v>column_break</v>
      </c>
      <c r="G378" s="21" t="s">
        <v>339</v>
      </c>
      <c r="H378" s="21" t="s">
        <v>613</v>
      </c>
      <c r="I378" s="21" t="s">
        <v>295</v>
      </c>
      <c r="M378" s="21" t="s">
        <v>340</v>
      </c>
      <c r="N378" s="21" t="s">
        <v>341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hidden="1" customHeight="1">
      <c r="A379" s="24">
        <v>2643</v>
      </c>
      <c r="B379" s="21" t="s">
        <v>26</v>
      </c>
      <c r="C379" s="21" t="s">
        <v>151</v>
      </c>
      <c r="D379" s="21" t="s">
        <v>699</v>
      </c>
      <c r="E379" s="21" t="s">
        <v>700</v>
      </c>
      <c r="F379" s="25" t="str">
        <f>IF(ISBLANK(Table2[[#This Row],[unique_id]]), "", Table2[[#This Row],[unique_id]])</f>
        <v>synchronize_devices</v>
      </c>
      <c r="G379" s="21" t="s">
        <v>702</v>
      </c>
      <c r="H379" s="21" t="s">
        <v>701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hidden="1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853</v>
      </c>
      <c r="I380" s="21" t="s">
        <v>144</v>
      </c>
      <c r="M380" s="21" t="s">
        <v>136</v>
      </c>
      <c r="N380" s="21" t="s">
        <v>274</v>
      </c>
      <c r="O380" s="22" t="s">
        <v>898</v>
      </c>
      <c r="P380" s="21" t="s">
        <v>166</v>
      </c>
      <c r="Q380" s="21" t="s">
        <v>868</v>
      </c>
      <c r="R380" s="45" t="s">
        <v>853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404</v>
      </c>
      <c r="BB380" s="21" t="s">
        <v>238</v>
      </c>
      <c r="BC380" s="21" t="s">
        <v>1209</v>
      </c>
      <c r="BD380" s="21" t="s">
        <v>130</v>
      </c>
      <c r="BH380" s="21" t="s">
        <v>431</v>
      </c>
      <c r="BI380" s="27" t="s">
        <v>475</v>
      </c>
      <c r="BJ380" s="24" t="s">
        <v>467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hidden="1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853</v>
      </c>
      <c r="I381" s="21" t="s">
        <v>144</v>
      </c>
      <c r="M381" s="21" t="s">
        <v>136</v>
      </c>
      <c r="N381" s="21" t="s">
        <v>274</v>
      </c>
      <c r="O381" s="22" t="s">
        <v>898</v>
      </c>
      <c r="P381" s="21" t="s">
        <v>166</v>
      </c>
      <c r="Q381" s="21" t="s">
        <v>868</v>
      </c>
      <c r="R381" s="45" t="s">
        <v>853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404</v>
      </c>
      <c r="BB381" s="21" t="s">
        <v>238</v>
      </c>
      <c r="BC381" s="21" t="s">
        <v>1209</v>
      </c>
      <c r="BD381" s="21" t="s">
        <v>127</v>
      </c>
      <c r="BH381" s="21" t="s">
        <v>431</v>
      </c>
      <c r="BI381" s="27" t="s">
        <v>474</v>
      </c>
      <c r="BJ381" s="24" t="s">
        <v>468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hidden="1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853</v>
      </c>
      <c r="I382" s="21" t="s">
        <v>144</v>
      </c>
      <c r="M382" s="21" t="s">
        <v>136</v>
      </c>
      <c r="N382" s="21" t="s">
        <v>274</v>
      </c>
      <c r="O382" s="22" t="s">
        <v>898</v>
      </c>
      <c r="P382" s="21" t="s">
        <v>166</v>
      </c>
      <c r="Q382" s="21" t="s">
        <v>868</v>
      </c>
      <c r="R382" s="45" t="s">
        <v>853</v>
      </c>
      <c r="S382" s="21" t="str">
        <f>_xlfn.CONCAT( Table2[[#This Row],[friendly_name]], " Devices")</f>
        <v>Parents Home Devices</v>
      </c>
      <c r="T382" s="26" t="s">
        <v>878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1203</v>
      </c>
      <c r="BB382" s="21" t="s">
        <v>238</v>
      </c>
      <c r="BC382" s="21" t="s">
        <v>1210</v>
      </c>
      <c r="BD382" s="21" t="s">
        <v>194</v>
      </c>
      <c r="BH382" s="21" t="s">
        <v>431</v>
      </c>
      <c r="BI382" s="27" t="s">
        <v>736</v>
      </c>
      <c r="BJ382" s="24" t="s">
        <v>735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hidden="1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853</v>
      </c>
      <c r="I383" s="21" t="s">
        <v>144</v>
      </c>
      <c r="M383" s="21" t="s">
        <v>136</v>
      </c>
      <c r="N383" s="21" t="s">
        <v>274</v>
      </c>
      <c r="O383" s="22" t="s">
        <v>898</v>
      </c>
      <c r="P383" s="21" t="s">
        <v>166</v>
      </c>
      <c r="Q383" s="21" t="s">
        <v>868</v>
      </c>
      <c r="R383" s="45" t="s">
        <v>853</v>
      </c>
      <c r="S383" s="21" t="str">
        <f>_xlfn.CONCAT( Table2[[#This Row],[friendly_name]], " Devices")</f>
        <v>Kitchen Home Devices</v>
      </c>
      <c r="T383" s="26" t="s">
        <v>878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1203</v>
      </c>
      <c r="BB383" s="21" t="s">
        <v>238</v>
      </c>
      <c r="BC383" s="21" t="s">
        <v>1210</v>
      </c>
      <c r="BD383" s="21" t="s">
        <v>208</v>
      </c>
      <c r="BH383" s="21" t="s">
        <v>431</v>
      </c>
      <c r="BI383" s="27" t="s">
        <v>838</v>
      </c>
      <c r="BJ383" s="24" t="s">
        <v>837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hidden="1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703</v>
      </c>
      <c r="F384" s="25" t="str">
        <f>IF(ISBLANK(Table2[[#This Row],[unique_id]]), "", Table2[[#This Row],[unique_id]])</f>
        <v>office_home</v>
      </c>
      <c r="G384" s="21" t="s">
        <v>704</v>
      </c>
      <c r="H384" s="21" t="s">
        <v>853</v>
      </c>
      <c r="I384" s="21" t="s">
        <v>144</v>
      </c>
      <c r="M384" s="21" t="s">
        <v>136</v>
      </c>
      <c r="N384" s="21" t="s">
        <v>274</v>
      </c>
      <c r="O384" s="22" t="s">
        <v>898</v>
      </c>
      <c r="P384" s="21" t="s">
        <v>166</v>
      </c>
      <c r="Q384" s="21" t="s">
        <v>868</v>
      </c>
      <c r="R384" s="45" t="s">
        <v>853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404</v>
      </c>
      <c r="BB384" s="21" t="s">
        <v>238</v>
      </c>
      <c r="BC384" s="21" t="s">
        <v>1209</v>
      </c>
      <c r="BD384" s="21" t="s">
        <v>215</v>
      </c>
      <c r="BH384" s="21" t="s">
        <v>431</v>
      </c>
      <c r="BI384" s="27" t="s">
        <v>472</v>
      </c>
      <c r="BJ384" s="24" t="s">
        <v>471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hidden="1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741</v>
      </c>
      <c r="F385" s="25" t="str">
        <f>IF(ISBLANK(Table2[[#This Row],[unique_id]]), "", Table2[[#This Row],[unique_id]])</f>
        <v>lounge_home</v>
      </c>
      <c r="G385" s="21" t="s">
        <v>742</v>
      </c>
      <c r="H385" s="21" t="s">
        <v>853</v>
      </c>
      <c r="I385" s="21" t="s">
        <v>144</v>
      </c>
      <c r="M385" s="21" t="s">
        <v>136</v>
      </c>
      <c r="N385" s="21" t="s">
        <v>274</v>
      </c>
      <c r="O385" s="22" t="s">
        <v>898</v>
      </c>
      <c r="P385" s="21" t="s">
        <v>166</v>
      </c>
      <c r="Q385" s="21" t="s">
        <v>868</v>
      </c>
      <c r="R385" s="45" t="s">
        <v>853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404</v>
      </c>
      <c r="BB385" s="21" t="s">
        <v>238</v>
      </c>
      <c r="BC385" s="21" t="s">
        <v>1209</v>
      </c>
      <c r="BD385" s="21" t="s">
        <v>196</v>
      </c>
      <c r="BH385" s="21" t="s">
        <v>431</v>
      </c>
      <c r="BI385" s="27" t="s">
        <v>473</v>
      </c>
      <c r="BJ385" s="24" t="s">
        <v>469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hidden="1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933</v>
      </c>
      <c r="F386" s="25" t="str">
        <f>IF(ISBLANK(Table2[[#This Row],[unique_id]]), "", Table2[[#This Row],[unique_id]])</f>
        <v>ada_tablet</v>
      </c>
      <c r="G386" s="21" t="s">
        <v>934</v>
      </c>
      <c r="H386" s="21" t="s">
        <v>853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934</v>
      </c>
      <c r="BA386" s="21" t="s">
        <v>1211</v>
      </c>
      <c r="BB386" s="21" t="s">
        <v>238</v>
      </c>
      <c r="BC386" s="21" t="s">
        <v>939</v>
      </c>
      <c r="BD386" s="21" t="s">
        <v>196</v>
      </c>
      <c r="BH386" s="21" t="s">
        <v>431</v>
      </c>
      <c r="BI386" s="27" t="s">
        <v>936</v>
      </c>
      <c r="BJ386" s="24" t="s">
        <v>937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hidden="1" customHeight="1">
      <c r="A387" s="21">
        <v>2657</v>
      </c>
      <c r="B387" s="21" t="s">
        <v>26</v>
      </c>
      <c r="C387" s="21" t="s">
        <v>506</v>
      </c>
      <c r="D387" s="21" t="s">
        <v>343</v>
      </c>
      <c r="E387" s="21" t="s">
        <v>342</v>
      </c>
      <c r="F387" s="25" t="str">
        <f>IF(ISBLANK(Table2[[#This Row],[unique_id]]), "", Table2[[#This Row],[unique_id]])</f>
        <v>column_break</v>
      </c>
      <c r="G387" s="21" t="s">
        <v>339</v>
      </c>
      <c r="H387" s="21" t="s">
        <v>853</v>
      </c>
      <c r="I387" s="21" t="s">
        <v>144</v>
      </c>
      <c r="M387" s="21" t="s">
        <v>340</v>
      </c>
      <c r="N387" s="21" t="s">
        <v>341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hidden="1" customHeight="1">
      <c r="A388" s="21">
        <v>2658</v>
      </c>
      <c r="B388" s="21" t="s">
        <v>26</v>
      </c>
      <c r="C388" s="21" t="s">
        <v>652</v>
      </c>
      <c r="D388" s="21" t="s">
        <v>145</v>
      </c>
      <c r="E388" s="21" t="s">
        <v>698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853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1132</v>
      </c>
      <c r="BA388" s="21" t="s">
        <v>656</v>
      </c>
      <c r="BB388" s="21" t="s">
        <v>652</v>
      </c>
      <c r="BC388" s="21" t="s">
        <v>655</v>
      </c>
      <c r="BD388" s="21" t="s">
        <v>196</v>
      </c>
      <c r="BH388" s="21" t="s">
        <v>431</v>
      </c>
      <c r="BI388" s="27" t="s">
        <v>653</v>
      </c>
      <c r="BJ388" s="24" t="s">
        <v>654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hidden="1" customHeight="1">
      <c r="A389" s="21">
        <v>2659</v>
      </c>
      <c r="B389" s="21" t="s">
        <v>651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853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1132</v>
      </c>
      <c r="BA389" s="21" t="s">
        <v>1204</v>
      </c>
      <c r="BB389" s="21" t="s">
        <v>268</v>
      </c>
      <c r="BC389" s="21" t="s">
        <v>410</v>
      </c>
      <c r="BD389" s="21" t="s">
        <v>194</v>
      </c>
      <c r="BH389" s="21" t="s">
        <v>431</v>
      </c>
      <c r="BI389" s="27" t="s">
        <v>412</v>
      </c>
      <c r="BJ389" s="24" t="s">
        <v>477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hidden="1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940</v>
      </c>
      <c r="F390" s="25" t="str">
        <f>IF(ISBLANK(Table2[[#This Row],[unique_id]]), "", Table2[[#This Row],[unique_id]])</f>
        <v>edwin_tablet</v>
      </c>
      <c r="G390" s="21" t="s">
        <v>941</v>
      </c>
      <c r="H390" s="21" t="s">
        <v>853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941</v>
      </c>
      <c r="BA390" s="21" t="s">
        <v>1211</v>
      </c>
      <c r="BB390" s="21" t="s">
        <v>238</v>
      </c>
      <c r="BC390" s="21" t="s">
        <v>939</v>
      </c>
      <c r="BD390" s="21" t="s">
        <v>208</v>
      </c>
      <c r="BH390" s="21" t="s">
        <v>431</v>
      </c>
      <c r="BI390" s="27" t="s">
        <v>947</v>
      </c>
      <c r="BJ390" s="24" t="s">
        <v>938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hidden="1" customHeight="1">
      <c r="A391" s="21">
        <v>2661</v>
      </c>
      <c r="B391" s="21" t="s">
        <v>651</v>
      </c>
      <c r="C391" s="21" t="s">
        <v>238</v>
      </c>
      <c r="D391" s="21" t="s">
        <v>145</v>
      </c>
      <c r="E391" s="21" t="s">
        <v>788</v>
      </c>
      <c r="F391" s="25" t="str">
        <f>IF(ISBLANK(Table2[[#This Row],[unique_id]]), "", Table2[[#This Row],[unique_id]])</f>
        <v>office_tv</v>
      </c>
      <c r="G391" s="21" t="s">
        <v>789</v>
      </c>
      <c r="H391" s="21" t="s">
        <v>853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1132</v>
      </c>
      <c r="BA391" s="21" t="s">
        <v>405</v>
      </c>
      <c r="BB391" s="21" t="s">
        <v>238</v>
      </c>
      <c r="BC391" s="21" t="s">
        <v>406</v>
      </c>
      <c r="BD391" s="21" t="s">
        <v>215</v>
      </c>
      <c r="BH391" s="21" t="s">
        <v>431</v>
      </c>
      <c r="BI391" s="27" t="s">
        <v>476</v>
      </c>
      <c r="BJ391" s="24" t="s">
        <v>470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hidden="1" customHeight="1">
      <c r="A392" s="21">
        <v>2662</v>
      </c>
      <c r="B392" s="21" t="s">
        <v>26</v>
      </c>
      <c r="C392" s="21" t="s">
        <v>506</v>
      </c>
      <c r="D392" s="21" t="s">
        <v>343</v>
      </c>
      <c r="E392" s="21" t="s">
        <v>342</v>
      </c>
      <c r="F392" s="25" t="str">
        <f>IF(ISBLANK(Table2[[#This Row],[unique_id]]), "", Table2[[#This Row],[unique_id]])</f>
        <v>column_break</v>
      </c>
      <c r="G392" s="21" t="s">
        <v>339</v>
      </c>
      <c r="H392" s="21" t="s">
        <v>853</v>
      </c>
      <c r="I392" s="21" t="s">
        <v>144</v>
      </c>
      <c r="M392" s="21" t="s">
        <v>340</v>
      </c>
      <c r="N392" s="21" t="s">
        <v>341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hidden="1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842</v>
      </c>
      <c r="F393" s="25" t="str">
        <f>IF(ISBLANK(Table2[[#This Row],[unique_id]]), "", Table2[[#This Row],[unique_id]])</f>
        <v>lounge_arc</v>
      </c>
      <c r="G393" s="21" t="s">
        <v>845</v>
      </c>
      <c r="H393" s="21" t="s">
        <v>853</v>
      </c>
      <c r="I393" s="21" t="s">
        <v>144</v>
      </c>
      <c r="M393" s="21" t="s">
        <v>136</v>
      </c>
      <c r="N393" s="21" t="s">
        <v>274</v>
      </c>
      <c r="O393" s="22" t="s">
        <v>898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657</v>
      </c>
      <c r="BA393" s="21" t="s">
        <v>1207</v>
      </c>
      <c r="BB393" s="21" t="s">
        <v>183</v>
      </c>
      <c r="BC393" s="21">
        <v>15.4</v>
      </c>
      <c r="BD393" s="21" t="s">
        <v>196</v>
      </c>
      <c r="BH393" s="21" t="s">
        <v>431</v>
      </c>
      <c r="BI393" s="21" t="s">
        <v>658</v>
      </c>
      <c r="BJ393" s="24" t="s">
        <v>659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hidden="1" customHeight="1">
      <c r="A394" s="21">
        <v>2664</v>
      </c>
      <c r="B394" s="21" t="s">
        <v>651</v>
      </c>
      <c r="C394" s="21" t="s">
        <v>921</v>
      </c>
      <c r="D394" s="21" t="s">
        <v>149</v>
      </c>
      <c r="E394" s="21" t="s">
        <v>923</v>
      </c>
      <c r="F394" s="25" t="str">
        <f>IF(ISBLANK(Table2[[#This Row],[unique_id]]), "", Table2[[#This Row],[unique_id]])</f>
        <v>template_kitchen_move_proxy</v>
      </c>
      <c r="G394" s="21" t="s">
        <v>846</v>
      </c>
      <c r="H394" s="21" t="s">
        <v>853</v>
      </c>
      <c r="I394" s="21" t="s">
        <v>144</v>
      </c>
      <c r="O394" s="22" t="s">
        <v>898</v>
      </c>
      <c r="P394" s="21" t="s">
        <v>166</v>
      </c>
      <c r="Q394" s="21" t="s">
        <v>868</v>
      </c>
      <c r="R394" s="45" t="s">
        <v>853</v>
      </c>
      <c r="S394" s="21" t="str">
        <f>_xlfn.CONCAT( Table2[[#This Row],[friendly_name]], " Devices")</f>
        <v>Kitchen Move Devices</v>
      </c>
      <c r="T394" s="26" t="s">
        <v>926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376</v>
      </c>
      <c r="BA394" s="21" t="s">
        <v>1205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hidden="1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841</v>
      </c>
      <c r="F395" s="25" t="str">
        <f>IF(ISBLANK(Table2[[#This Row],[unique_id]]), "", Table2[[#This Row],[unique_id]])</f>
        <v>kitchen_move</v>
      </c>
      <c r="G395" s="21" t="s">
        <v>846</v>
      </c>
      <c r="H395" s="21" t="s">
        <v>853</v>
      </c>
      <c r="I395" s="21" t="s">
        <v>144</v>
      </c>
      <c r="M395" s="21" t="s">
        <v>136</v>
      </c>
      <c r="N395" s="21" t="s">
        <v>274</v>
      </c>
      <c r="O395" s="22" t="s">
        <v>898</v>
      </c>
      <c r="P395" s="21" t="s">
        <v>166</v>
      </c>
      <c r="Q395" s="21" t="s">
        <v>868</v>
      </c>
      <c r="R395" s="45" t="s">
        <v>853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376</v>
      </c>
      <c r="BA395" s="21" t="s">
        <v>1205</v>
      </c>
      <c r="BB395" s="21" t="s">
        <v>183</v>
      </c>
      <c r="BC395" s="21">
        <v>15.4</v>
      </c>
      <c r="BD395" s="21" t="s">
        <v>208</v>
      </c>
      <c r="BH395" s="21" t="s">
        <v>431</v>
      </c>
      <c r="BI395" s="21" t="s">
        <v>379</v>
      </c>
      <c r="BJ395" s="24" t="s">
        <v>500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hidden="1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840</v>
      </c>
      <c r="F396" s="25" t="str">
        <f>IF(ISBLANK(Table2[[#This Row],[unique_id]]), "", Table2[[#This Row],[unique_id]])</f>
        <v>kitchen_five</v>
      </c>
      <c r="G396" s="21" t="s">
        <v>847</v>
      </c>
      <c r="H396" s="21" t="s">
        <v>853</v>
      </c>
      <c r="I396" s="21" t="s">
        <v>144</v>
      </c>
      <c r="M396" s="21" t="s">
        <v>136</v>
      </c>
      <c r="N396" s="21" t="s">
        <v>274</v>
      </c>
      <c r="O396" s="22" t="s">
        <v>898</v>
      </c>
      <c r="P396" s="21" t="s">
        <v>166</v>
      </c>
      <c r="Q396" s="21" t="s">
        <v>868</v>
      </c>
      <c r="R396" s="45" t="s">
        <v>853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925</v>
      </c>
      <c r="BA396" s="21" t="s">
        <v>1206</v>
      </c>
      <c r="BB396" s="21" t="s">
        <v>183</v>
      </c>
      <c r="BC396" s="21">
        <v>15.4</v>
      </c>
      <c r="BD396" s="21" t="s">
        <v>208</v>
      </c>
      <c r="BH396" s="21" t="s">
        <v>431</v>
      </c>
      <c r="BI396" s="26" t="s">
        <v>378</v>
      </c>
      <c r="BJ396" s="24" t="s">
        <v>501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hidden="1" customHeight="1">
      <c r="A397" s="21">
        <v>2667</v>
      </c>
      <c r="B397" s="21" t="s">
        <v>651</v>
      </c>
      <c r="C397" s="21" t="s">
        <v>921</v>
      </c>
      <c r="D397" s="21" t="s">
        <v>149</v>
      </c>
      <c r="E397" s="21" t="s">
        <v>924</v>
      </c>
      <c r="F397" s="25" t="str">
        <f>IF(ISBLANK(Table2[[#This Row],[unique_id]]), "", Table2[[#This Row],[unique_id]])</f>
        <v>template_parents_move_proxy</v>
      </c>
      <c r="G397" s="21" t="s">
        <v>848</v>
      </c>
      <c r="H397" s="21" t="s">
        <v>853</v>
      </c>
      <c r="I397" s="21" t="s">
        <v>144</v>
      </c>
      <c r="O397" s="22" t="s">
        <v>898</v>
      </c>
      <c r="P397" s="21" t="s">
        <v>166</v>
      </c>
      <c r="Q397" s="21" t="s">
        <v>868</v>
      </c>
      <c r="R397" s="45" t="s">
        <v>853</v>
      </c>
      <c r="S397" s="21" t="str">
        <f>_xlfn.CONCAT( Table2[[#This Row],[friendly_name]], " Devices")</f>
        <v>Parents Move Devices</v>
      </c>
      <c r="T397" s="26" t="s">
        <v>926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376</v>
      </c>
      <c r="BA397" s="21" t="s">
        <v>1205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hidden="1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839</v>
      </c>
      <c r="F398" s="25" t="str">
        <f>IF(ISBLANK(Table2[[#This Row],[unique_id]]), "", Table2[[#This Row],[unique_id]])</f>
        <v>parents_move</v>
      </c>
      <c r="G398" s="21" t="s">
        <v>848</v>
      </c>
      <c r="H398" s="21" t="s">
        <v>853</v>
      </c>
      <c r="I398" s="21" t="s">
        <v>144</v>
      </c>
      <c r="M398" s="21" t="s">
        <v>136</v>
      </c>
      <c r="N398" s="21" t="s">
        <v>274</v>
      </c>
      <c r="O398" s="22" t="s">
        <v>898</v>
      </c>
      <c r="P398" s="21" t="s">
        <v>166</v>
      </c>
      <c r="Q398" s="21" t="s">
        <v>868</v>
      </c>
      <c r="R398" s="45" t="s">
        <v>853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376</v>
      </c>
      <c r="BA398" s="21" t="s">
        <v>1205</v>
      </c>
      <c r="BB398" s="21" t="s">
        <v>183</v>
      </c>
      <c r="BC398" s="21">
        <v>15.4</v>
      </c>
      <c r="BD398" s="21" t="s">
        <v>194</v>
      </c>
      <c r="BH398" s="21" t="s">
        <v>431</v>
      </c>
      <c r="BI398" s="21" t="s">
        <v>377</v>
      </c>
      <c r="BJ398" s="24" t="s">
        <v>499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hidden="1" customHeight="1">
      <c r="A399" s="21">
        <v>2669</v>
      </c>
      <c r="B399" s="21" t="s">
        <v>651</v>
      </c>
      <c r="C399" s="21" t="s">
        <v>268</v>
      </c>
      <c r="D399" s="21" t="s">
        <v>145</v>
      </c>
      <c r="E399" s="21" t="s">
        <v>737</v>
      </c>
      <c r="F399" s="25" t="str">
        <f>IF(ISBLANK(Table2[[#This Row],[unique_id]]), "", Table2[[#This Row],[unique_id]])</f>
        <v>parents_tv_speaker</v>
      </c>
      <c r="G399" s="21" t="s">
        <v>738</v>
      </c>
      <c r="H399" s="21" t="s">
        <v>853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1135</v>
      </c>
      <c r="BA399" s="21" t="s">
        <v>1208</v>
      </c>
      <c r="BB399" s="21" t="s">
        <v>268</v>
      </c>
      <c r="BC399" s="21" t="s">
        <v>410</v>
      </c>
      <c r="BD399" s="21" t="s">
        <v>194</v>
      </c>
      <c r="BH399" s="21" t="s">
        <v>431</v>
      </c>
      <c r="BI399" s="27" t="s">
        <v>413</v>
      </c>
      <c r="BJ399" s="24" t="s">
        <v>478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hidden="1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754</v>
      </c>
      <c r="F400" s="25" t="str">
        <f>IF(ISBLANK(Table2[[#This Row],[unique_id]]), "", Table2[[#This Row],[unique_id]])</f>
        <v>back_door_lock_security</v>
      </c>
      <c r="G400" s="21" t="s">
        <v>750</v>
      </c>
      <c r="H400" s="21" t="s">
        <v>729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765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hidden="1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767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729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hidden="1" customHeight="1">
      <c r="A402" s="21">
        <v>2702</v>
      </c>
      <c r="B402" s="21" t="s">
        <v>26</v>
      </c>
      <c r="C402" s="21" t="s">
        <v>720</v>
      </c>
      <c r="D402" s="21" t="s">
        <v>723</v>
      </c>
      <c r="E402" s="21" t="s">
        <v>724</v>
      </c>
      <c r="F402" s="25" t="str">
        <f>IF(ISBLANK(Table2[[#This Row],[unique_id]]), "", Table2[[#This Row],[unique_id]])</f>
        <v>back_door_lock</v>
      </c>
      <c r="G402" s="21" t="s">
        <v>769</v>
      </c>
      <c r="H402" s="21" t="s">
        <v>729</v>
      </c>
      <c r="I402" s="21" t="s">
        <v>212</v>
      </c>
      <c r="M402" s="21" t="s">
        <v>136</v>
      </c>
      <c r="T402" s="26"/>
      <c r="V402" s="22"/>
      <c r="W402" s="22" t="s">
        <v>556</v>
      </c>
      <c r="X402" s="22"/>
      <c r="Y402" s="29" t="s">
        <v>864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1189</v>
      </c>
      <c r="BA402" s="21" t="s">
        <v>721</v>
      </c>
      <c r="BB402" s="21" t="s">
        <v>720</v>
      </c>
      <c r="BC402" s="21" t="s">
        <v>722</v>
      </c>
      <c r="BD402" s="21" t="s">
        <v>729</v>
      </c>
      <c r="BI402" s="21" t="s">
        <v>719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hidden="1" customHeight="1">
      <c r="A403" s="21">
        <v>2703</v>
      </c>
      <c r="B403" s="21" t="s">
        <v>26</v>
      </c>
      <c r="C403" s="21" t="s">
        <v>344</v>
      </c>
      <c r="D403" s="21" t="s">
        <v>149</v>
      </c>
      <c r="E403" s="21" t="s">
        <v>760</v>
      </c>
      <c r="F403" s="25" t="str">
        <f>IF(ISBLANK(Table2[[#This Row],[unique_id]]), "", Table2[[#This Row],[unique_id]])</f>
        <v>template_back_door_sensor_contact_last</v>
      </c>
      <c r="G403" s="21" t="s">
        <v>768</v>
      </c>
      <c r="H403" s="21" t="s">
        <v>729</v>
      </c>
      <c r="I403" s="21" t="s">
        <v>212</v>
      </c>
      <c r="M403" s="21" t="s">
        <v>136</v>
      </c>
      <c r="T403" s="26"/>
      <c r="V403" s="22"/>
      <c r="W403" s="22" t="s">
        <v>556</v>
      </c>
      <c r="X403" s="22"/>
      <c r="Y403" s="29" t="s">
        <v>864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1202</v>
      </c>
      <c r="BA403" s="26" t="s">
        <v>743</v>
      </c>
      <c r="BB403" s="21" t="s">
        <v>1295</v>
      </c>
      <c r="BC403" s="21" t="s">
        <v>722</v>
      </c>
      <c r="BD403" s="21" t="s">
        <v>729</v>
      </c>
      <c r="BI403" s="21" t="s">
        <v>745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hidden="1" customHeight="1">
      <c r="A404" s="21">
        <v>2704</v>
      </c>
      <c r="B404" s="21" t="s">
        <v>651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729</v>
      </c>
      <c r="H404" s="21" t="s">
        <v>740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hidden="1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755</v>
      </c>
      <c r="F405" s="25" t="str">
        <f>IF(ISBLANK(Table2[[#This Row],[unique_id]]), "", Table2[[#This Row],[unique_id]])</f>
        <v>front_door_lock_security</v>
      </c>
      <c r="G405" s="21" t="s">
        <v>750</v>
      </c>
      <c r="H405" s="21" t="s">
        <v>728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765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hidden="1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766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728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hidden="1" customHeight="1">
      <c r="A407" s="21">
        <v>2707</v>
      </c>
      <c r="B407" s="21" t="s">
        <v>26</v>
      </c>
      <c r="C407" s="21" t="s">
        <v>720</v>
      </c>
      <c r="D407" s="21" t="s">
        <v>723</v>
      </c>
      <c r="E407" s="21" t="s">
        <v>725</v>
      </c>
      <c r="F407" s="25" t="str">
        <f>IF(ISBLANK(Table2[[#This Row],[unique_id]]), "", Table2[[#This Row],[unique_id]])</f>
        <v>front_door_lock</v>
      </c>
      <c r="G407" s="21" t="s">
        <v>769</v>
      </c>
      <c r="H407" s="21" t="s">
        <v>728</v>
      </c>
      <c r="I407" s="21" t="s">
        <v>212</v>
      </c>
      <c r="M407" s="21" t="s">
        <v>136</v>
      </c>
      <c r="T407" s="26"/>
      <c r="V407" s="22"/>
      <c r="W407" s="22" t="s">
        <v>556</v>
      </c>
      <c r="X407" s="22"/>
      <c r="Y407" s="29" t="s">
        <v>864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1189</v>
      </c>
      <c r="BA407" s="21" t="s">
        <v>721</v>
      </c>
      <c r="BB407" s="21" t="s">
        <v>720</v>
      </c>
      <c r="BC407" s="21" t="s">
        <v>722</v>
      </c>
      <c r="BD407" s="21" t="s">
        <v>728</v>
      </c>
      <c r="BI407" s="21" t="s">
        <v>726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hidden="1" customHeight="1">
      <c r="A408" s="21">
        <v>2708</v>
      </c>
      <c r="B408" s="21" t="s">
        <v>26</v>
      </c>
      <c r="C408" s="21" t="s">
        <v>344</v>
      </c>
      <c r="D408" s="21" t="s">
        <v>149</v>
      </c>
      <c r="E408" s="21" t="s">
        <v>759</v>
      </c>
      <c r="F408" s="25" t="str">
        <f>IF(ISBLANK(Table2[[#This Row],[unique_id]]), "", Table2[[#This Row],[unique_id]])</f>
        <v>template_front_door_sensor_contact_last</v>
      </c>
      <c r="G408" s="21" t="s">
        <v>768</v>
      </c>
      <c r="H408" s="21" t="s">
        <v>728</v>
      </c>
      <c r="I408" s="21" t="s">
        <v>212</v>
      </c>
      <c r="M408" s="21" t="s">
        <v>136</v>
      </c>
      <c r="T408" s="26"/>
      <c r="V408" s="22"/>
      <c r="W408" s="22" t="s">
        <v>556</v>
      </c>
      <c r="X408" s="22"/>
      <c r="Y408" s="29" t="s">
        <v>864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1202</v>
      </c>
      <c r="BA408" s="26" t="s">
        <v>743</v>
      </c>
      <c r="BB408" s="21" t="s">
        <v>1295</v>
      </c>
      <c r="BC408" s="21" t="s">
        <v>722</v>
      </c>
      <c r="BD408" s="21" t="s">
        <v>728</v>
      </c>
      <c r="BI408" s="21" t="s">
        <v>744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hidden="1" customHeight="1">
      <c r="A409" s="21">
        <v>2709</v>
      </c>
      <c r="B409" s="21" t="s">
        <v>651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728</v>
      </c>
      <c r="H409" s="21" t="s">
        <v>739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hidden="1" customHeight="1">
      <c r="A410" s="21">
        <v>2710</v>
      </c>
      <c r="B410" s="21" t="s">
        <v>26</v>
      </c>
      <c r="C410" s="21" t="s">
        <v>506</v>
      </c>
      <c r="D410" s="21" t="s">
        <v>343</v>
      </c>
      <c r="E410" s="21" t="s">
        <v>342</v>
      </c>
      <c r="F410" s="25" t="str">
        <f>IF(ISBLANK(Table2[[#This Row],[unique_id]]), "", Table2[[#This Row],[unique_id]])</f>
        <v>column_break</v>
      </c>
      <c r="G410" s="21" t="s">
        <v>339</v>
      </c>
      <c r="H410" s="21" t="s">
        <v>731</v>
      </c>
      <c r="I410" s="21" t="s">
        <v>212</v>
      </c>
      <c r="M410" s="21" t="s">
        <v>340</v>
      </c>
      <c r="N410" s="21" t="s">
        <v>341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hidden="1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727</v>
      </c>
      <c r="H411" s="21" t="s">
        <v>731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hidden="1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733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399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397</v>
      </c>
      <c r="BB412" s="21" t="s">
        <v>237</v>
      </c>
      <c r="BC412" s="21" t="s">
        <v>398</v>
      </c>
      <c r="BD412" s="21" t="s">
        <v>130</v>
      </c>
      <c r="BH412" s="21" t="s">
        <v>451</v>
      </c>
      <c r="BI412" s="21" t="s">
        <v>395</v>
      </c>
      <c r="BJ412" s="21" t="s">
        <v>416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hidden="1" customHeight="1">
      <c r="A413" s="21">
        <v>2713</v>
      </c>
      <c r="B413" s="21" t="s">
        <v>26</v>
      </c>
      <c r="C413" s="21" t="s">
        <v>506</v>
      </c>
      <c r="D413" s="21" t="s">
        <v>343</v>
      </c>
      <c r="E413" s="21" t="s">
        <v>342</v>
      </c>
      <c r="F413" s="25" t="str">
        <f>IF(ISBLANK(Table2[[#This Row],[unique_id]]), "", Table2[[#This Row],[unique_id]])</f>
        <v>column_break</v>
      </c>
      <c r="G413" s="21" t="s">
        <v>339</v>
      </c>
      <c r="H413" s="21" t="s">
        <v>733</v>
      </c>
      <c r="I413" s="21" t="s">
        <v>212</v>
      </c>
      <c r="M413" s="21" t="s">
        <v>340</v>
      </c>
      <c r="N413" s="21" t="s">
        <v>341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hidden="1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727</v>
      </c>
      <c r="H414" s="21" t="s">
        <v>730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hidden="1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732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399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397</v>
      </c>
      <c r="BB415" s="21" t="s">
        <v>237</v>
      </c>
      <c r="BC415" s="21" t="s">
        <v>398</v>
      </c>
      <c r="BD415" s="21" t="s">
        <v>127</v>
      </c>
      <c r="BH415" s="21" t="s">
        <v>451</v>
      </c>
      <c r="BI415" s="21" t="s">
        <v>396</v>
      </c>
      <c r="BJ415" s="21" t="s">
        <v>417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hidden="1" customHeight="1">
      <c r="A416" s="21">
        <v>2716</v>
      </c>
      <c r="B416" s="21" t="s">
        <v>26</v>
      </c>
      <c r="C416" s="21" t="s">
        <v>506</v>
      </c>
      <c r="D416" s="21" t="s">
        <v>343</v>
      </c>
      <c r="E416" s="21" t="s">
        <v>342</v>
      </c>
      <c r="F416" s="25" t="str">
        <f>IF(ISBLANK(Table2[[#This Row],[unique_id]]), "", Table2[[#This Row],[unique_id]])</f>
        <v>column_break</v>
      </c>
      <c r="G416" s="21" t="s">
        <v>339</v>
      </c>
      <c r="H416" s="21" t="s">
        <v>732</v>
      </c>
      <c r="I416" s="21" t="s">
        <v>212</v>
      </c>
      <c r="M416" s="21" t="s">
        <v>340</v>
      </c>
      <c r="N416" s="21" t="s">
        <v>341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hidden="1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693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734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hidden="1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692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734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hidden="1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694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734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hidden="1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695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734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hidden="1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696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734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hidden="1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697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734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hidden="1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1184</v>
      </c>
      <c r="AY423" s="21" t="str">
        <f>IF(ISBLANK(Table2[[#This Row],[device_model]]), "", Table2[[#This Row],[device_suggested_area]])</f>
        <v>Rack</v>
      </c>
      <c r="AZ423" s="21" t="s">
        <v>1239</v>
      </c>
      <c r="BA423" s="21" t="s">
        <v>1183</v>
      </c>
      <c r="BB423" s="21" t="s">
        <v>237</v>
      </c>
      <c r="BC423" s="21" t="s">
        <v>420</v>
      </c>
      <c r="BD423" s="21" t="s">
        <v>28</v>
      </c>
      <c r="BH423" s="21" t="s">
        <v>418</v>
      </c>
      <c r="BI423" s="21" t="s">
        <v>427</v>
      </c>
      <c r="BJ423" s="21" t="s">
        <v>423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hidden="1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1185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1179</v>
      </c>
      <c r="BB424" s="21" t="s">
        <v>237</v>
      </c>
      <c r="BC424" s="21" t="s">
        <v>706</v>
      </c>
      <c r="BD424" s="21" t="s">
        <v>28</v>
      </c>
      <c r="BH424" s="21" t="s">
        <v>418</v>
      </c>
      <c r="BI424" s="21" t="s">
        <v>707</v>
      </c>
      <c r="BJ424" s="21" t="s">
        <v>424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hidden="1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1185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1180</v>
      </c>
      <c r="BB425" s="21" t="s">
        <v>237</v>
      </c>
      <c r="BC425" s="21" t="s">
        <v>1245</v>
      </c>
      <c r="BD425" s="21" t="s">
        <v>421</v>
      </c>
      <c r="BH425" s="21" t="s">
        <v>418</v>
      </c>
      <c r="BI425" s="21" t="s">
        <v>428</v>
      </c>
      <c r="BJ425" s="21" t="s">
        <v>425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hidden="1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1186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1181</v>
      </c>
      <c r="BB426" s="21" t="s">
        <v>237</v>
      </c>
      <c r="BC426" s="21" t="s">
        <v>1244</v>
      </c>
      <c r="BD426" s="21" t="s">
        <v>368</v>
      </c>
      <c r="BH426" s="21" t="s">
        <v>418</v>
      </c>
      <c r="BI426" s="21" t="s">
        <v>429</v>
      </c>
      <c r="BJ426" s="21" t="s">
        <v>426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hidden="1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1186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1182</v>
      </c>
      <c r="BB427" s="21" t="s">
        <v>237</v>
      </c>
      <c r="BC427" s="21" t="s">
        <v>1244</v>
      </c>
      <c r="BD427" s="21" t="s">
        <v>422</v>
      </c>
      <c r="BH427" s="21" t="s">
        <v>418</v>
      </c>
      <c r="BI427" s="21" t="s">
        <v>430</v>
      </c>
      <c r="BJ427" s="21" t="s">
        <v>705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hidden="1" customHeight="1">
      <c r="A428" s="21">
        <v>5005</v>
      </c>
      <c r="B428" s="24" t="s">
        <v>26</v>
      </c>
      <c r="C428" s="24" t="s">
        <v>400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1184</v>
      </c>
      <c r="AY428" s="21" t="str">
        <f>IF(ISBLANK(Table2[[#This Row],[device_model]]), "", Table2[[#This Row],[device_suggested_area]])</f>
        <v>Rack</v>
      </c>
      <c r="AZ428" s="21" t="s">
        <v>400</v>
      </c>
      <c r="BA428" s="21" t="s">
        <v>401</v>
      </c>
      <c r="BB428" s="21" t="s">
        <v>403</v>
      </c>
      <c r="BC428" s="21" t="s">
        <v>402</v>
      </c>
      <c r="BD428" s="21" t="s">
        <v>28</v>
      </c>
      <c r="BH428" s="21" t="s">
        <v>431</v>
      </c>
      <c r="BI428" s="27" t="s">
        <v>493</v>
      </c>
      <c r="BJ428" s="21" t="s">
        <v>432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hidden="1" customHeight="1">
      <c r="A429" s="21">
        <v>5006</v>
      </c>
      <c r="B429" s="24" t="s">
        <v>26</v>
      </c>
      <c r="C429" s="24" t="s">
        <v>389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1228</v>
      </c>
      <c r="AY429" s="21" t="str">
        <f>IF(ISBLANK(Table2[[#This Row],[device_model]]), "", Table2[[#This Row],[device_suggested_area]])</f>
        <v>Rack</v>
      </c>
      <c r="AZ429" s="21" t="s">
        <v>1191</v>
      </c>
      <c r="BA429" s="21" t="s">
        <v>1190</v>
      </c>
      <c r="BB429" s="21" t="s">
        <v>268</v>
      </c>
      <c r="BC429" s="21">
        <v>12.1</v>
      </c>
      <c r="BD429" s="21" t="s">
        <v>28</v>
      </c>
      <c r="BH429" s="21" t="s">
        <v>431</v>
      </c>
      <c r="BI429" s="21" t="s">
        <v>667</v>
      </c>
      <c r="BJ429" s="21" t="s">
        <v>489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hidden="1" customHeight="1">
      <c r="A430" s="21">
        <v>5007</v>
      </c>
      <c r="B430" s="24" t="s">
        <v>26</v>
      </c>
      <c r="C430" s="24" t="s">
        <v>389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1228</v>
      </c>
      <c r="AY430" s="21" t="str">
        <f>IF(ISBLANK(Table2[[#This Row],[device_model]]), "", Table2[[#This Row],[device_suggested_area]])</f>
        <v>Rack</v>
      </c>
      <c r="AZ430" s="21" t="s">
        <v>1191</v>
      </c>
      <c r="BA430" s="21" t="s">
        <v>1190</v>
      </c>
      <c r="BB430" s="21" t="s">
        <v>268</v>
      </c>
      <c r="BC430" s="21">
        <v>12.1</v>
      </c>
      <c r="BD430" s="21" t="s">
        <v>28</v>
      </c>
      <c r="BH430" s="21" t="s">
        <v>419</v>
      </c>
      <c r="BI430" s="21" t="s">
        <v>886</v>
      </c>
      <c r="BJ430" s="21" t="s">
        <v>414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hidden="1" customHeight="1">
      <c r="A431" s="21">
        <v>5008</v>
      </c>
      <c r="B431" s="24" t="s">
        <v>26</v>
      </c>
      <c r="C431" s="24" t="s">
        <v>389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1228</v>
      </c>
      <c r="AY431" s="21" t="str">
        <f>IF(ISBLANK(Table2[[#This Row],[device_model]]), "", Table2[[#This Row],[device_suggested_area]])</f>
        <v>Rack</v>
      </c>
      <c r="AZ431" s="21" t="s">
        <v>1191</v>
      </c>
      <c r="BA431" s="21" t="s">
        <v>1190</v>
      </c>
      <c r="BB431" s="21" t="s">
        <v>268</v>
      </c>
      <c r="BC431" s="21">
        <v>12.1</v>
      </c>
      <c r="BD431" s="21" t="s">
        <v>28</v>
      </c>
      <c r="BH431" s="21" t="s">
        <v>451</v>
      </c>
      <c r="BI431" s="21" t="s">
        <v>492</v>
      </c>
      <c r="BJ431" s="21" t="s">
        <v>490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hidden="1" customHeight="1">
      <c r="A432" s="21">
        <v>5009</v>
      </c>
      <c r="B432" s="24" t="s">
        <v>651</v>
      </c>
      <c r="C432" s="24" t="s">
        <v>389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1229</v>
      </c>
      <c r="AY432" s="21" t="str">
        <f>IF(ISBLANK(Table2[[#This Row],[device_model]]), "", Table2[[#This Row],[device_suggested_area]])</f>
        <v>Rack</v>
      </c>
      <c r="AZ432" s="21" t="s">
        <v>1193</v>
      </c>
      <c r="BA432" s="21" t="s">
        <v>1192</v>
      </c>
      <c r="BB432" s="21" t="s">
        <v>268</v>
      </c>
      <c r="BC432" s="21">
        <v>12.1</v>
      </c>
      <c r="BD432" s="21" t="s">
        <v>28</v>
      </c>
      <c r="BH432" s="21" t="s">
        <v>419</v>
      </c>
      <c r="BI432" s="21" t="s">
        <v>390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hidden="1" customHeight="1">
      <c r="A433" s="21">
        <v>5010</v>
      </c>
      <c r="B433" s="24" t="s">
        <v>651</v>
      </c>
      <c r="C433" s="24" t="s">
        <v>389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1229</v>
      </c>
      <c r="AY433" s="21" t="str">
        <f>IF(ISBLANK(Table2[[#This Row],[device_model]]), "", Table2[[#This Row],[device_suggested_area]])</f>
        <v>Rack</v>
      </c>
      <c r="AZ433" s="21" t="s">
        <v>1195</v>
      </c>
      <c r="BA433" s="21" t="s">
        <v>1194</v>
      </c>
      <c r="BB433" s="21" t="s">
        <v>268</v>
      </c>
      <c r="BC433" s="21">
        <v>12.1</v>
      </c>
      <c r="BD433" s="21" t="s">
        <v>28</v>
      </c>
      <c r="BH433" s="21" t="s">
        <v>419</v>
      </c>
      <c r="BI433" s="21" t="s">
        <v>491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hidden="1" customHeight="1">
      <c r="A434" s="21">
        <v>5011</v>
      </c>
      <c r="B434" s="24" t="s">
        <v>651</v>
      </c>
      <c r="C434" s="24" t="s">
        <v>389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1229</v>
      </c>
      <c r="AY434" s="21" t="str">
        <f>IF(ISBLANK(Table2[[#This Row],[device_model]]), "", Table2[[#This Row],[device_suggested_area]])</f>
        <v>Rack</v>
      </c>
      <c r="AZ434" s="21" t="s">
        <v>1199</v>
      </c>
      <c r="BA434" s="21" t="s">
        <v>1196</v>
      </c>
      <c r="BB434" s="21" t="s">
        <v>268</v>
      </c>
      <c r="BC434" s="21">
        <v>12.1</v>
      </c>
      <c r="BD434" s="21" t="s">
        <v>28</v>
      </c>
      <c r="BH434" s="21" t="s">
        <v>419</v>
      </c>
      <c r="BI434" s="21" t="s">
        <v>662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hidden="1" customHeight="1">
      <c r="A435" s="21">
        <v>5012</v>
      </c>
      <c r="B435" s="24" t="s">
        <v>26</v>
      </c>
      <c r="C435" s="24" t="s">
        <v>389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1229</v>
      </c>
      <c r="AY435" s="21" t="str">
        <f>IF(ISBLANK(Table2[[#This Row],[device_model]]), "", Table2[[#This Row],[device_suggested_area]])</f>
        <v>Rack</v>
      </c>
      <c r="AZ435" s="21" t="s">
        <v>1198</v>
      </c>
      <c r="BA435" s="21" t="s">
        <v>1197</v>
      </c>
      <c r="BB435" s="21" t="s">
        <v>268</v>
      </c>
      <c r="BC435" s="21">
        <v>12.1</v>
      </c>
      <c r="BD435" s="21" t="s">
        <v>28</v>
      </c>
      <c r="BH435" s="21" t="s">
        <v>419</v>
      </c>
      <c r="BI435" s="21" t="s">
        <v>661</v>
      </c>
      <c r="BJ435" s="24" t="s">
        <v>885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hidden="1" customHeight="1">
      <c r="A436" s="21">
        <v>5013</v>
      </c>
      <c r="B436" s="24" t="s">
        <v>26</v>
      </c>
      <c r="C436" s="24" t="s">
        <v>389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1230</v>
      </c>
      <c r="AY436" s="21" t="str">
        <f>IF(ISBLANK(Table2[[#This Row],[device_model]]), "", Table2[[#This Row],[device_suggested_area]])</f>
        <v>Rack</v>
      </c>
      <c r="AZ436" s="21" t="s">
        <v>1201</v>
      </c>
      <c r="BA436" s="21" t="s">
        <v>1200</v>
      </c>
      <c r="BB436" s="21" t="s">
        <v>623</v>
      </c>
      <c r="BC436" s="21">
        <v>12.1</v>
      </c>
      <c r="BD436" s="21" t="s">
        <v>28</v>
      </c>
      <c r="BH436" s="21" t="s">
        <v>419</v>
      </c>
      <c r="BI436" s="21" t="s">
        <v>622</v>
      </c>
      <c r="BJ436" s="24" t="s">
        <v>415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hidden="1" customHeight="1">
      <c r="A437" s="21">
        <v>5014</v>
      </c>
      <c r="B437" s="21" t="s">
        <v>26</v>
      </c>
      <c r="C437" s="21" t="s">
        <v>394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392</v>
      </c>
      <c r="AY437" s="21" t="str">
        <f>IF(ISBLANK(Table2[[#This Row],[device_model]]), "", Table2[[#This Row],[device_suggested_area]])</f>
        <v>Rack</v>
      </c>
      <c r="AZ437" s="21" t="s">
        <v>394</v>
      </c>
      <c r="BA437" s="21" t="s">
        <v>393</v>
      </c>
      <c r="BB437" s="21" t="s">
        <v>392</v>
      </c>
      <c r="BC437" s="21" t="s">
        <v>884</v>
      </c>
      <c r="BD437" s="21" t="s">
        <v>28</v>
      </c>
      <c r="BH437" s="21" t="s">
        <v>451</v>
      </c>
      <c r="BI437" s="21" t="s">
        <v>391</v>
      </c>
      <c r="BJ437" s="21" t="s">
        <v>494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hidden="1" customHeight="1">
      <c r="A438" s="21">
        <v>5015</v>
      </c>
      <c r="B438" s="21" t="s">
        <v>26</v>
      </c>
      <c r="C438" s="21" t="s">
        <v>523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556</v>
      </c>
      <c r="X438" s="22"/>
      <c r="Y438" s="29" t="s">
        <v>864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1188</v>
      </c>
      <c r="BA438" s="26" t="s">
        <v>548</v>
      </c>
      <c r="BB438" s="21" t="s">
        <v>523</v>
      </c>
      <c r="BC438" s="26" t="s">
        <v>549</v>
      </c>
      <c r="BD438" s="21" t="s">
        <v>166</v>
      </c>
      <c r="BI438" s="21" t="s">
        <v>547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hidden="1" customHeight="1">
      <c r="A439" s="21">
        <v>6000</v>
      </c>
      <c r="B439" s="21" t="s">
        <v>26</v>
      </c>
      <c r="C439" s="21" t="s">
        <v>612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1236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1237</v>
      </c>
      <c r="BB439" s="21" t="s">
        <v>268</v>
      </c>
      <c r="BC439" s="22" t="s">
        <v>1238</v>
      </c>
      <c r="BD439" s="21" t="s">
        <v>166</v>
      </c>
      <c r="BH439" s="21" t="s">
        <v>431</v>
      </c>
      <c r="BI439" s="21" t="s">
        <v>1301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2023-08-07T06:09:49Z</dcterms:modified>
</cp:coreProperties>
</file>