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13B5395-A3B6-5347-865D-CD1E1FF154FC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54" i="1"/>
  <c r="AI277" i="1"/>
  <c r="F274" i="1"/>
  <c r="V274" i="1"/>
  <c r="W274" i="1"/>
  <c r="AI274" i="1"/>
  <c r="F275" i="1"/>
  <c r="V275" i="1"/>
  <c r="W275" i="1"/>
  <c r="AI275" i="1"/>
  <c r="AI208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268" i="1"/>
  <c r="AI269" i="1"/>
  <c r="AI270" i="1"/>
  <c r="AI271" i="1"/>
  <c r="AI273" i="1"/>
  <c r="AI81" i="1"/>
  <c r="AI276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278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48" i="1"/>
  <c r="AI250" i="1"/>
  <c r="AI251" i="1"/>
  <c r="AI255" i="1"/>
  <c r="AI243" i="1"/>
  <c r="AI244" i="1"/>
  <c r="AI246" i="1"/>
  <c r="AI223" i="1"/>
  <c r="AI224" i="1"/>
  <c r="AI247" i="1"/>
  <c r="AI253" i="1"/>
  <c r="AI272" i="1"/>
  <c r="AI279" i="1"/>
  <c r="AI256" i="1"/>
  <c r="AI259" i="1"/>
  <c r="AI76" i="1"/>
  <c r="AI232" i="1"/>
  <c r="AI233" i="1"/>
  <c r="AI234" i="1"/>
  <c r="AI235" i="1"/>
  <c r="AI236" i="1"/>
  <c r="AI237" i="1"/>
  <c r="AI238" i="1"/>
  <c r="AI239" i="1"/>
  <c r="AI240" i="1"/>
  <c r="AI241" i="1"/>
  <c r="AI242" i="1"/>
  <c r="AI77" i="1"/>
  <c r="AI78" i="1"/>
  <c r="AI245" i="1"/>
  <c r="AI80" i="1"/>
  <c r="AI82" i="1"/>
  <c r="AI83" i="1"/>
  <c r="AI249" i="1"/>
  <c r="AI214" i="1"/>
  <c r="AI226" i="1"/>
  <c r="AI252" i="1"/>
  <c r="AI227" i="1"/>
  <c r="AI217" i="1"/>
  <c r="AI218" i="1"/>
  <c r="AI219" i="1"/>
  <c r="AI257" i="1"/>
  <c r="AI258" i="1"/>
  <c r="AI220" i="1"/>
  <c r="AI260" i="1"/>
  <c r="AI261" i="1"/>
  <c r="AI262" i="1"/>
  <c r="AI263" i="1"/>
  <c r="AI264" i="1"/>
  <c r="AI265" i="1"/>
  <c r="AI266" i="1"/>
  <c r="AI267" i="1"/>
  <c r="AI221" i="1"/>
  <c r="AI222" i="1"/>
  <c r="AI131" i="1"/>
  <c r="AI228" i="1"/>
  <c r="AI225" i="1"/>
  <c r="AI215" i="1"/>
  <c r="AI216" i="1"/>
  <c r="AI230" i="1"/>
  <c r="AI231" i="1"/>
  <c r="AI229" i="1"/>
  <c r="AI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7" i="1"/>
  <c r="Z8" i="1"/>
  <c r="Z9" i="1"/>
  <c r="Z5" i="1"/>
  <c r="F81" i="1"/>
  <c r="V81" i="1"/>
  <c r="W81" i="1"/>
  <c r="W89" i="1"/>
  <c r="V89" i="1"/>
  <c r="F89" i="1"/>
  <c r="W88" i="1"/>
  <c r="V88" i="1"/>
  <c r="F88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Z254" i="1"/>
  <c r="Z255" i="1"/>
  <c r="Z244" i="1"/>
  <c r="Z246" i="1"/>
  <c r="Z247" i="1"/>
  <c r="Z253" i="1"/>
  <c r="Z2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72" i="1"/>
  <c r="V272" i="1"/>
  <c r="AD227" i="1"/>
  <c r="Z227" i="1" s="1"/>
  <c r="AD226" i="1"/>
  <c r="Z226" i="1" s="1"/>
  <c r="AD221" i="1"/>
  <c r="Z221" i="1" s="1"/>
  <c r="AD220" i="1"/>
  <c r="Z220" i="1" s="1"/>
  <c r="AD219" i="1"/>
  <c r="Z219" i="1" s="1"/>
  <c r="V278" i="1"/>
  <c r="W278" i="1"/>
  <c r="AD82" i="1"/>
  <c r="Z82" i="1" s="1"/>
  <c r="AD83" i="1"/>
  <c r="Z83" i="1" s="1"/>
  <c r="AD80" i="1"/>
  <c r="Z80" i="1" s="1"/>
  <c r="AD78" i="1"/>
  <c r="Z78" i="1" s="1"/>
  <c r="AD77" i="1"/>
  <c r="Z77" i="1" s="1"/>
  <c r="AD76" i="1"/>
  <c r="Z76" i="1" s="1"/>
  <c r="AD251" i="1"/>
  <c r="Z251" i="1" s="1"/>
  <c r="AD250" i="1"/>
  <c r="Z250" i="1" s="1"/>
  <c r="AD248" i="1"/>
  <c r="Z248" i="1" s="1"/>
  <c r="V193" i="1"/>
  <c r="W193" i="1"/>
  <c r="V194" i="1"/>
  <c r="W194" i="1"/>
  <c r="V196" i="1"/>
  <c r="W196" i="1"/>
  <c r="V197" i="1"/>
  <c r="W197" i="1"/>
  <c r="AD79" i="1"/>
  <c r="Z79" i="1" s="1"/>
  <c r="V170" i="1"/>
  <c r="W170" i="1"/>
  <c r="AD229" i="1"/>
  <c r="Z229" i="1" s="1"/>
  <c r="AD231" i="1"/>
  <c r="Z231" i="1" s="1"/>
  <c r="AD230" i="1"/>
  <c r="Z230" i="1" s="1"/>
  <c r="AD216" i="1"/>
  <c r="Z216" i="1" s="1"/>
  <c r="AD215" i="1"/>
  <c r="Z215" i="1" s="1"/>
  <c r="AD225" i="1"/>
  <c r="Z225" i="1" s="1"/>
  <c r="AD228" i="1"/>
  <c r="Z228" i="1" s="1"/>
  <c r="AD131" i="1"/>
  <c r="Z131" i="1" s="1"/>
  <c r="AD222" i="1"/>
  <c r="Z222" i="1" s="1"/>
  <c r="AD214" i="1"/>
  <c r="Z214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48" i="1"/>
  <c r="V248" i="1"/>
  <c r="V84" i="1"/>
  <c r="W84" i="1"/>
  <c r="V281" i="1"/>
  <c r="W281" i="1"/>
  <c r="V280" i="1"/>
  <c r="W280" i="1"/>
  <c r="V279" i="1"/>
  <c r="W279" i="1"/>
  <c r="V277" i="1"/>
  <c r="W277" i="1"/>
  <c r="V276" i="1"/>
  <c r="W276" i="1"/>
  <c r="V273" i="1"/>
  <c r="W273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16" i="1"/>
  <c r="V216" i="1"/>
  <c r="W215" i="1"/>
  <c r="V215" i="1"/>
  <c r="W214" i="1"/>
  <c r="V214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59" i="1"/>
  <c r="V259" i="1"/>
  <c r="W256" i="1"/>
  <c r="V256" i="1"/>
  <c r="W255" i="1"/>
  <c r="V255" i="1"/>
  <c r="W254" i="1"/>
  <c r="V254" i="1"/>
  <c r="W253" i="1"/>
  <c r="V253" i="1"/>
  <c r="W251" i="1"/>
  <c r="V251" i="1"/>
  <c r="W250" i="1"/>
  <c r="V250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31" i="1"/>
  <c r="V131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83" i="1"/>
  <c r="V83" i="1"/>
  <c r="W82" i="1"/>
  <c r="V82" i="1"/>
  <c r="W80" i="1"/>
  <c r="V80" i="1"/>
  <c r="W79" i="1"/>
  <c r="V79" i="1"/>
  <c r="W78" i="1"/>
  <c r="V78" i="1"/>
  <c r="W77" i="1"/>
  <c r="V77" i="1"/>
  <c r="W76" i="1"/>
  <c r="V76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7" i="1" l="1"/>
  <c r="Z217" i="1" s="1"/>
  <c r="AD218" i="1"/>
  <c r="Z218" i="1" s="1"/>
</calcChain>
</file>

<file path=xl/sharedStrings.xml><?xml version="1.0" encoding="utf-8"?>
<sst xmlns="http://schemas.openxmlformats.org/spreadsheetml/2006/main" count="3300" uniqueCount="829">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</sst>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/>
  <sortState xmlns:xlrd2="http://schemas.microsoft.com/office/spreadsheetml/2017/richdata2" ref="A4:AJ606">
    <sortCondition ref="A3:A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topLeftCell="A233" zoomScale="122" zoomScaleNormal="122" workbookViewId="0">
      <selection activeCell="X64" sqref="X6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707</v>
      </c>
      <c r="AH1" s="29" t="s">
        <v>707</v>
      </c>
      <c r="AI1" s="21" t="s">
        <v>708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801</v>
      </c>
      <c r="AB5" s="1" t="s">
        <v>803</v>
      </c>
      <c r="AC5" s="1" t="s">
        <v>799</v>
      </c>
      <c r="AD5" s="1" t="s">
        <v>130</v>
      </c>
      <c r="AE5" s="1" t="s">
        <v>132</v>
      </c>
      <c r="AF5" s="1" t="s">
        <v>711</v>
      </c>
      <c r="AG5" s="32" t="s">
        <v>809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801</v>
      </c>
      <c r="AB6" s="1" t="s">
        <v>803</v>
      </c>
      <c r="AC6" s="1" t="s">
        <v>799</v>
      </c>
      <c r="AD6" s="1" t="s">
        <v>130</v>
      </c>
      <c r="AE6" s="1" t="s">
        <v>129</v>
      </c>
      <c r="AF6" s="1" t="s">
        <v>711</v>
      </c>
      <c r="AG6" s="1" t="s">
        <v>808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489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801</v>
      </c>
      <c r="AB7" s="1" t="s">
        <v>803</v>
      </c>
      <c r="AC7" s="1" t="s">
        <v>799</v>
      </c>
      <c r="AD7" s="1" t="s">
        <v>130</v>
      </c>
      <c r="AE7" s="1" t="s">
        <v>239</v>
      </c>
      <c r="AF7" s="1" t="s">
        <v>711</v>
      </c>
      <c r="AG7" s="1" t="s">
        <v>804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490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802</v>
      </c>
      <c r="AB8" s="1" t="s">
        <v>803</v>
      </c>
      <c r="AC8" s="1" t="s">
        <v>800</v>
      </c>
      <c r="AD8" s="1" t="s">
        <v>130</v>
      </c>
      <c r="AE8" s="1" t="s">
        <v>260</v>
      </c>
      <c r="AF8" s="1" t="s">
        <v>711</v>
      </c>
      <c r="AG8" s="1" t="s">
        <v>805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491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802</v>
      </c>
      <c r="AB9" s="1" t="s">
        <v>803</v>
      </c>
      <c r="AC9" s="1" t="s">
        <v>800</v>
      </c>
      <c r="AD9" s="1" t="s">
        <v>130</v>
      </c>
      <c r="AE9" s="1" t="s">
        <v>253</v>
      </c>
      <c r="AF9" s="1" t="s">
        <v>711</v>
      </c>
      <c r="AG9" s="1" t="s">
        <v>807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492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493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801</v>
      </c>
      <c r="AB13" s="1" t="s">
        <v>803</v>
      </c>
      <c r="AC13" s="1" t="s">
        <v>799</v>
      </c>
      <c r="AD13" s="1" t="s">
        <v>130</v>
      </c>
      <c r="AE13" s="1" t="s">
        <v>261</v>
      </c>
      <c r="AF13" s="1" t="s">
        <v>711</v>
      </c>
      <c r="AG13" s="32" t="s">
        <v>806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515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516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517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518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519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507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508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509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828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828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828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828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2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825</v>
      </c>
      <c r="F72" s="28" t="str">
        <f>IF(ISBLANK(E72), "", Table2[[#This Row],[unique_id]])</f>
        <v>home_tv</v>
      </c>
      <c r="G72" s="1" t="s">
        <v>826</v>
      </c>
      <c r="H72" s="1" t="s">
        <v>480</v>
      </c>
      <c r="I72" s="1" t="s">
        <v>134</v>
      </c>
      <c r="K72" s="1" t="s">
        <v>364</v>
      </c>
      <c r="R72" s="1" t="s">
        <v>824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822</v>
      </c>
      <c r="F74" s="1" t="str">
        <f>IF(ISBLANK(E74), "", Table2[[#This Row],[unique_id]])</f>
        <v>home_reset</v>
      </c>
      <c r="G74" s="1" t="s">
        <v>823</v>
      </c>
      <c r="H74" s="1" t="s">
        <v>480</v>
      </c>
      <c r="I74" s="1" t="s">
        <v>134</v>
      </c>
      <c r="K74" s="1" t="s">
        <v>364</v>
      </c>
      <c r="R74" s="1" t="s">
        <v>827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x14ac:dyDescent="0.2">
      <c r="A76" s="1">
        <v>1450</v>
      </c>
      <c r="B76" s="1" t="s">
        <v>28</v>
      </c>
      <c r="C76" s="1" t="s">
        <v>135</v>
      </c>
      <c r="D76" s="1" t="s">
        <v>131</v>
      </c>
      <c r="E76" s="1" t="s">
        <v>774</v>
      </c>
      <c r="F76" s="1" t="str">
        <f>IF(ISBLANK(E76), "", Table2[[#This Row],[unique_id]])</f>
        <v>ada_fan</v>
      </c>
      <c r="G76" s="1" t="s">
        <v>132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ref="V76:V107" si="10">IF(ISBLANK(U76),  "", _xlfn.CONCAT("haas/entity/sensor/", LOWER(C76), "/", E76, "/config"))</f>
        <v/>
      </c>
      <c r="W76" s="1" t="str">
        <f t="shared" ref="W76:W107" si="11"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senseme-ada-fan</v>
      </c>
      <c r="AA76" s="2" t="s">
        <v>629</v>
      </c>
      <c r="AB76" s="1" t="s">
        <v>131</v>
      </c>
      <c r="AC76" s="1" t="s">
        <v>630</v>
      </c>
      <c r="AD76" s="1" t="str">
        <f>IF(OR(ISBLANK(AG76), ISBLANK(AH76)), "", Table2[[#This Row],[device_via_device]])</f>
        <v>SenseMe</v>
      </c>
      <c r="AE76" s="1" t="s">
        <v>132</v>
      </c>
      <c r="AF76" s="1" t="s">
        <v>756</v>
      </c>
      <c r="AG76" s="1" t="s">
        <v>631</v>
      </c>
      <c r="AH76" s="1" t="s">
        <v>760</v>
      </c>
      <c r="AI76" s="1" t="str">
        <f t="shared" si="9"/>
        <v>[["mac", "20:f8:5e:d7:19:e0"], ["ip", "10.0.6.60"]]</v>
      </c>
    </row>
    <row r="77" spans="1:36" x14ac:dyDescent="0.2">
      <c r="A77" s="1">
        <v>1451</v>
      </c>
      <c r="B77" s="1" t="s">
        <v>28</v>
      </c>
      <c r="C77" s="1" t="s">
        <v>135</v>
      </c>
      <c r="D77" s="1" t="s">
        <v>131</v>
      </c>
      <c r="E77" s="1" t="s">
        <v>775</v>
      </c>
      <c r="F77" s="1" t="str">
        <f>IF(ISBLANK(E77), "", Table2[[#This Row],[unique_id]])</f>
        <v>edwin_fan</v>
      </c>
      <c r="G77" s="1" t="s">
        <v>129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senseme-edwin-fan</v>
      </c>
      <c r="AA77" s="2" t="s">
        <v>629</v>
      </c>
      <c r="AB77" s="1" t="s">
        <v>131</v>
      </c>
      <c r="AC77" s="1" t="s">
        <v>630</v>
      </c>
      <c r="AD77" s="1" t="str">
        <f>IF(OR(ISBLANK(AG77), ISBLANK(AH77)), "", Table2[[#This Row],[device_via_device]])</f>
        <v>SenseMe</v>
      </c>
      <c r="AE77" s="1" t="s">
        <v>129</v>
      </c>
      <c r="AF77" s="1" t="s">
        <v>756</v>
      </c>
      <c r="AG77" s="1" t="s">
        <v>632</v>
      </c>
      <c r="AH77" s="1" t="s">
        <v>761</v>
      </c>
      <c r="AI77" s="1" t="str">
        <f t="shared" si="9"/>
        <v>[["mac", "20:f8:5e:d7:26:1c"], ["ip", "10.0.6.61"]]</v>
      </c>
    </row>
    <row r="78" spans="1:36" x14ac:dyDescent="0.2">
      <c r="A78" s="1">
        <v>1452</v>
      </c>
      <c r="B78" s="1" t="s">
        <v>28</v>
      </c>
      <c r="C78" s="1" t="s">
        <v>135</v>
      </c>
      <c r="D78" s="1" t="s">
        <v>131</v>
      </c>
      <c r="E78" s="1" t="s">
        <v>776</v>
      </c>
      <c r="F78" s="1" t="str">
        <f>IF(ISBLANK(E78), "", Table2[[#This Row],[unique_id]])</f>
        <v>parents_fan</v>
      </c>
      <c r="G78" s="1" t="s">
        <v>239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senseme-parents-fan</v>
      </c>
      <c r="AA78" s="2" t="s">
        <v>629</v>
      </c>
      <c r="AB78" s="1" t="s">
        <v>131</v>
      </c>
      <c r="AC78" s="1" t="s">
        <v>630</v>
      </c>
      <c r="AD78" s="1" t="str">
        <f>IF(OR(ISBLANK(AG78), ISBLANK(AH78)), "", Table2[[#This Row],[device_via_device]])</f>
        <v>SenseMe</v>
      </c>
      <c r="AE78" s="1" t="s">
        <v>239</v>
      </c>
      <c r="AF78" s="1" t="s">
        <v>756</v>
      </c>
      <c r="AG78" s="1" t="s">
        <v>635</v>
      </c>
      <c r="AH78" s="1" t="s">
        <v>762</v>
      </c>
      <c r="AI78" s="1" t="str">
        <f t="shared" si="9"/>
        <v>[["mac", "20:f8:5e:d8:a5:6b"], ["ip", "10.0.6.62"]]</v>
      </c>
    </row>
    <row r="79" spans="1:36" x14ac:dyDescent="0.2">
      <c r="A79" s="1">
        <v>1453</v>
      </c>
      <c r="B79" s="1" t="s">
        <v>28</v>
      </c>
      <c r="C79" s="1" t="s">
        <v>291</v>
      </c>
      <c r="D79" s="1" t="s">
        <v>136</v>
      </c>
      <c r="E79" s="1" t="s">
        <v>333</v>
      </c>
      <c r="F79" s="1" t="str">
        <f>IF(ISBLANK(E79), "", Table2[[#This Row],[unique_id]])</f>
        <v>kitchen_fan</v>
      </c>
      <c r="G79" s="1" t="s">
        <v>253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tplink-kitchen-fan</v>
      </c>
      <c r="AA79" s="2" t="s">
        <v>608</v>
      </c>
      <c r="AB79" s="1" t="s">
        <v>131</v>
      </c>
      <c r="AC79" s="1" t="s">
        <v>605</v>
      </c>
      <c r="AD79" s="1" t="str">
        <f>IF(OR(ISBLANK(AG79), ISBLANK(AH79)), "", Table2[[#This Row],[device_via_device]])</f>
        <v>TPLink</v>
      </c>
      <c r="AE79" s="1" t="s">
        <v>253</v>
      </c>
      <c r="AF79" s="1" t="s">
        <v>756</v>
      </c>
      <c r="AG79" s="30" t="s">
        <v>609</v>
      </c>
      <c r="AH79" s="30" t="s">
        <v>755</v>
      </c>
      <c r="AI79" s="1" t="str">
        <f t="shared" si="9"/>
        <v>[["mac", "ac:84:c6:0d:1b:9c"], ["ip", "10.0.6.87"]]</v>
      </c>
    </row>
    <row r="80" spans="1:36" x14ac:dyDescent="0.2">
      <c r="A80" s="1">
        <v>1454</v>
      </c>
      <c r="B80" s="1" t="s">
        <v>28</v>
      </c>
      <c r="C80" s="1" t="s">
        <v>135</v>
      </c>
      <c r="D80" s="1" t="s">
        <v>131</v>
      </c>
      <c r="E80" s="1" t="s">
        <v>777</v>
      </c>
      <c r="F80" s="1" t="str">
        <f>IF(ISBLANK(E80), "", Table2[[#This Row],[unique_id]])</f>
        <v>lounge_fan</v>
      </c>
      <c r="G80" s="1" t="s">
        <v>241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senseme-lounge-fan</v>
      </c>
      <c r="AA80" s="2" t="s">
        <v>629</v>
      </c>
      <c r="AB80" s="1" t="s">
        <v>131</v>
      </c>
      <c r="AC80" s="1" t="s">
        <v>630</v>
      </c>
      <c r="AD80" s="1" t="str">
        <f>IF(OR(ISBLANK(AG80), ISBLANK(AH80)), "", Table2[[#This Row],[device_via_device]])</f>
        <v>SenseMe</v>
      </c>
      <c r="AE80" s="1" t="s">
        <v>241</v>
      </c>
      <c r="AF80" s="1" t="s">
        <v>756</v>
      </c>
      <c r="AG80" s="1" t="s">
        <v>636</v>
      </c>
      <c r="AH80" s="1" t="s">
        <v>763</v>
      </c>
      <c r="AI80" s="1" t="str">
        <f t="shared" si="9"/>
        <v>[["mac", "20:f8:5e:d9:11:77"], ["ip", "10.0.6.63"]]</v>
      </c>
    </row>
    <row r="81" spans="1:35" s="1" customFormat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778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N81" s="2"/>
      <c r="R81" s="1" t="s">
        <v>334</v>
      </c>
      <c r="T81" s="2"/>
      <c r="V81" s="1" t="str">
        <f t="shared" si="10"/>
        <v/>
      </c>
      <c r="W81" s="1" t="str">
        <f t="shared" si="11"/>
        <v/>
      </c>
      <c r="AA81" s="2"/>
      <c r="AI81" s="1" t="str">
        <f t="shared" si="9"/>
        <v/>
      </c>
    </row>
    <row r="82" spans="1:35" s="1" customFormat="1" x14ac:dyDescent="0.2">
      <c r="A82" s="1">
        <v>1456</v>
      </c>
      <c r="B82" s="1" t="s">
        <v>28</v>
      </c>
      <c r="C82" s="1" t="s">
        <v>135</v>
      </c>
      <c r="D82" s="1" t="s">
        <v>131</v>
      </c>
      <c r="E82" s="1" t="s">
        <v>779</v>
      </c>
      <c r="F82" s="1" t="str">
        <f>IF(ISBLANK(E82), "", Table2[[#This Row],[unique_id]])</f>
        <v>deck_east_fan</v>
      </c>
      <c r="G82" s="1" t="s">
        <v>263</v>
      </c>
      <c r="H82" s="1" t="s">
        <v>133</v>
      </c>
      <c r="I82" s="1" t="s">
        <v>134</v>
      </c>
      <c r="N82" s="2"/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senseme-deck-east-fan</v>
      </c>
      <c r="AA82" s="2" t="s">
        <v>629</v>
      </c>
      <c r="AB82" s="1" t="s">
        <v>638</v>
      </c>
      <c r="AC82" s="1" t="s">
        <v>630</v>
      </c>
      <c r="AD82" s="1" t="str">
        <f>IF(OR(ISBLANK(AG82), ISBLANK(AH82)), "", Table2[[#This Row],[device_via_device]])</f>
        <v>SenseMe</v>
      </c>
      <c r="AE82" s="1" t="s">
        <v>603</v>
      </c>
      <c r="AF82" s="1" t="s">
        <v>756</v>
      </c>
      <c r="AG82" s="1" t="s">
        <v>633</v>
      </c>
      <c r="AH82" s="1" t="s">
        <v>764</v>
      </c>
      <c r="AI82" s="1" t="str">
        <f t="shared" si="9"/>
        <v>[["mac", "20:f8:5e:1e:ea:a0"], ["ip", "10.0.6.64"]]</v>
      </c>
    </row>
    <row r="83" spans="1:35" s="1" customFormat="1" x14ac:dyDescent="0.2">
      <c r="A83" s="1">
        <v>1457</v>
      </c>
      <c r="B83" s="1" t="s">
        <v>28</v>
      </c>
      <c r="C83" s="1" t="s">
        <v>135</v>
      </c>
      <c r="D83" s="1" t="s">
        <v>131</v>
      </c>
      <c r="E83" s="1" t="s">
        <v>780</v>
      </c>
      <c r="F83" s="1" t="str">
        <f>IF(ISBLANK(E83), "", Table2[[#This Row],[unique_id]])</f>
        <v>deck_west_fan</v>
      </c>
      <c r="G83" s="1" t="s">
        <v>262</v>
      </c>
      <c r="H83" s="1" t="s">
        <v>133</v>
      </c>
      <c r="I83" s="1" t="s">
        <v>134</v>
      </c>
      <c r="N83" s="2"/>
      <c r="R83" s="1" t="s">
        <v>334</v>
      </c>
      <c r="T83" s="2"/>
      <c r="V83" s="1" t="str">
        <f t="shared" si="10"/>
        <v/>
      </c>
      <c r="W83" s="1" t="str">
        <f t="shared" si="11"/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senseme-deck-west-fan</v>
      </c>
      <c r="AA83" s="2" t="s">
        <v>629</v>
      </c>
      <c r="AB83" s="1" t="s">
        <v>639</v>
      </c>
      <c r="AC83" s="1" t="s">
        <v>630</v>
      </c>
      <c r="AD83" s="1" t="str">
        <f>IF(OR(ISBLANK(AG83), ISBLANK(AH83)), "", Table2[[#This Row],[device_via_device]])</f>
        <v>SenseMe</v>
      </c>
      <c r="AE83" s="1" t="s">
        <v>603</v>
      </c>
      <c r="AF83" s="1" t="s">
        <v>756</v>
      </c>
      <c r="AG83" s="1" t="s">
        <v>634</v>
      </c>
      <c r="AH83" s="12" t="s">
        <v>765</v>
      </c>
      <c r="AI83" s="1" t="str">
        <f t="shared" si="9"/>
        <v>[["mac", "20:f8:5e:1e:da:35"], ["ip", "10.0.6.65"]]</v>
      </c>
    </row>
    <row r="84" spans="1:35" s="1" customFormat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N84" s="2"/>
      <c r="T84" s="2"/>
      <c r="V84" s="1" t="str">
        <f t="shared" si="10"/>
        <v/>
      </c>
      <c r="W84" s="1" t="str">
        <f t="shared" si="11"/>
        <v/>
      </c>
      <c r="AA84" s="2"/>
      <c r="AI84" s="1" t="str">
        <f t="shared" si="9"/>
        <v/>
      </c>
    </row>
    <row r="85" spans="1:35" s="1" customFormat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774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N85" s="2"/>
      <c r="R85" s="1" t="s">
        <v>440</v>
      </c>
      <c r="T85" s="2"/>
      <c r="V85" s="1" t="str">
        <f t="shared" si="10"/>
        <v/>
      </c>
      <c r="W85" s="1" t="str">
        <f t="shared" si="11"/>
        <v/>
      </c>
      <c r="AA85" s="2"/>
      <c r="AI85" s="1" t="str">
        <f t="shared" si="9"/>
        <v/>
      </c>
    </row>
    <row r="86" spans="1:35" s="1" customFormat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N86" s="2"/>
      <c r="T86" s="2"/>
      <c r="V86" s="1" t="str">
        <f t="shared" si="10"/>
        <v/>
      </c>
      <c r="W86" s="1" t="str">
        <f t="shared" si="11"/>
        <v/>
      </c>
      <c r="AA86" s="2"/>
      <c r="AI86" s="1" t="str">
        <f t="shared" si="9"/>
        <v/>
      </c>
    </row>
    <row r="87" spans="1:35" s="1" customFormat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N87" s="2"/>
      <c r="T87" s="2"/>
      <c r="V87" s="1" t="str">
        <f t="shared" si="10"/>
        <v/>
      </c>
      <c r="W87" s="1" t="str">
        <f t="shared" si="11"/>
        <v/>
      </c>
      <c r="AA87" s="2"/>
      <c r="AI87" s="1" t="str">
        <f t="shared" si="9"/>
        <v/>
      </c>
    </row>
    <row r="88" spans="1:35" s="1" customFormat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N88" s="2"/>
      <c r="T88" s="2"/>
      <c r="V88" s="1" t="str">
        <f t="shared" si="10"/>
        <v/>
      </c>
      <c r="W88" s="1" t="str">
        <f t="shared" si="11"/>
        <v/>
      </c>
      <c r="AA88" s="2"/>
      <c r="AI88" s="1" t="str">
        <f t="shared" si="9"/>
        <v/>
      </c>
    </row>
    <row r="89" spans="1:35" s="1" customFormat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N89" s="2"/>
      <c r="T89" s="2"/>
      <c r="V89" s="1" t="str">
        <f t="shared" si="10"/>
        <v/>
      </c>
      <c r="W89" s="1" t="str">
        <f t="shared" si="11"/>
        <v/>
      </c>
      <c r="AA89" s="2"/>
      <c r="AI89" s="1" t="str">
        <f t="shared" si="9"/>
        <v/>
      </c>
    </row>
    <row r="90" spans="1:35" s="1" customFormat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775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N90" s="2"/>
      <c r="R90" s="1" t="s">
        <v>440</v>
      </c>
      <c r="T90" s="2"/>
      <c r="V90" s="1" t="str">
        <f t="shared" si="10"/>
        <v/>
      </c>
      <c r="W90" s="1" t="str">
        <f t="shared" si="11"/>
        <v/>
      </c>
      <c r="AA90" s="2"/>
      <c r="AI90" s="1" t="str">
        <f t="shared" si="9"/>
        <v/>
      </c>
    </row>
    <row r="91" spans="1:35" s="1" customFormat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759</v>
      </c>
      <c r="F91" s="1" t="str">
        <f>IF(ISBLANK(E91), "", Table2[[#This Row],[unique_id]])</f>
        <v>edwin_night_light</v>
      </c>
      <c r="G91" s="1" t="s">
        <v>758</v>
      </c>
      <c r="H91" s="1" t="s">
        <v>141</v>
      </c>
      <c r="I91" s="1" t="s">
        <v>134</v>
      </c>
      <c r="J91" s="1" t="s">
        <v>473</v>
      </c>
      <c r="K91" s="1" t="s">
        <v>138</v>
      </c>
      <c r="N91" s="2"/>
      <c r="T91" s="2"/>
      <c r="V91" s="1" t="str">
        <f t="shared" si="10"/>
        <v/>
      </c>
      <c r="W91" s="1" t="str">
        <f t="shared" si="11"/>
        <v/>
      </c>
      <c r="AA91" s="2"/>
      <c r="AI91" s="1" t="str">
        <f t="shared" si="9"/>
        <v/>
      </c>
    </row>
    <row r="92" spans="1:35" s="1" customFormat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758</v>
      </c>
      <c r="H92" s="1" t="s">
        <v>141</v>
      </c>
      <c r="I92" s="1" t="s">
        <v>134</v>
      </c>
      <c r="N92" s="2"/>
      <c r="T92" s="2"/>
      <c r="V92" s="1" t="str">
        <f t="shared" si="10"/>
        <v/>
      </c>
      <c r="W92" s="1" t="str">
        <f t="shared" si="11"/>
        <v/>
      </c>
      <c r="AA92" s="2"/>
      <c r="AI92" s="1" t="str">
        <f t="shared" si="9"/>
        <v/>
      </c>
    </row>
    <row r="93" spans="1:35" s="1" customFormat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N93" s="2"/>
      <c r="T93" s="2"/>
      <c r="V93" s="1" t="str">
        <f t="shared" si="10"/>
        <v/>
      </c>
      <c r="W93" s="1" t="str">
        <f t="shared" si="11"/>
        <v/>
      </c>
      <c r="AA93" s="2"/>
      <c r="AI93" s="1" t="str">
        <f t="shared" si="9"/>
        <v/>
      </c>
    </row>
    <row r="94" spans="1:35" s="1" customFormat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N94" s="2"/>
      <c r="T94" s="2"/>
      <c r="V94" s="1" t="str">
        <f t="shared" si="10"/>
        <v/>
      </c>
      <c r="W94" s="1" t="str">
        <f t="shared" si="11"/>
        <v/>
      </c>
      <c r="AA94" s="2"/>
      <c r="AI94" s="1" t="str">
        <f t="shared" si="9"/>
        <v/>
      </c>
    </row>
    <row r="95" spans="1:35" s="1" customFormat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N95" s="2"/>
      <c r="T95" s="2"/>
      <c r="V95" s="1" t="str">
        <f t="shared" si="10"/>
        <v/>
      </c>
      <c r="W95" s="1" t="str">
        <f t="shared" si="11"/>
        <v/>
      </c>
      <c r="AA95" s="2"/>
      <c r="AI95" s="1" t="str">
        <f t="shared" si="9"/>
        <v/>
      </c>
    </row>
    <row r="96" spans="1:35" s="1" customFormat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N96" s="2"/>
      <c r="T96" s="2"/>
      <c r="V96" s="1" t="str">
        <f t="shared" si="10"/>
        <v/>
      </c>
      <c r="W96" s="1" t="str">
        <f t="shared" si="11"/>
        <v/>
      </c>
      <c r="AA96" s="2"/>
      <c r="AI96" s="1" t="str">
        <f t="shared" si="9"/>
        <v/>
      </c>
    </row>
    <row r="97" spans="1:35" s="1" customFormat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N97" s="2"/>
      <c r="T97" s="2"/>
      <c r="V97" s="1" t="str">
        <f t="shared" si="10"/>
        <v/>
      </c>
      <c r="W97" s="1" t="str">
        <f t="shared" si="11"/>
        <v/>
      </c>
      <c r="AA97" s="2"/>
      <c r="AI97" s="1" t="str">
        <f t="shared" si="9"/>
        <v/>
      </c>
    </row>
    <row r="98" spans="1:35" s="1" customFormat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N98" s="2"/>
      <c r="T98" s="2"/>
      <c r="V98" s="1" t="str">
        <f t="shared" si="10"/>
        <v/>
      </c>
      <c r="W98" s="1" t="str">
        <f t="shared" si="11"/>
        <v/>
      </c>
      <c r="AA98" s="2"/>
      <c r="AI98" s="1" t="str">
        <f t="shared" si="9"/>
        <v/>
      </c>
    </row>
    <row r="99" spans="1:35" s="1" customFormat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N99" s="2"/>
      <c r="T99" s="2"/>
      <c r="V99" s="1" t="str">
        <f t="shared" si="10"/>
        <v/>
      </c>
      <c r="W99" s="1" t="str">
        <f t="shared" si="11"/>
        <v/>
      </c>
      <c r="AA99" s="2"/>
      <c r="AI99" s="1" t="str">
        <f t="shared" si="9"/>
        <v/>
      </c>
    </row>
    <row r="100" spans="1:35" s="1" customFormat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N100" s="2"/>
      <c r="T100" s="2"/>
      <c r="V100" s="1" t="str">
        <f t="shared" si="10"/>
        <v/>
      </c>
      <c r="W100" s="1" t="str">
        <f t="shared" si="11"/>
        <v/>
      </c>
      <c r="AA100" s="2"/>
      <c r="AI100" s="1" t="str">
        <f t="shared" si="9"/>
        <v/>
      </c>
    </row>
    <row r="101" spans="1:35" s="1" customFormat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N101" s="2"/>
      <c r="T101" s="2"/>
      <c r="V101" s="1" t="str">
        <f t="shared" si="10"/>
        <v/>
      </c>
      <c r="W101" s="1" t="str">
        <f t="shared" si="11"/>
        <v/>
      </c>
      <c r="AA101" s="2"/>
      <c r="AI101" s="1" t="str">
        <f t="shared" si="9"/>
        <v/>
      </c>
    </row>
    <row r="102" spans="1:35" s="1" customFormat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N102" s="2"/>
      <c r="T102" s="2"/>
      <c r="V102" s="1" t="str">
        <f t="shared" si="10"/>
        <v/>
      </c>
      <c r="W102" s="1" t="str">
        <f t="shared" si="11"/>
        <v/>
      </c>
      <c r="AA102" s="2"/>
      <c r="AI102" s="1" t="str">
        <f t="shared" si="9"/>
        <v/>
      </c>
    </row>
    <row r="103" spans="1:35" s="1" customFormat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N103" s="2"/>
      <c r="T103" s="2"/>
      <c r="V103" s="1" t="str">
        <f t="shared" si="10"/>
        <v/>
      </c>
      <c r="W103" s="1" t="str">
        <f t="shared" si="11"/>
        <v/>
      </c>
      <c r="AA103" s="2"/>
      <c r="AI103" s="1" t="str">
        <f t="shared" si="9"/>
        <v/>
      </c>
    </row>
    <row r="104" spans="1:35" s="1" customFormat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N104" s="2"/>
      <c r="T104" s="2"/>
      <c r="V104" s="1" t="str">
        <f t="shared" si="10"/>
        <v/>
      </c>
      <c r="W104" s="1" t="str">
        <f t="shared" si="11"/>
        <v/>
      </c>
      <c r="AA104" s="2"/>
      <c r="AI104" s="1" t="str">
        <f t="shared" si="9"/>
        <v/>
      </c>
    </row>
    <row r="105" spans="1:35" s="1" customFormat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471</v>
      </c>
      <c r="K105" s="1" t="s">
        <v>138</v>
      </c>
      <c r="N105" s="2"/>
      <c r="T105" s="2"/>
      <c r="V105" s="1" t="str">
        <f t="shared" si="10"/>
        <v/>
      </c>
      <c r="W105" s="1" t="str">
        <f t="shared" si="11"/>
        <v/>
      </c>
      <c r="AA105" s="2"/>
      <c r="AI105" s="1" t="str">
        <f t="shared" si="9"/>
        <v/>
      </c>
    </row>
    <row r="106" spans="1:35" s="1" customFormat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N106" s="2"/>
      <c r="T106" s="2"/>
      <c r="V106" s="1" t="str">
        <f t="shared" si="10"/>
        <v/>
      </c>
      <c r="W106" s="1" t="str">
        <f t="shared" si="11"/>
        <v/>
      </c>
      <c r="AA106" s="2"/>
      <c r="AI106" s="1" t="str">
        <f t="shared" si="9"/>
        <v/>
      </c>
    </row>
    <row r="107" spans="1:35" s="1" customFormat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N107" s="2"/>
      <c r="T107" s="2"/>
      <c r="V107" s="1" t="str">
        <f t="shared" si="10"/>
        <v/>
      </c>
      <c r="W107" s="1" t="str">
        <f t="shared" si="11"/>
        <v/>
      </c>
      <c r="AA107" s="2"/>
      <c r="AI107" s="1" t="str">
        <f t="shared" si="9"/>
        <v/>
      </c>
    </row>
    <row r="108" spans="1:35" s="1" customFormat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N108" s="2"/>
      <c r="T108" s="2"/>
      <c r="V108" s="1" t="str">
        <f t="shared" ref="V108:V131" si="12">IF(ISBLANK(U108),  "", _xlfn.CONCAT("haas/entity/sensor/", LOWER(C108), "/", E108, "/config"))</f>
        <v/>
      </c>
      <c r="W108" s="1" t="str">
        <f t="shared" ref="W108:W131" si="13">IF(ISBLANK(U108),  "", _xlfn.CONCAT("haas/entity/sensor/", LOWER(C108), "/", E108))</f>
        <v/>
      </c>
      <c r="AA108" s="2"/>
      <c r="AI108" s="1" t="str">
        <f t="shared" si="9"/>
        <v/>
      </c>
    </row>
    <row r="109" spans="1:35" s="1" customFormat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777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N109" s="2"/>
      <c r="R109" s="1" t="s">
        <v>440</v>
      </c>
      <c r="T109" s="2"/>
      <c r="V109" s="1" t="str">
        <f t="shared" si="12"/>
        <v/>
      </c>
      <c r="W109" s="1" t="str">
        <f t="shared" si="13"/>
        <v/>
      </c>
      <c r="AA109" s="2"/>
      <c r="AI109" s="1" t="str">
        <f t="shared" si="9"/>
        <v/>
      </c>
    </row>
    <row r="110" spans="1:35" s="1" customFormat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N110" s="2"/>
      <c r="T110" s="2"/>
      <c r="V110" s="1" t="str">
        <f t="shared" si="12"/>
        <v/>
      </c>
      <c r="W110" s="1" t="str">
        <f t="shared" si="13"/>
        <v/>
      </c>
      <c r="AA110" s="2"/>
      <c r="AI110" s="1" t="str">
        <f t="shared" si="9"/>
        <v/>
      </c>
    </row>
    <row r="111" spans="1:35" s="1" customFormat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N111" s="2"/>
      <c r="T111" s="2"/>
      <c r="V111" s="1" t="str">
        <f t="shared" si="12"/>
        <v/>
      </c>
      <c r="W111" s="1" t="str">
        <f t="shared" si="13"/>
        <v/>
      </c>
      <c r="AA111" s="2"/>
      <c r="AI111" s="1" t="str">
        <f t="shared" si="9"/>
        <v/>
      </c>
    </row>
    <row r="112" spans="1:35" s="1" customFormat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N112" s="2"/>
      <c r="T112" s="2"/>
      <c r="V112" s="1" t="str">
        <f t="shared" si="12"/>
        <v/>
      </c>
      <c r="W112" s="1" t="str">
        <f t="shared" si="13"/>
        <v/>
      </c>
      <c r="AA112" s="2"/>
      <c r="AI112" s="1" t="str">
        <f t="shared" si="9"/>
        <v/>
      </c>
    </row>
    <row r="113" spans="1:35" s="1" customFormat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N113" s="2"/>
      <c r="T113" s="2"/>
      <c r="V113" s="1" t="str">
        <f t="shared" si="12"/>
        <v/>
      </c>
      <c r="W113" s="1" t="str">
        <f t="shared" si="13"/>
        <v/>
      </c>
      <c r="AA113" s="2"/>
      <c r="AI113" s="1" t="str">
        <f t="shared" si="9"/>
        <v/>
      </c>
    </row>
    <row r="114" spans="1:35" s="1" customFormat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N114" s="2"/>
      <c r="T114" s="2"/>
      <c r="V114" s="1" t="str">
        <f t="shared" si="12"/>
        <v/>
      </c>
      <c r="W114" s="1" t="str">
        <f t="shared" si="13"/>
        <v/>
      </c>
      <c r="AA114" s="2"/>
      <c r="AI114" s="1" t="str">
        <f t="shared" si="9"/>
        <v/>
      </c>
    </row>
    <row r="115" spans="1:35" s="1" customFormat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N115" s="2"/>
      <c r="P115" s="4"/>
      <c r="T115" s="2"/>
      <c r="V115" s="1" t="str">
        <f t="shared" si="12"/>
        <v/>
      </c>
      <c r="W115" s="1" t="str">
        <f t="shared" si="13"/>
        <v/>
      </c>
      <c r="AA115" s="2"/>
      <c r="AI115" s="1" t="str">
        <f t="shared" si="9"/>
        <v/>
      </c>
    </row>
    <row r="116" spans="1:35" s="1" customFormat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N116" s="2"/>
      <c r="T116" s="2"/>
      <c r="V116" s="1" t="str">
        <f t="shared" si="12"/>
        <v/>
      </c>
      <c r="W116" s="1" t="str">
        <f t="shared" si="13"/>
        <v/>
      </c>
      <c r="AA116" s="2"/>
      <c r="AI116" s="1" t="str">
        <f t="shared" si="9"/>
        <v/>
      </c>
    </row>
    <row r="117" spans="1:35" s="1" customFormat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N117" s="2"/>
      <c r="T117" s="2"/>
      <c r="V117" s="1" t="str">
        <f t="shared" si="12"/>
        <v/>
      </c>
      <c r="W117" s="1" t="str">
        <f t="shared" si="13"/>
        <v/>
      </c>
      <c r="AA117" s="2"/>
      <c r="AI117" s="1" t="str">
        <f t="shared" si="9"/>
        <v/>
      </c>
    </row>
    <row r="118" spans="1:35" s="1" customFormat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N118" s="2"/>
      <c r="T118" s="2"/>
      <c r="V118" s="1" t="str">
        <f t="shared" si="12"/>
        <v/>
      </c>
      <c r="W118" s="1" t="str">
        <f t="shared" si="13"/>
        <v/>
      </c>
      <c r="AA118" s="2"/>
      <c r="AI118" s="1" t="str">
        <f t="shared" si="9"/>
        <v/>
      </c>
    </row>
    <row r="119" spans="1:35" s="1" customFormat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N119" s="2"/>
      <c r="T119" s="2"/>
      <c r="V119" s="1" t="str">
        <f t="shared" si="12"/>
        <v/>
      </c>
      <c r="W119" s="1" t="str">
        <f t="shared" si="13"/>
        <v/>
      </c>
      <c r="AA119" s="2"/>
      <c r="AI119" s="1" t="str">
        <f t="shared" si="9"/>
        <v/>
      </c>
    </row>
    <row r="120" spans="1:35" s="1" customFormat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N120" s="2"/>
      <c r="T120" s="2"/>
      <c r="V120" s="1" t="str">
        <f t="shared" si="12"/>
        <v/>
      </c>
      <c r="W120" s="1" t="str">
        <f t="shared" si="13"/>
        <v/>
      </c>
      <c r="AA120" s="2"/>
      <c r="AI120" s="1" t="str">
        <f t="shared" si="9"/>
        <v/>
      </c>
    </row>
    <row r="121" spans="1:35" s="1" customFormat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N121" s="2"/>
      <c r="T121" s="2"/>
      <c r="V121" s="1" t="str">
        <f t="shared" si="12"/>
        <v/>
      </c>
      <c r="W121" s="1" t="str">
        <f t="shared" si="13"/>
        <v/>
      </c>
      <c r="AA121" s="2"/>
      <c r="AI121" s="1" t="str">
        <f t="shared" si="9"/>
        <v/>
      </c>
    </row>
    <row r="122" spans="1:35" s="1" customFormat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N122" s="2"/>
      <c r="T122" s="2"/>
      <c r="V122" s="1" t="str">
        <f t="shared" si="12"/>
        <v/>
      </c>
      <c r="W122" s="1" t="str">
        <f t="shared" si="13"/>
        <v/>
      </c>
      <c r="AA122" s="2"/>
      <c r="AI122" s="1" t="str">
        <f t="shared" si="9"/>
        <v/>
      </c>
    </row>
    <row r="123" spans="1:35" s="1" customFormat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N123" s="2"/>
      <c r="T123" s="2"/>
      <c r="V123" s="1" t="str">
        <f t="shared" si="12"/>
        <v/>
      </c>
      <c r="W123" s="1" t="str">
        <f t="shared" si="13"/>
        <v/>
      </c>
      <c r="AA123" s="2"/>
      <c r="AI123" s="1" t="str">
        <f t="shared" si="9"/>
        <v/>
      </c>
    </row>
    <row r="124" spans="1:35" s="1" customFormat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N124" s="2"/>
      <c r="T124" s="2"/>
      <c r="V124" s="1" t="str">
        <f t="shared" si="12"/>
        <v/>
      </c>
      <c r="W124" s="1" t="str">
        <f t="shared" si="13"/>
        <v/>
      </c>
      <c r="AA124" s="2"/>
      <c r="AI124" s="1" t="str">
        <f t="shared" si="9"/>
        <v/>
      </c>
    </row>
    <row r="125" spans="1:35" s="1" customFormat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N125" s="2"/>
      <c r="T125" s="2"/>
      <c r="V125" s="1" t="str">
        <f t="shared" si="12"/>
        <v/>
      </c>
      <c r="W125" s="1" t="str">
        <f t="shared" si="13"/>
        <v/>
      </c>
      <c r="AA125" s="2"/>
      <c r="AI125" s="1" t="str">
        <f t="shared" si="9"/>
        <v/>
      </c>
    </row>
    <row r="126" spans="1:35" s="1" customFormat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N126" s="2"/>
      <c r="T126" s="2"/>
      <c r="V126" s="1" t="str">
        <f t="shared" si="12"/>
        <v/>
      </c>
      <c r="W126" s="1" t="str">
        <f t="shared" si="13"/>
        <v/>
      </c>
      <c r="AA126" s="2"/>
      <c r="AI126" s="1" t="str">
        <f t="shared" si="9"/>
        <v/>
      </c>
    </row>
    <row r="127" spans="1:35" s="1" customFormat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N127" s="2"/>
      <c r="T127" s="2"/>
      <c r="V127" s="1" t="str">
        <f t="shared" si="12"/>
        <v/>
      </c>
      <c r="W127" s="1" t="str">
        <f t="shared" si="13"/>
        <v/>
      </c>
      <c r="AA127" s="2"/>
      <c r="AI127" s="1" t="str">
        <f t="shared" si="9"/>
        <v/>
      </c>
    </row>
    <row r="128" spans="1:35" s="1" customFormat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N128" s="2"/>
      <c r="T128" s="2"/>
      <c r="V128" s="1" t="str">
        <f t="shared" si="12"/>
        <v/>
      </c>
      <c r="W128" s="1" t="str">
        <f t="shared" si="13"/>
        <v/>
      </c>
      <c r="AA128" s="2"/>
      <c r="AI128" s="1" t="str">
        <f t="shared" si="9"/>
        <v/>
      </c>
    </row>
    <row r="129" spans="1:35" s="1" customFormat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N129" s="2"/>
      <c r="T129" s="2"/>
      <c r="V129" s="1" t="str">
        <f t="shared" si="12"/>
        <v/>
      </c>
      <c r="W129" s="1" t="str">
        <f t="shared" si="13"/>
        <v/>
      </c>
      <c r="AA129" s="2"/>
      <c r="AI129" s="1" t="str">
        <f t="shared" si="9"/>
        <v/>
      </c>
    </row>
    <row r="130" spans="1:35" s="1" customFormat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N130" s="2"/>
      <c r="T130" s="2"/>
      <c r="V130" s="1" t="str">
        <f t="shared" si="12"/>
        <v/>
      </c>
      <c r="W130" s="1" t="str">
        <f t="shared" si="13"/>
        <v/>
      </c>
      <c r="AA130" s="2"/>
      <c r="AI130" s="1" t="str">
        <f t="shared" si="9"/>
        <v/>
      </c>
    </row>
    <row r="131" spans="1:35" s="1" customFormat="1" x14ac:dyDescent="0.2">
      <c r="A131" s="1">
        <v>1546</v>
      </c>
      <c r="B131" s="1" t="s">
        <v>28</v>
      </c>
      <c r="C131" s="1" t="s">
        <v>291</v>
      </c>
      <c r="D131" s="1" t="s">
        <v>136</v>
      </c>
      <c r="E131" s="1" t="s">
        <v>766</v>
      </c>
      <c r="F131" s="1" t="str">
        <f>IF(ISBLANK(E131), "", Table2[[#This Row],[unique_id]])</f>
        <v>deck_festoons</v>
      </c>
      <c r="G131" s="1" t="s">
        <v>454</v>
      </c>
      <c r="H131" s="1" t="s">
        <v>141</v>
      </c>
      <c r="I131" s="1" t="s">
        <v>134</v>
      </c>
      <c r="K131" s="1" t="s">
        <v>138</v>
      </c>
      <c r="N131" s="2"/>
      <c r="R131" s="1" t="s">
        <v>440</v>
      </c>
      <c r="T131" s="2"/>
      <c r="V131" s="1" t="str">
        <f t="shared" si="12"/>
        <v/>
      </c>
      <c r="W131" s="1" t="str">
        <f t="shared" si="13"/>
        <v/>
      </c>
      <c r="Z131" s="1" t="str">
        <f>IF(OR(ISBLANK(AG131), ISBLANK(AH131)), "", LOWER(_xlfn.CONCAT(Table2[[#This Row],[device_manufacturer]], "-",Table2[[#This Row],[device_suggested_area]], "-", Table2[[#This Row],[device_identifiers]])))</f>
        <v>tplink-deck-festoons</v>
      </c>
      <c r="AA131" s="2" t="s">
        <v>608</v>
      </c>
      <c r="AB131" s="1" t="s">
        <v>614</v>
      </c>
      <c r="AC131" s="1" t="s">
        <v>605</v>
      </c>
      <c r="AD131" s="1" t="str">
        <f>IF(OR(ISBLANK(AG131), ISBLANK(AH131)), "", Table2[[#This Row],[device_via_device]])</f>
        <v>TPLink</v>
      </c>
      <c r="AE131" s="1" t="s">
        <v>603</v>
      </c>
      <c r="AF131" s="1" t="s">
        <v>756</v>
      </c>
      <c r="AG131" s="1" t="s">
        <v>593</v>
      </c>
      <c r="AH131" s="1" t="s">
        <v>747</v>
      </c>
      <c r="AI131" s="1" t="str">
        <f t="shared" si="9"/>
        <v>[["mac", "ac:84:c6:54:a3:96"], ["ip", "10.0.6.79"]]</v>
      </c>
    </row>
    <row r="132" spans="1:35" s="1" customFormat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N132" s="2"/>
      <c r="T132" s="2"/>
      <c r="AA132" s="2"/>
      <c r="AI132" s="1" t="str">
        <f t="shared" si="9"/>
        <v/>
      </c>
    </row>
    <row r="133" spans="1:35" s="1" customFormat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N133" s="2"/>
      <c r="T133" s="2"/>
      <c r="V133" s="1" t="str">
        <f t="shared" ref="V133:V166" si="14">IF(ISBLANK(U133),  "", _xlfn.CONCAT("haas/entity/sensor/", LOWER(C133), "/", E133, "/config"))</f>
        <v/>
      </c>
      <c r="W133" s="1" t="str">
        <f t="shared" ref="W133:W166" si="15">IF(ISBLANK(U133),  "", _xlfn.CONCAT("haas/entity/sensor/", LOWER(C133), "/", E133))</f>
        <v/>
      </c>
      <c r="AA133" s="2"/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s="1" customFormat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N134" s="2"/>
      <c r="T134" s="2"/>
      <c r="V134" s="1" t="str">
        <f t="shared" si="14"/>
        <v/>
      </c>
      <c r="W134" s="1" t="str">
        <f t="shared" si="15"/>
        <v/>
      </c>
      <c r="AA134" s="2"/>
      <c r="AI134" s="1" t="str">
        <f t="shared" si="16"/>
        <v/>
      </c>
    </row>
    <row r="135" spans="1:35" s="1" customFormat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N135" s="2"/>
      <c r="T135" s="2"/>
      <c r="V135" s="1" t="str">
        <f t="shared" si="14"/>
        <v/>
      </c>
      <c r="W135" s="1" t="str">
        <f t="shared" si="15"/>
        <v/>
      </c>
      <c r="AA135" s="2"/>
      <c r="AI135" s="1" t="str">
        <f t="shared" si="16"/>
        <v/>
      </c>
    </row>
    <row r="136" spans="1:35" s="1" customFormat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N136" s="2"/>
      <c r="T136" s="2"/>
      <c r="V136" s="1" t="str">
        <f t="shared" si="14"/>
        <v/>
      </c>
      <c r="W136" s="1" t="str">
        <f t="shared" si="15"/>
        <v/>
      </c>
      <c r="AA136" s="2"/>
      <c r="AI136" s="1" t="str">
        <f t="shared" si="16"/>
        <v/>
      </c>
    </row>
    <row r="137" spans="1:35" s="1" customFormat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N137" s="2"/>
      <c r="T137" s="2"/>
      <c r="V137" s="1" t="str">
        <f t="shared" si="14"/>
        <v/>
      </c>
      <c r="W137" s="1" t="str">
        <f t="shared" si="15"/>
        <v/>
      </c>
      <c r="AA137" s="2"/>
      <c r="AI137" s="1" t="str">
        <f t="shared" si="16"/>
        <v/>
      </c>
    </row>
    <row r="138" spans="1:35" s="1" customFormat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N138" s="2"/>
      <c r="T138" s="2"/>
      <c r="V138" s="1" t="str">
        <f t="shared" si="14"/>
        <v/>
      </c>
      <c r="W138" s="1" t="str">
        <f t="shared" si="15"/>
        <v/>
      </c>
      <c r="AA138" s="2"/>
      <c r="AI138" s="1" t="str">
        <f t="shared" si="16"/>
        <v/>
      </c>
    </row>
    <row r="139" spans="1:35" s="1" customFormat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N139" s="2"/>
      <c r="T139" s="2"/>
      <c r="V139" s="1" t="str">
        <f t="shared" si="14"/>
        <v/>
      </c>
      <c r="W139" s="1" t="str">
        <f t="shared" si="15"/>
        <v/>
      </c>
      <c r="AA139" s="2"/>
      <c r="AI139" s="1" t="str">
        <f t="shared" si="16"/>
        <v/>
      </c>
    </row>
    <row r="140" spans="1:35" s="1" customFormat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N140" s="2"/>
      <c r="T140" s="2"/>
      <c r="V140" s="1" t="str">
        <f t="shared" si="14"/>
        <v/>
      </c>
      <c r="W140" s="1" t="str">
        <f t="shared" si="15"/>
        <v/>
      </c>
      <c r="AA140" s="2"/>
      <c r="AI140" s="1" t="str">
        <f t="shared" si="16"/>
        <v/>
      </c>
    </row>
    <row r="141" spans="1:35" s="1" customFormat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N141" s="2"/>
      <c r="T141" s="2"/>
      <c r="V141" s="1" t="str">
        <f t="shared" si="14"/>
        <v/>
      </c>
      <c r="W141" s="1" t="str">
        <f t="shared" si="15"/>
        <v/>
      </c>
      <c r="AA141" s="2"/>
      <c r="AI141" s="1" t="str">
        <f t="shared" si="16"/>
        <v/>
      </c>
    </row>
    <row r="142" spans="1:35" s="1" customFormat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N142" s="2"/>
      <c r="T142" s="2"/>
      <c r="V142" s="1" t="str">
        <f t="shared" si="14"/>
        <v/>
      </c>
      <c r="W142" s="1" t="str">
        <f t="shared" si="15"/>
        <v/>
      </c>
      <c r="AA142" s="2"/>
      <c r="AI142" s="1" t="str">
        <f t="shared" si="16"/>
        <v/>
      </c>
    </row>
    <row r="143" spans="1:35" s="1" customFormat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N143" s="2"/>
      <c r="T143" s="2"/>
      <c r="V143" s="1" t="str">
        <f t="shared" si="14"/>
        <v/>
      </c>
      <c r="W143" s="1" t="str">
        <f t="shared" si="15"/>
        <v/>
      </c>
      <c r="AA143" s="2"/>
      <c r="AI143" s="1" t="str">
        <f t="shared" si="16"/>
        <v/>
      </c>
    </row>
    <row r="144" spans="1:35" s="1" customFormat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N144" s="2"/>
      <c r="T144" s="2"/>
      <c r="V144" s="1" t="str">
        <f t="shared" si="14"/>
        <v/>
      </c>
      <c r="W144" s="1" t="str">
        <f t="shared" si="15"/>
        <v/>
      </c>
      <c r="AA144" s="2"/>
      <c r="AI144" s="1" t="str">
        <f t="shared" si="16"/>
        <v/>
      </c>
    </row>
    <row r="145" spans="1:36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</row>
    <row r="148" spans="1:36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  <c r="AJ148" s="5"/>
    </row>
    <row r="149" spans="1:36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I150" s="1" t="str">
        <f t="shared" si="16"/>
        <v/>
      </c>
    </row>
    <row r="151" spans="1:36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C151" s="4"/>
      <c r="AI151" s="1" t="str">
        <f t="shared" si="16"/>
        <v/>
      </c>
    </row>
    <row r="152" spans="1:36" ht="16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ht="16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s="1" customFormat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N161" s="2"/>
      <c r="P161" s="1" t="s">
        <v>554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A161" s="2"/>
      <c r="AI161" s="1" t="str">
        <f t="shared" si="16"/>
        <v/>
      </c>
    </row>
    <row r="162" spans="1:35" s="1" customFormat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N162" s="2"/>
      <c r="P162" s="1" t="s">
        <v>554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A162" s="2"/>
      <c r="AI162" s="1" t="str">
        <f t="shared" si="16"/>
        <v/>
      </c>
    </row>
    <row r="163" spans="1:35" s="1" customFormat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N163" s="2"/>
      <c r="P163" s="1" t="s">
        <v>554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A163" s="2"/>
      <c r="AI163" s="1" t="str">
        <f t="shared" si="16"/>
        <v/>
      </c>
    </row>
    <row r="164" spans="1:35" s="1" customFormat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N164" s="2"/>
      <c r="P164" s="1" t="s">
        <v>554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A164" s="2"/>
      <c r="AI164" s="1" t="str">
        <f t="shared" si="16"/>
        <v/>
      </c>
    </row>
    <row r="165" spans="1:35" s="1" customFormat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N165" s="2"/>
      <c r="P165" s="1" t="s">
        <v>554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A165" s="2"/>
      <c r="AI165" s="1" t="str">
        <f t="shared" si="16"/>
        <v/>
      </c>
    </row>
    <row r="166" spans="1:35" s="1" customFormat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818</v>
      </c>
      <c r="H166" s="1" t="s">
        <v>328</v>
      </c>
      <c r="I166" s="1" t="s">
        <v>144</v>
      </c>
      <c r="K166" s="1" t="s">
        <v>138</v>
      </c>
      <c r="N166" s="2"/>
      <c r="P166" s="1" t="s">
        <v>554</v>
      </c>
      <c r="R166" s="1" t="s">
        <v>330</v>
      </c>
      <c r="T166" s="2"/>
      <c r="V166" s="1" t="str">
        <f t="shared" si="14"/>
        <v/>
      </c>
      <c r="W166" s="1" t="str">
        <f t="shared" si="15"/>
        <v/>
      </c>
      <c r="AA166" s="2"/>
      <c r="AC166" s="4"/>
      <c r="AI166" s="1" t="str">
        <f t="shared" si="16"/>
        <v/>
      </c>
    </row>
    <row r="167" spans="1:35" s="1" customFormat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N167" s="2"/>
      <c r="T167" s="2"/>
      <c r="AA167" s="2"/>
      <c r="AI167" s="1" t="str">
        <f t="shared" si="16"/>
        <v/>
      </c>
    </row>
    <row r="168" spans="1:35" s="1" customFormat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N168" s="2"/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A168" s="2"/>
      <c r="AI168" s="1" t="str">
        <f t="shared" si="16"/>
        <v/>
      </c>
    </row>
    <row r="169" spans="1:35" s="1" customFormat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N169" s="2"/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A169" s="2"/>
      <c r="AI169" s="1" t="str">
        <f t="shared" si="16"/>
        <v/>
      </c>
    </row>
    <row r="170" spans="1:35" s="1" customFormat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N170" s="2"/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A170" s="2"/>
      <c r="AI170" s="1" t="str">
        <f t="shared" si="16"/>
        <v/>
      </c>
    </row>
    <row r="171" spans="1:35" s="1" customFormat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772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N171" s="2"/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A171" s="2"/>
      <c r="AI171" s="1" t="str">
        <f t="shared" si="16"/>
        <v/>
      </c>
    </row>
    <row r="172" spans="1:35" s="1" customFormat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N172" s="2"/>
      <c r="P172" s="1" t="s">
        <v>555</v>
      </c>
      <c r="R172" s="1" t="s">
        <v>331</v>
      </c>
      <c r="T172" s="2"/>
      <c r="AA172" s="2"/>
      <c r="AI172" s="1" t="str">
        <f t="shared" si="16"/>
        <v/>
      </c>
    </row>
    <row r="173" spans="1:35" s="1" customFormat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N173" s="2"/>
      <c r="P173" s="1" t="s">
        <v>555</v>
      </c>
      <c r="R173" s="1" t="s">
        <v>331</v>
      </c>
      <c r="T173" s="2"/>
      <c r="V173" s="1" t="str">
        <f t="shared" ref="V173:V197" si="17">IF(ISBLANK(U173),  "", _xlfn.CONCAT("haas/entity/sensor/", LOWER(C173), "/", E173, "/config"))</f>
        <v/>
      </c>
      <c r="W173" s="1" t="str">
        <f t="shared" ref="W173:W197" si="18">IF(ISBLANK(U173),  "", _xlfn.CONCAT("haas/entity/sensor/", LOWER(C173), "/", E173))</f>
        <v/>
      </c>
      <c r="AA173" s="2"/>
      <c r="AI173" s="1" t="str">
        <f t="shared" si="16"/>
        <v/>
      </c>
    </row>
    <row r="174" spans="1:35" s="1" customFormat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N174" s="2"/>
      <c r="P174" s="1" t="s">
        <v>555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A174" s="2"/>
      <c r="AI174" s="1" t="str">
        <f t="shared" si="16"/>
        <v/>
      </c>
    </row>
    <row r="175" spans="1:35" s="1" customFormat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N175" s="2"/>
      <c r="P175" s="1" t="s">
        <v>555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A175" s="2"/>
      <c r="AI175" s="1" t="str">
        <f t="shared" si="16"/>
        <v/>
      </c>
    </row>
    <row r="176" spans="1:35" s="1" customFormat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N176" s="2"/>
      <c r="P176" s="1" t="s">
        <v>555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A176" s="2"/>
      <c r="AI176" s="1" t="str">
        <f t="shared" si="16"/>
        <v/>
      </c>
    </row>
    <row r="177" spans="1:35" s="1" customFormat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N177" s="2"/>
      <c r="P177" s="1" t="s">
        <v>555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A177" s="2"/>
      <c r="AI177" s="1" t="str">
        <f t="shared" si="16"/>
        <v/>
      </c>
    </row>
    <row r="178" spans="1:35" s="1" customFormat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N178" s="2"/>
      <c r="P178" s="1" t="s">
        <v>555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A178" s="2"/>
      <c r="AI178" s="1" t="str">
        <f t="shared" si="16"/>
        <v/>
      </c>
    </row>
    <row r="179" spans="1:35" s="1" customFormat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N179" s="2"/>
      <c r="P179" s="1" t="s">
        <v>555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A179" s="2"/>
      <c r="AI179" s="1" t="str">
        <f t="shared" si="16"/>
        <v/>
      </c>
    </row>
    <row r="180" spans="1:35" s="1" customFormat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N180" s="2"/>
      <c r="P180" s="1" t="s">
        <v>555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A180" s="2"/>
      <c r="AI180" s="1" t="str">
        <f t="shared" si="16"/>
        <v/>
      </c>
    </row>
    <row r="181" spans="1:35" s="1" customFormat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N181" s="2"/>
      <c r="P181" s="1" t="s">
        <v>555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A181" s="2"/>
      <c r="AI181" s="1" t="str">
        <f t="shared" si="16"/>
        <v/>
      </c>
    </row>
    <row r="182" spans="1:35" s="1" customFormat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N182" s="2"/>
      <c r="P182" s="1" t="s">
        <v>555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A182" s="2"/>
      <c r="AI182" s="1" t="str">
        <f t="shared" si="16"/>
        <v/>
      </c>
    </row>
    <row r="183" spans="1:35" s="1" customFormat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N183" s="2"/>
      <c r="P183" s="1" t="s">
        <v>555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A183" s="2"/>
      <c r="AI183" s="1" t="str">
        <f t="shared" si="16"/>
        <v/>
      </c>
    </row>
    <row r="184" spans="1:35" s="1" customFormat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N184" s="2"/>
      <c r="P184" s="1" t="s">
        <v>555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A184" s="2"/>
      <c r="AI184" s="1" t="str">
        <f t="shared" si="16"/>
        <v/>
      </c>
    </row>
    <row r="185" spans="1:35" s="1" customFormat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N185" s="2"/>
      <c r="P185" s="1" t="s">
        <v>555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A185" s="2"/>
      <c r="AI185" s="1" t="str">
        <f t="shared" si="16"/>
        <v/>
      </c>
    </row>
    <row r="186" spans="1:35" s="1" customFormat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N186" s="2"/>
      <c r="P186" s="1" t="s">
        <v>555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A186" s="2"/>
      <c r="AI186" s="1" t="str">
        <f t="shared" si="16"/>
        <v/>
      </c>
    </row>
    <row r="187" spans="1:35" s="1" customFormat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N187" s="2"/>
      <c r="P187" s="1" t="s">
        <v>555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A187" s="2"/>
      <c r="AI187" s="1" t="str">
        <f t="shared" si="16"/>
        <v/>
      </c>
    </row>
    <row r="188" spans="1:35" s="1" customFormat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N188" s="2"/>
      <c r="P188" s="1" t="s">
        <v>555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A188" s="2"/>
      <c r="AI188" s="1" t="str">
        <f t="shared" si="16"/>
        <v/>
      </c>
    </row>
    <row r="189" spans="1:35" s="1" customFormat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N189" s="2"/>
      <c r="P189" s="1" t="s">
        <v>555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A189" s="2"/>
      <c r="AI189" s="1" t="str">
        <f t="shared" si="16"/>
        <v/>
      </c>
    </row>
    <row r="190" spans="1:35" s="1" customFormat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N190" s="2"/>
      <c r="P190" s="1" t="s">
        <v>555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A190" s="2"/>
      <c r="AI190" s="1" t="str">
        <f t="shared" si="16"/>
        <v/>
      </c>
    </row>
    <row r="191" spans="1:35" s="1" customFormat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N191" s="2"/>
      <c r="P191" s="1" t="s">
        <v>555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A191" s="2"/>
      <c r="AI191" s="1" t="str">
        <f t="shared" si="16"/>
        <v/>
      </c>
    </row>
    <row r="192" spans="1:35" s="1" customFormat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N192" s="2"/>
      <c r="P192" s="1" t="s">
        <v>555</v>
      </c>
      <c r="R192" s="1" t="s">
        <v>331</v>
      </c>
      <c r="T192" s="2"/>
      <c r="V192" s="1" t="str">
        <f t="shared" si="17"/>
        <v/>
      </c>
      <c r="W192" s="1" t="str">
        <f t="shared" si="18"/>
        <v/>
      </c>
      <c r="AA192" s="2"/>
      <c r="AI192" s="1" t="str">
        <f t="shared" si="16"/>
        <v/>
      </c>
    </row>
    <row r="193" spans="1:35" s="1" customFormat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N193" s="2"/>
      <c r="T193" s="2"/>
      <c r="V193" s="1" t="str">
        <f t="shared" si="17"/>
        <v/>
      </c>
      <c r="W193" s="1" t="str">
        <f t="shared" si="18"/>
        <v/>
      </c>
      <c r="AA193" s="2"/>
      <c r="AI193" s="1" t="str">
        <f t="shared" si="16"/>
        <v/>
      </c>
    </row>
    <row r="194" spans="1:35" s="1" customFormat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769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N194" s="2"/>
      <c r="T194" s="2"/>
      <c r="V194" s="1" t="str">
        <f t="shared" si="17"/>
        <v/>
      </c>
      <c r="W194" s="1" t="str">
        <f t="shared" si="18"/>
        <v/>
      </c>
      <c r="AA194" s="2"/>
      <c r="AI194" s="1" t="str">
        <f t="shared" si="16"/>
        <v/>
      </c>
    </row>
    <row r="195" spans="1:35" s="1" customFormat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818</v>
      </c>
      <c r="H195" s="1" t="s">
        <v>267</v>
      </c>
      <c r="I195" s="1" t="s">
        <v>144</v>
      </c>
      <c r="K195" s="1" t="s">
        <v>138</v>
      </c>
      <c r="N195" s="2"/>
      <c r="P195" s="1" t="s">
        <v>555</v>
      </c>
      <c r="R195" s="1" t="s">
        <v>331</v>
      </c>
      <c r="T195" s="2"/>
      <c r="V195" s="1" t="str">
        <f t="shared" si="17"/>
        <v/>
      </c>
      <c r="W195" s="1" t="str">
        <f t="shared" si="18"/>
        <v/>
      </c>
      <c r="AA195" s="2"/>
      <c r="AI195" s="1" t="str">
        <f t="shared" si="16"/>
        <v/>
      </c>
    </row>
    <row r="196" spans="1:35" s="1" customFormat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770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N196" s="2"/>
      <c r="T196" s="2"/>
      <c r="V196" s="1" t="str">
        <f t="shared" si="17"/>
        <v/>
      </c>
      <c r="W196" s="1" t="str">
        <f t="shared" si="18"/>
        <v/>
      </c>
      <c r="AA196" s="2"/>
      <c r="AI196" s="1" t="str">
        <f t="shared" si="16"/>
        <v/>
      </c>
    </row>
    <row r="197" spans="1:35" s="1" customFormat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771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N197" s="2"/>
      <c r="T197" s="2"/>
      <c r="V197" s="1" t="str">
        <f t="shared" si="17"/>
        <v/>
      </c>
      <c r="W197" s="1" t="str">
        <f t="shared" si="18"/>
        <v/>
      </c>
      <c r="AA197" s="2"/>
      <c r="AI197" s="1" t="str">
        <f t="shared" ref="AI197:AI260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5" s="1" customFormat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N198" s="2"/>
      <c r="T198" s="2"/>
      <c r="AA198" s="2"/>
      <c r="AI198" s="1" t="str">
        <f t="shared" si="19"/>
        <v/>
      </c>
    </row>
    <row r="199" spans="1:35" s="1" customFormat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N199" s="2"/>
      <c r="P199" s="1" t="s">
        <v>555</v>
      </c>
      <c r="R199" s="1" t="s">
        <v>331</v>
      </c>
      <c r="T199" s="2"/>
      <c r="V199" s="1" t="str">
        <f t="shared" ref="V199:V212" si="20">IF(ISBLANK(U199),  "", _xlfn.CONCAT("haas/entity/sensor/", LOWER(C199), "/", E199, "/config"))</f>
        <v/>
      </c>
      <c r="W199" s="1" t="str">
        <f t="shared" ref="W199:W212" si="21">IF(ISBLANK(U199),  "", _xlfn.CONCAT("haas/entity/sensor/", LOWER(C199), "/", E199))</f>
        <v/>
      </c>
      <c r="AA199" s="2"/>
      <c r="AI199" s="1" t="str">
        <f t="shared" si="19"/>
        <v/>
      </c>
    </row>
    <row r="200" spans="1:35" s="1" customFormat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N200" s="2"/>
      <c r="P200" s="1" t="s">
        <v>555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A200" s="2"/>
      <c r="AI200" s="1" t="str">
        <f t="shared" si="19"/>
        <v/>
      </c>
    </row>
    <row r="201" spans="1:35" s="1" customFormat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N201" s="2"/>
      <c r="P201" s="1" t="s">
        <v>555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A201" s="2"/>
      <c r="AI201" s="1" t="str">
        <f t="shared" si="19"/>
        <v/>
      </c>
    </row>
    <row r="202" spans="1:35" s="1" customFormat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N202" s="2"/>
      <c r="P202" s="1" t="s">
        <v>555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A202" s="2"/>
      <c r="AI202" s="1" t="str">
        <f t="shared" si="19"/>
        <v/>
      </c>
    </row>
    <row r="203" spans="1:35" s="1" customFormat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N203" s="2"/>
      <c r="P203" s="1" t="s">
        <v>555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A203" s="2"/>
      <c r="AI203" s="1" t="str">
        <f t="shared" si="19"/>
        <v/>
      </c>
    </row>
    <row r="204" spans="1:35" s="1" customFormat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N204" s="2"/>
      <c r="P204" s="1" t="s">
        <v>555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A204" s="2"/>
      <c r="AI204" s="1" t="str">
        <f t="shared" si="19"/>
        <v/>
      </c>
    </row>
    <row r="205" spans="1:35" s="1" customFormat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N205" s="2"/>
      <c r="P205" s="1" t="s">
        <v>555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A205" s="2"/>
      <c r="AI205" s="1" t="str">
        <f t="shared" si="19"/>
        <v/>
      </c>
    </row>
    <row r="206" spans="1:35" s="1" customFormat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N206" s="2"/>
      <c r="P206" s="1" t="s">
        <v>555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A206" s="2"/>
      <c r="AI206" s="1" t="str">
        <f t="shared" si="19"/>
        <v/>
      </c>
    </row>
    <row r="207" spans="1:35" s="1" customFormat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N207" s="2"/>
      <c r="P207" s="1" t="s">
        <v>555</v>
      </c>
      <c r="R207" s="1" t="s">
        <v>331</v>
      </c>
      <c r="T207" s="2"/>
      <c r="V207" s="1" t="str">
        <f t="shared" si="20"/>
        <v/>
      </c>
      <c r="W207" s="1" t="str">
        <f t="shared" si="21"/>
        <v/>
      </c>
      <c r="AA207" s="2"/>
      <c r="AI207" s="1" t="str">
        <f t="shared" si="19"/>
        <v/>
      </c>
    </row>
    <row r="208" spans="1:35" s="1" customFormat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N208" s="2"/>
      <c r="T208" s="2"/>
      <c r="V208" s="1" t="str">
        <f t="shared" si="20"/>
        <v/>
      </c>
      <c r="W208" s="1" t="str">
        <f t="shared" si="21"/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711</v>
      </c>
      <c r="AG208" s="31" t="s">
        <v>810</v>
      </c>
      <c r="AI208" s="1" t="str">
        <f t="shared" si="19"/>
        <v>[["mac", "00:24:e4:af:5a:e6"]]</v>
      </c>
    </row>
    <row r="209" spans="1:36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 t="shared" si="20"/>
        <v>haas/entity/sensor/internet/network_internet_uptime/config</v>
      </c>
      <c r="W209" s="1" t="str">
        <f t="shared" si="21"/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 t="shared" si="20"/>
        <v>haas/entity/sensor/internet/network_internet_ping/config</v>
      </c>
      <c r="W210" s="1" t="str">
        <f t="shared" si="21"/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 t="shared" si="20"/>
        <v>haas/entity/sensor/internet/network_internet_upload/config</v>
      </c>
      <c r="W211" s="1" t="str">
        <f t="shared" si="21"/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 t="shared" si="20"/>
        <v>haas/entity/sensor/internet/network_internet_download/config</v>
      </c>
      <c r="W212" s="1" t="str">
        <f t="shared" si="21"/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 t="shared" si="19"/>
        <v/>
      </c>
      <c r="AJ212" s="5" t="s">
        <v>417</v>
      </c>
    </row>
    <row r="213" spans="1:36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 t="shared" si="19"/>
        <v/>
      </c>
      <c r="AJ213" s="5"/>
    </row>
    <row r="214" spans="1:36" x14ac:dyDescent="0.2">
      <c r="A214" s="1">
        <v>2505</v>
      </c>
      <c r="B214" s="1" t="s">
        <v>28</v>
      </c>
      <c r="C214" s="1" t="s">
        <v>291</v>
      </c>
      <c r="D214" s="1" t="s">
        <v>136</v>
      </c>
      <c r="E214" s="1" t="s">
        <v>348</v>
      </c>
      <c r="F214" s="1" t="str">
        <f>IF(ISBLANK(E214), "", Table2[[#This Row],[unique_id]])</f>
        <v>various_adhoc_outlet</v>
      </c>
      <c r="G214" s="1" t="s">
        <v>285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ref="V214:V231" si="22">IF(ISBLANK(U214),  "", _xlfn.CONCAT("haas/entity/sensor/", LOWER(C214), "/", E214, "/config"))</f>
        <v/>
      </c>
      <c r="W214" s="1" t="str">
        <f t="shared" ref="W214:W231" si="23"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tplink-various-adhoc-outlet</v>
      </c>
      <c r="AA214" s="2" t="s">
        <v>607</v>
      </c>
      <c r="AB214" s="1" t="s">
        <v>640</v>
      </c>
      <c r="AC214" s="12" t="s">
        <v>606</v>
      </c>
      <c r="AD214" s="1" t="str">
        <f>IF(OR(ISBLANK(AG214), ISBLANK(AH214)), "", Table2[[#This Row],[device_via_device]])</f>
        <v>TPLink</v>
      </c>
      <c r="AE214" s="1" t="s">
        <v>601</v>
      </c>
      <c r="AF214" s="1" t="s">
        <v>756</v>
      </c>
      <c r="AG214" s="1" t="s">
        <v>584</v>
      </c>
      <c r="AH214" s="1" t="s">
        <v>738</v>
      </c>
      <c r="AI214" s="1" t="str">
        <f t="shared" si="19"/>
        <v>[["mac", "10:27:f5:31:f2:2b"], ["ip", "10.0.6.70"]]</v>
      </c>
    </row>
    <row r="215" spans="1:36" x14ac:dyDescent="0.2">
      <c r="A215" s="1">
        <v>2506</v>
      </c>
      <c r="B215" s="1" t="s">
        <v>28</v>
      </c>
      <c r="C215" s="1" t="s">
        <v>291</v>
      </c>
      <c r="D215" s="1" t="s">
        <v>136</v>
      </c>
      <c r="E215" s="1" t="s">
        <v>342</v>
      </c>
      <c r="F215" s="1" t="str">
        <f>IF(ISBLANK(E215), "", Table2[[#This Row],[unique_id]])</f>
        <v>study_outlet</v>
      </c>
      <c r="G215" s="1" t="s">
        <v>279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tplink-study-outlet</v>
      </c>
      <c r="AA215" s="2" t="s">
        <v>607</v>
      </c>
      <c r="AB215" s="1" t="s">
        <v>617</v>
      </c>
      <c r="AC215" s="7" t="s">
        <v>606</v>
      </c>
      <c r="AD215" s="1" t="str">
        <f>IF(OR(ISBLANK(AG215), ISBLANK(AH215)), "", Table2[[#This Row],[device_via_device]])</f>
        <v>TPLink</v>
      </c>
      <c r="AE215" s="1" t="s">
        <v>602</v>
      </c>
      <c r="AF215" s="1" t="s">
        <v>756</v>
      </c>
      <c r="AG215" s="1" t="s">
        <v>596</v>
      </c>
      <c r="AH215" s="1" t="s">
        <v>750</v>
      </c>
      <c r="AI215" s="1" t="str">
        <f t="shared" si="19"/>
        <v>[["mac", "60:a4:b7:1f:72:0a"], ["ip", "10.0.6.82"]]</v>
      </c>
    </row>
    <row r="216" spans="1:36" x14ac:dyDescent="0.2">
      <c r="A216" s="1">
        <v>2507</v>
      </c>
      <c r="B216" s="1" t="s">
        <v>28</v>
      </c>
      <c r="C216" s="1" t="s">
        <v>291</v>
      </c>
      <c r="D216" s="1" t="s">
        <v>136</v>
      </c>
      <c r="E216" s="1" t="s">
        <v>343</v>
      </c>
      <c r="F216" s="1" t="str">
        <f>IF(ISBLANK(E216), "", Table2[[#This Row],[unique_id]])</f>
        <v>office_outlet</v>
      </c>
      <c r="G216" s="1" t="s">
        <v>278</v>
      </c>
      <c r="H216" s="1" t="s">
        <v>438</v>
      </c>
      <c r="I216" s="1" t="s">
        <v>437</v>
      </c>
      <c r="K216" s="1" t="s">
        <v>364</v>
      </c>
      <c r="R216" s="1" t="s">
        <v>357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tplink-office-outlet</v>
      </c>
      <c r="AA216" s="2" t="s">
        <v>607</v>
      </c>
      <c r="AB216" s="1" t="s">
        <v>617</v>
      </c>
      <c r="AC216" s="12" t="s">
        <v>606</v>
      </c>
      <c r="AD216" s="1" t="str">
        <f>IF(OR(ISBLANK(AG216), ISBLANK(AH216)), "", Table2[[#This Row],[device_via_device]])</f>
        <v>TPLink</v>
      </c>
      <c r="AE216" s="1" t="s">
        <v>260</v>
      </c>
      <c r="AF216" s="1" t="s">
        <v>756</v>
      </c>
      <c r="AG216" s="1" t="s">
        <v>597</v>
      </c>
      <c r="AH216" s="1" t="s">
        <v>751</v>
      </c>
      <c r="AI216" s="1" t="str">
        <f t="shared" si="19"/>
        <v>[["mac", "10:27:f5:31:ec:58"], ["ip", "10.0.6.83"]]</v>
      </c>
    </row>
    <row r="217" spans="1:36" x14ac:dyDescent="0.2">
      <c r="A217" s="1">
        <v>2508</v>
      </c>
      <c r="B217" s="1" t="s">
        <v>28</v>
      </c>
      <c r="C217" s="1" t="s">
        <v>291</v>
      </c>
      <c r="D217" s="1" t="s">
        <v>136</v>
      </c>
      <c r="E217" s="1" t="s">
        <v>335</v>
      </c>
      <c r="F217" s="1" t="str">
        <f>IF(ISBLANK(E217), "", Table2[[#This Row],[unique_id]])</f>
        <v>kitchen_dish_washer</v>
      </c>
      <c r="G217" s="1" t="s">
        <v>281</v>
      </c>
      <c r="H217" s="1" t="s">
        <v>438</v>
      </c>
      <c r="I217" s="1" t="s">
        <v>437</v>
      </c>
      <c r="K217" s="1" t="s">
        <v>364</v>
      </c>
      <c r="R217" s="1" t="s">
        <v>349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tplink-kitchen-dish_washer</v>
      </c>
      <c r="AA217" s="2" t="s">
        <v>607</v>
      </c>
      <c r="AB217" s="1" t="s">
        <v>619</v>
      </c>
      <c r="AC217" s="12" t="s">
        <v>606</v>
      </c>
      <c r="AD217" s="1" t="str">
        <f>IF(OR(ISBLANK(AG217), ISBLANK(AH217)), "", Table2[[#This Row],[device_via_device]])</f>
        <v>TPLink</v>
      </c>
      <c r="AE217" s="1" t="s">
        <v>253</v>
      </c>
      <c r="AF217" s="1" t="s">
        <v>756</v>
      </c>
      <c r="AG217" s="1" t="s">
        <v>587</v>
      </c>
      <c r="AH217" s="1" t="s">
        <v>741</v>
      </c>
      <c r="AI217" s="1" t="str">
        <f t="shared" si="19"/>
        <v>[["mac", "5c:a6:e6:25:55:f7"], ["ip", "10.0.6.73"]]</v>
      </c>
    </row>
    <row r="218" spans="1:36" x14ac:dyDescent="0.2">
      <c r="A218" s="1">
        <v>2509</v>
      </c>
      <c r="B218" s="1" t="s">
        <v>28</v>
      </c>
      <c r="C218" s="1" t="s">
        <v>291</v>
      </c>
      <c r="D218" s="1" t="s">
        <v>136</v>
      </c>
      <c r="E218" s="1" t="s">
        <v>336</v>
      </c>
      <c r="F218" s="1" t="str">
        <f>IF(ISBLANK(E218), "", Table2[[#This Row],[unique_id]])</f>
        <v>laundry_clothes_dryer</v>
      </c>
      <c r="G218" s="1" t="s">
        <v>282</v>
      </c>
      <c r="H218" s="1" t="s">
        <v>438</v>
      </c>
      <c r="I218" s="1" t="s">
        <v>437</v>
      </c>
      <c r="K218" s="1" t="s">
        <v>364</v>
      </c>
      <c r="R218" s="1" t="s">
        <v>350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tplink-laundry-clothes-dryer</v>
      </c>
      <c r="AA218" s="2" t="s">
        <v>607</v>
      </c>
      <c r="AB218" s="1" t="s">
        <v>643</v>
      </c>
      <c r="AC218" s="12" t="s">
        <v>606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756</v>
      </c>
      <c r="AG218" s="1" t="s">
        <v>588</v>
      </c>
      <c r="AH218" s="1" t="s">
        <v>742</v>
      </c>
      <c r="AI218" s="1" t="str">
        <f t="shared" si="19"/>
        <v>[["mac", "5c:a6:e6:25:55:f0"], ["ip", "10.0.6.74"]]</v>
      </c>
    </row>
    <row r="219" spans="1:36" x14ac:dyDescent="0.2">
      <c r="A219" s="1">
        <v>2510</v>
      </c>
      <c r="B219" s="1" t="s">
        <v>28</v>
      </c>
      <c r="C219" s="1" t="s">
        <v>291</v>
      </c>
      <c r="D219" s="1" t="s">
        <v>136</v>
      </c>
      <c r="E219" s="1" t="s">
        <v>337</v>
      </c>
      <c r="F219" s="1" t="str">
        <f>IF(ISBLANK(E219), "", Table2[[#This Row],[unique_id]])</f>
        <v>laundry_washing_machine</v>
      </c>
      <c r="G219" s="1" t="s">
        <v>280</v>
      </c>
      <c r="H219" s="1" t="s">
        <v>438</v>
      </c>
      <c r="I219" s="1" t="s">
        <v>437</v>
      </c>
      <c r="K219" s="1" t="s">
        <v>364</v>
      </c>
      <c r="R219" s="1" t="s">
        <v>351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tplink-laundry-washing-machine</v>
      </c>
      <c r="AA219" s="2" t="s">
        <v>607</v>
      </c>
      <c r="AB219" s="1" t="s">
        <v>644</v>
      </c>
      <c r="AC219" s="7" t="s">
        <v>606</v>
      </c>
      <c r="AD219" s="1" t="str">
        <f>IF(OR(ISBLANK(AG219), ISBLANK(AH219)), "", Table2[[#This Row],[device_via_device]])</f>
        <v>TPLink</v>
      </c>
      <c r="AE219" s="1" t="s">
        <v>261</v>
      </c>
      <c r="AF219" s="1" t="s">
        <v>756</v>
      </c>
      <c r="AG219" s="1" t="s">
        <v>589</v>
      </c>
      <c r="AH219" s="1" t="s">
        <v>743</v>
      </c>
      <c r="AI219" s="1" t="str">
        <f t="shared" si="19"/>
        <v>[["mac", "5c:a6:e6:25:5a:a3"], ["ip", "10.0.6.75"]]</v>
      </c>
    </row>
    <row r="220" spans="1:36" x14ac:dyDescent="0.2">
      <c r="A220" s="1">
        <v>2511</v>
      </c>
      <c r="B220" s="1" t="s">
        <v>28</v>
      </c>
      <c r="C220" s="1" t="s">
        <v>291</v>
      </c>
      <c r="D220" s="1" t="s">
        <v>136</v>
      </c>
      <c r="E220" s="1" t="s">
        <v>338</v>
      </c>
      <c r="F220" s="1" t="str">
        <f>IF(ISBLANK(E220), "", Table2[[#This Row],[unique_id]])</f>
        <v>kitchen_coffee_machine</v>
      </c>
      <c r="G220" s="1" t="s">
        <v>137</v>
      </c>
      <c r="H220" s="1" t="s">
        <v>438</v>
      </c>
      <c r="I220" s="1" t="s">
        <v>437</v>
      </c>
      <c r="K220" s="1" t="s">
        <v>364</v>
      </c>
      <c r="R220" s="1" t="s">
        <v>352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tplink-kitchen-coffee-machine</v>
      </c>
      <c r="AA220" s="2" t="s">
        <v>607</v>
      </c>
      <c r="AB220" s="1" t="s">
        <v>645</v>
      </c>
      <c r="AC220" s="1" t="s">
        <v>606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756</v>
      </c>
      <c r="AG220" s="1" t="s">
        <v>590</v>
      </c>
      <c r="AH220" s="1" t="s">
        <v>744</v>
      </c>
      <c r="AI220" s="1" t="str">
        <f t="shared" si="19"/>
        <v>[["mac", "60:a4:b7:1f:71:0a"], ["ip", "10.0.6.76"]]</v>
      </c>
    </row>
    <row r="221" spans="1:36" x14ac:dyDescent="0.2">
      <c r="A221" s="1">
        <v>2512</v>
      </c>
      <c r="B221" s="1" t="s">
        <v>28</v>
      </c>
      <c r="C221" s="1" t="s">
        <v>291</v>
      </c>
      <c r="D221" s="1" t="s">
        <v>136</v>
      </c>
      <c r="E221" s="1" t="s">
        <v>339</v>
      </c>
      <c r="F221" s="1" t="str">
        <f>IF(ISBLANK(E221), "", Table2[[#This Row],[unique_id]])</f>
        <v>kitchen_fridge</v>
      </c>
      <c r="G221" s="1" t="s">
        <v>276</v>
      </c>
      <c r="H221" s="1" t="s">
        <v>438</v>
      </c>
      <c r="I221" s="1" t="s">
        <v>437</v>
      </c>
      <c r="K221" s="1" t="s">
        <v>364</v>
      </c>
      <c r="R221" s="1" t="s">
        <v>353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tplink-kitchen-fridge</v>
      </c>
      <c r="AA221" s="2" t="s">
        <v>608</v>
      </c>
      <c r="AB221" s="1" t="s">
        <v>612</v>
      </c>
      <c r="AC221" s="1" t="s">
        <v>605</v>
      </c>
      <c r="AD221" s="1" t="str">
        <f>IF(OR(ISBLANK(AG221), ISBLANK(AH221)), "", Table2[[#This Row],[device_via_device]])</f>
        <v>TPLink</v>
      </c>
      <c r="AE221" s="1" t="s">
        <v>253</v>
      </c>
      <c r="AF221" s="1" t="s">
        <v>756</v>
      </c>
      <c r="AG221" s="1" t="s">
        <v>591</v>
      </c>
      <c r="AH221" s="1" t="s">
        <v>745</v>
      </c>
      <c r="AI221" s="1" t="str">
        <f t="shared" si="19"/>
        <v>[["mac", "ac:84:c6:54:96:50"], ["ip", "10.0.6.77"]]</v>
      </c>
    </row>
    <row r="222" spans="1:36" x14ac:dyDescent="0.2">
      <c r="A222" s="1">
        <v>2513</v>
      </c>
      <c r="B222" s="1" t="s">
        <v>28</v>
      </c>
      <c r="C222" s="1" t="s">
        <v>291</v>
      </c>
      <c r="D222" s="1" t="s">
        <v>136</v>
      </c>
      <c r="E222" s="1" t="s">
        <v>340</v>
      </c>
      <c r="F222" s="1" t="str">
        <f>IF(ISBLANK(E222), "", Table2[[#This Row],[unique_id]])</f>
        <v>deck_freezer</v>
      </c>
      <c r="G222" s="1" t="s">
        <v>277</v>
      </c>
      <c r="H222" s="1" t="s">
        <v>438</v>
      </c>
      <c r="I222" s="1" t="s">
        <v>437</v>
      </c>
      <c r="K222" s="1" t="s">
        <v>364</v>
      </c>
      <c r="R222" s="1" t="s">
        <v>354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tplink-deck-freezer</v>
      </c>
      <c r="AA222" s="2" t="s">
        <v>608</v>
      </c>
      <c r="AB222" s="1" t="s">
        <v>613</v>
      </c>
      <c r="AC222" s="1" t="s">
        <v>605</v>
      </c>
      <c r="AD222" s="1" t="str">
        <f>IF(OR(ISBLANK(AG222), ISBLANK(AH222)), "", Table2[[#This Row],[device_via_device]])</f>
        <v>TPLink</v>
      </c>
      <c r="AE222" s="1" t="s">
        <v>603</v>
      </c>
      <c r="AF222" s="1" t="s">
        <v>756</v>
      </c>
      <c r="AG222" s="1" t="s">
        <v>592</v>
      </c>
      <c r="AH222" s="1" t="s">
        <v>746</v>
      </c>
      <c r="AI222" s="1" t="str">
        <f t="shared" si="19"/>
        <v>[["mac", "ac:84:c6:54:9e:cf"], ["ip", "10.0.6.78"]]</v>
      </c>
    </row>
    <row r="223" spans="1:36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I223" s="1" t="str">
        <f t="shared" si="19"/>
        <v/>
      </c>
    </row>
    <row r="224" spans="1:36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 t="shared" si="22"/>
        <v/>
      </c>
      <c r="W224" s="1" t="str">
        <f t="shared" si="23"/>
        <v/>
      </c>
      <c r="AC224" s="4"/>
      <c r="AI224" s="1" t="str">
        <f t="shared" si="19"/>
        <v/>
      </c>
    </row>
    <row r="225" spans="1:36" x14ac:dyDescent="0.2">
      <c r="A225" s="1">
        <v>2515</v>
      </c>
      <c r="B225" s="1" t="s">
        <v>28</v>
      </c>
      <c r="C225" s="1" t="s">
        <v>291</v>
      </c>
      <c r="D225" s="1" t="s">
        <v>136</v>
      </c>
      <c r="E225" s="1" t="s">
        <v>341</v>
      </c>
      <c r="F225" s="1" t="str">
        <f>IF(ISBLANK(E225), "", Table2[[#This Row],[unique_id]])</f>
        <v>bathroom_rails</v>
      </c>
      <c r="G225" s="1" t="s">
        <v>303</v>
      </c>
      <c r="H225" s="1" t="s">
        <v>438</v>
      </c>
      <c r="I225" s="1" t="s">
        <v>437</v>
      </c>
      <c r="K225" s="1" t="s">
        <v>364</v>
      </c>
      <c r="R225" s="1" t="s">
        <v>362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tplink-bathroom-rails</v>
      </c>
      <c r="AA225" s="2" t="s">
        <v>608</v>
      </c>
      <c r="AB225" s="1" t="s">
        <v>616</v>
      </c>
      <c r="AC225" s="4" t="s">
        <v>605</v>
      </c>
      <c r="AD225" s="1" t="str">
        <f>IF(OR(ISBLANK(AG225), ISBLANK(AH225)), "", Table2[[#This Row],[device_via_device]])</f>
        <v>TPLink</v>
      </c>
      <c r="AE225" s="1" t="s">
        <v>604</v>
      </c>
      <c r="AF225" s="1" t="s">
        <v>756</v>
      </c>
      <c r="AG225" s="1" t="s">
        <v>595</v>
      </c>
      <c r="AH225" s="1" t="s">
        <v>749</v>
      </c>
      <c r="AI225" s="1" t="str">
        <f t="shared" si="19"/>
        <v>[["mac", "ac:84:c6:54:9d:98"], ["ip", "10.0.6.81"]]</v>
      </c>
    </row>
    <row r="226" spans="1:36" x14ac:dyDescent="0.2">
      <c r="A226" s="1">
        <v>2516</v>
      </c>
      <c r="B226" s="1" t="s">
        <v>28</v>
      </c>
      <c r="C226" s="1" t="s">
        <v>291</v>
      </c>
      <c r="D226" s="1" t="s">
        <v>136</v>
      </c>
      <c r="E226" s="1" t="s">
        <v>346</v>
      </c>
      <c r="F226" s="1" t="str">
        <f>IF(ISBLANK(E226), "", Table2[[#This Row],[unique_id]])</f>
        <v>study_battery_charger</v>
      </c>
      <c r="G226" s="1" t="s">
        <v>284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tplink-study-battery-charger</v>
      </c>
      <c r="AA226" s="2" t="s">
        <v>607</v>
      </c>
      <c r="AB226" s="1" t="s">
        <v>641</v>
      </c>
      <c r="AC226" s="7" t="s">
        <v>606</v>
      </c>
      <c r="AD226" s="1" t="str">
        <f>IF(OR(ISBLANK(AG226), ISBLANK(AH226)), "", Table2[[#This Row],[device_via_device]])</f>
        <v>TPLink</v>
      </c>
      <c r="AE226" s="1" t="s">
        <v>602</v>
      </c>
      <c r="AF226" s="1" t="s">
        <v>756</v>
      </c>
      <c r="AG226" s="1" t="s">
        <v>585</v>
      </c>
      <c r="AH226" s="1" t="s">
        <v>739</v>
      </c>
      <c r="AI226" s="1" t="str">
        <f t="shared" si="19"/>
        <v>[["mac", "5c:a6:e6:25:64:e9"], ["ip", "10.0.6.71"]]</v>
      </c>
    </row>
    <row r="227" spans="1:36" x14ac:dyDescent="0.2">
      <c r="A227" s="1">
        <v>2517</v>
      </c>
      <c r="B227" s="1" t="s">
        <v>28</v>
      </c>
      <c r="C227" s="1" t="s">
        <v>291</v>
      </c>
      <c r="D227" s="1" t="s">
        <v>136</v>
      </c>
      <c r="E227" s="1" t="s">
        <v>347</v>
      </c>
      <c r="F227" s="1" t="str">
        <f>IF(ISBLANK(E227), "", Table2[[#This Row],[unique_id]])</f>
        <v>laundry_vacuum_charger</v>
      </c>
      <c r="G227" s="1" t="s">
        <v>283</v>
      </c>
      <c r="H227" s="1" t="s">
        <v>438</v>
      </c>
      <c r="I227" s="1" t="s">
        <v>437</v>
      </c>
      <c r="K227" s="1" t="s">
        <v>364</v>
      </c>
      <c r="R227" s="1" t="s">
        <v>361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tplink-laundry-vacuum-charger</v>
      </c>
      <c r="AA227" s="2" t="s">
        <v>607</v>
      </c>
      <c r="AB227" s="1" t="s">
        <v>642</v>
      </c>
      <c r="AC227" s="7" t="s">
        <v>606</v>
      </c>
      <c r="AD227" s="1" t="str">
        <f>IF(OR(ISBLANK(AG227), ISBLANK(AH227)), "", Table2[[#This Row],[device_via_device]])</f>
        <v>TPLink</v>
      </c>
      <c r="AE227" s="1" t="s">
        <v>261</v>
      </c>
      <c r="AF227" s="1" t="s">
        <v>756</v>
      </c>
      <c r="AG227" s="1" t="s">
        <v>586</v>
      </c>
      <c r="AH227" s="1" t="s">
        <v>740</v>
      </c>
      <c r="AI227" s="1" t="str">
        <f t="shared" si="19"/>
        <v>[["mac", "5c:a6:e6:25:57:fd"], ["ip", "10.0.6.72"]]</v>
      </c>
    </row>
    <row r="228" spans="1:36" x14ac:dyDescent="0.2">
      <c r="A228" s="1">
        <v>2518</v>
      </c>
      <c r="B228" s="1" t="s">
        <v>28</v>
      </c>
      <c r="C228" s="1" t="s">
        <v>291</v>
      </c>
      <c r="D228" s="1" t="s">
        <v>136</v>
      </c>
      <c r="E228" s="1" t="s">
        <v>193</v>
      </c>
      <c r="F228" s="1" t="str">
        <f>IF(ISBLANK(E228), "", Table2[[#This Row],[unique_id]])</f>
        <v>lounge_tv</v>
      </c>
      <c r="G228" s="1" t="s">
        <v>194</v>
      </c>
      <c r="H228" s="1" t="s">
        <v>439</v>
      </c>
      <c r="I228" s="1" t="s">
        <v>437</v>
      </c>
      <c r="K228" s="1" t="s">
        <v>364</v>
      </c>
      <c r="R228" s="1" t="s">
        <v>355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tplink-lounge-tv</v>
      </c>
      <c r="AA228" s="2" t="s">
        <v>608</v>
      </c>
      <c r="AB228" s="1" t="s">
        <v>615</v>
      </c>
      <c r="AC228" s="1" t="s">
        <v>605</v>
      </c>
      <c r="AD228" s="1" t="str">
        <f>IF(OR(ISBLANK(AG228), ISBLANK(AH228)), "", Table2[[#This Row],[device_via_device]])</f>
        <v>TPLink</v>
      </c>
      <c r="AE228" s="1" t="s">
        <v>241</v>
      </c>
      <c r="AF228" s="1" t="s">
        <v>756</v>
      </c>
      <c r="AG228" s="1" t="s">
        <v>594</v>
      </c>
      <c r="AH228" s="1" t="s">
        <v>748</v>
      </c>
      <c r="AI228" s="1" t="str">
        <f t="shared" si="19"/>
        <v>[["mac", "ac:84:c6:54:a3:a2"], ["ip", "10.0.6.80"]]</v>
      </c>
    </row>
    <row r="229" spans="1:36" x14ac:dyDescent="0.2">
      <c r="A229" s="1">
        <v>2519</v>
      </c>
      <c r="B229" s="1" t="s">
        <v>28</v>
      </c>
      <c r="C229" s="1" t="s">
        <v>291</v>
      </c>
      <c r="D229" s="1" t="s">
        <v>136</v>
      </c>
      <c r="E229" s="1" t="s">
        <v>344</v>
      </c>
      <c r="F229" s="1" t="str">
        <f>IF(ISBLANK(E229), "", Table2[[#This Row],[unique_id]])</f>
        <v>rack_outlet</v>
      </c>
      <c r="G229" s="1" t="s">
        <v>275</v>
      </c>
      <c r="H229" s="1" t="s">
        <v>439</v>
      </c>
      <c r="I229" s="1" t="s">
        <v>437</v>
      </c>
      <c r="K229" s="1" t="s">
        <v>364</v>
      </c>
      <c r="R229" s="1" t="s">
        <v>358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tplink-rack-outlet</v>
      </c>
      <c r="AA229" s="2" t="s">
        <v>608</v>
      </c>
      <c r="AB229" s="1" t="s">
        <v>617</v>
      </c>
      <c r="AC229" s="4" t="s">
        <v>605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756</v>
      </c>
      <c r="AG229" s="1" t="s">
        <v>600</v>
      </c>
      <c r="AH229" s="1" t="s">
        <v>754</v>
      </c>
      <c r="AI229" s="1" t="str">
        <f t="shared" si="19"/>
        <v>[["mac", "ac:84:c6:54:95:8b"], ["ip", "10.0.6.86"]]</v>
      </c>
    </row>
    <row r="230" spans="1:36" x14ac:dyDescent="0.2">
      <c r="A230" s="1">
        <v>2520</v>
      </c>
      <c r="B230" s="1" t="s">
        <v>28</v>
      </c>
      <c r="C230" s="1" t="s">
        <v>291</v>
      </c>
      <c r="D230" s="1" t="s">
        <v>136</v>
      </c>
      <c r="E230" s="1" t="s">
        <v>345</v>
      </c>
      <c r="F230" s="1" t="str">
        <f>IF(ISBLANK(E230), "", Table2[[#This Row],[unique_id]])</f>
        <v>roof_network_switch</v>
      </c>
      <c r="G230" s="1" t="s">
        <v>272</v>
      </c>
      <c r="H230" s="1" t="s">
        <v>439</v>
      </c>
      <c r="I230" s="1" t="s">
        <v>437</v>
      </c>
      <c r="K230" s="1" t="s">
        <v>364</v>
      </c>
      <c r="R230" s="1" t="s">
        <v>359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tplink-roof-network-switch</v>
      </c>
      <c r="AA230" s="2" t="s">
        <v>608</v>
      </c>
      <c r="AB230" s="1" t="s">
        <v>768</v>
      </c>
      <c r="AC230" s="1" t="s">
        <v>605</v>
      </c>
      <c r="AD230" s="1" t="str">
        <f>IF(OR(ISBLANK(AG230), ISBLANK(AH230)), "", Table2[[#This Row],[device_via_device]])</f>
        <v>TPLink</v>
      </c>
      <c r="AE230" s="1" t="s">
        <v>40</v>
      </c>
      <c r="AF230" s="1" t="s">
        <v>756</v>
      </c>
      <c r="AG230" s="1" t="s">
        <v>598</v>
      </c>
      <c r="AH230" s="1" t="s">
        <v>752</v>
      </c>
      <c r="AI230" s="1" t="str">
        <f t="shared" si="19"/>
        <v>[["mac", "ac:84:c6:0d:20:9e"], ["ip", "10.0.6.84"]]</v>
      </c>
    </row>
    <row r="231" spans="1:36" x14ac:dyDescent="0.2">
      <c r="A231" s="1">
        <v>2521</v>
      </c>
      <c r="B231" s="1" t="s">
        <v>28</v>
      </c>
      <c r="C231" s="1" t="s">
        <v>291</v>
      </c>
      <c r="D231" s="1" t="s">
        <v>136</v>
      </c>
      <c r="E231" s="1" t="s">
        <v>767</v>
      </c>
      <c r="F231" s="1" t="str">
        <f>IF(ISBLANK(E231), "", Table2[[#This Row],[unique_id]])</f>
        <v>rack_modem</v>
      </c>
      <c r="G231" s="1" t="s">
        <v>274</v>
      </c>
      <c r="H231" s="1" t="s">
        <v>439</v>
      </c>
      <c r="I231" s="1" t="s">
        <v>437</v>
      </c>
      <c r="K231" s="1" t="s">
        <v>364</v>
      </c>
      <c r="R231" s="1" t="s">
        <v>360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tplink-rack-modem</v>
      </c>
      <c r="AA231" s="2" t="s">
        <v>607</v>
      </c>
      <c r="AB231" s="1" t="s">
        <v>618</v>
      </c>
      <c r="AC231" s="7" t="s">
        <v>606</v>
      </c>
      <c r="AD231" s="1" t="str">
        <f>IF(OR(ISBLANK(AG231), ISBLANK(AH231)), "", Table2[[#This Row],[device_via_device]])</f>
        <v>TPLink</v>
      </c>
      <c r="AE231" s="1" t="s">
        <v>30</v>
      </c>
      <c r="AF231" s="1" t="s">
        <v>756</v>
      </c>
      <c r="AG231" s="1" t="s">
        <v>599</v>
      </c>
      <c r="AH231" s="1" t="s">
        <v>753</v>
      </c>
      <c r="AI231" s="1" t="str">
        <f t="shared" si="19"/>
        <v>[["mac", "10:27:f5:31:f6:7e"], ["ip", "10.0.6.85"]]</v>
      </c>
    </row>
    <row r="232" spans="1:36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 t="shared" si="19"/>
        <v/>
      </c>
    </row>
    <row r="233" spans="1:36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ref="V233:V239" si="24">IF(ISBLANK(U233),  "", _xlfn.CONCAT("haas/entity/sensor/", LOWER(C233), "/", E233, "/config"))</f>
        <v/>
      </c>
      <c r="W233" s="1" t="str">
        <f t="shared" ref="W233:W239" si="25">IF(ISBLANK(U233),  "", _xlfn.CONCAT("haas/entity/sensor/", LOWER(C233), "/", E233))</f>
        <v/>
      </c>
      <c r="X233" s="4"/>
      <c r="AI233" s="1" t="str">
        <f t="shared" si="19"/>
        <v/>
      </c>
    </row>
    <row r="234" spans="1:36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X235" s="4"/>
      <c r="AI235" s="1" t="str">
        <f t="shared" si="19"/>
        <v/>
      </c>
    </row>
    <row r="236" spans="1:36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 t="shared" si="24"/>
        <v/>
      </c>
      <c r="W238" s="1" t="str">
        <f t="shared" si="25"/>
        <v/>
      </c>
      <c r="AI238" s="1" t="str">
        <f t="shared" si="19"/>
        <v/>
      </c>
    </row>
    <row r="239" spans="1:36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 t="shared" si="24"/>
        <v>haas/entity/sensor/weewx/weatherstation_console_battery_voltage/config</v>
      </c>
      <c r="W239" s="1" t="str">
        <f t="shared" si="25"/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 t="shared" si="19"/>
        <v/>
      </c>
      <c r="AJ240" s="5"/>
    </row>
    <row r="241" spans="1:36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 t="shared" si="19"/>
        <v/>
      </c>
      <c r="AJ242" s="5" t="s">
        <v>198</v>
      </c>
    </row>
    <row r="243" spans="1:36" x14ac:dyDescent="0.2">
      <c r="A243" s="1">
        <v>2600</v>
      </c>
      <c r="B243" s="1" t="s">
        <v>28</v>
      </c>
      <c r="C243" s="1" t="s">
        <v>294</v>
      </c>
      <c r="D243" s="1" t="s">
        <v>149</v>
      </c>
      <c r="E243" s="1" t="s">
        <v>150</v>
      </c>
      <c r="F243" s="1" t="str">
        <f>IF(ISBLANK(E243), "", Table2[[#This Row],[unique_id]])</f>
        <v>ada_home</v>
      </c>
      <c r="G243" s="1" t="s">
        <v>203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google-ada-home</v>
      </c>
      <c r="AA243" s="2" t="s">
        <v>686</v>
      </c>
      <c r="AB243" s="1" t="s">
        <v>623</v>
      </c>
      <c r="AC243" s="1" t="s">
        <v>684</v>
      </c>
      <c r="AD243" s="1" t="s">
        <v>294</v>
      </c>
      <c r="AE243" s="1" t="s">
        <v>132</v>
      </c>
      <c r="AF243" s="1" t="s">
        <v>736</v>
      </c>
      <c r="AG243" s="31" t="s">
        <v>795</v>
      </c>
      <c r="AH243" s="7" t="s">
        <v>787</v>
      </c>
      <c r="AI243" s="1" t="str">
        <f t="shared" si="19"/>
        <v>[["mac", "d4:f5:47:1c:cc:2d"], ["ip", "10.0.4.50"]]</v>
      </c>
    </row>
    <row r="244" spans="1:36" x14ac:dyDescent="0.2">
      <c r="A244" s="1">
        <v>2601</v>
      </c>
      <c r="B244" s="1" t="s">
        <v>28</v>
      </c>
      <c r="C244" s="1" t="s">
        <v>294</v>
      </c>
      <c r="D244" s="1" t="s">
        <v>149</v>
      </c>
      <c r="E244" s="1" t="s">
        <v>365</v>
      </c>
      <c r="F244" s="1" t="str">
        <f>IF(ISBLANK(E244), "", Table2[[#This Row],[unique_id]])</f>
        <v>edwin_home</v>
      </c>
      <c r="G244" s="1" t="s">
        <v>367</v>
      </c>
      <c r="H244" s="1" t="s">
        <v>386</v>
      </c>
      <c r="I244" s="1" t="s">
        <v>148</v>
      </c>
      <c r="K244" s="1" t="s">
        <v>138</v>
      </c>
      <c r="L244" s="1" t="s">
        <v>385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google-edwin-home</v>
      </c>
      <c r="AA244" s="2" t="s">
        <v>686</v>
      </c>
      <c r="AB244" s="1" t="s">
        <v>623</v>
      </c>
      <c r="AC244" s="1" t="s">
        <v>684</v>
      </c>
      <c r="AD244" s="1" t="s">
        <v>294</v>
      </c>
      <c r="AE244" s="1" t="s">
        <v>129</v>
      </c>
      <c r="AF244" s="1" t="s">
        <v>736</v>
      </c>
      <c r="AG244" s="31" t="s">
        <v>794</v>
      </c>
      <c r="AH244" s="7" t="s">
        <v>788</v>
      </c>
      <c r="AI244" s="1" t="str">
        <f t="shared" si="19"/>
        <v>[["mac", "d4:f5:47:25:92:d5"], ["ip", "10.0.4.51"]]</v>
      </c>
    </row>
    <row r="245" spans="1:36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 t="shared" si="19"/>
        <v/>
      </c>
    </row>
    <row r="246" spans="1:36" x14ac:dyDescent="0.15">
      <c r="A246" s="1">
        <v>2603</v>
      </c>
      <c r="B246" s="1" t="s">
        <v>28</v>
      </c>
      <c r="C246" s="1" t="s">
        <v>294</v>
      </c>
      <c r="D246" s="1" t="s">
        <v>149</v>
      </c>
      <c r="E246" s="1" t="s">
        <v>379</v>
      </c>
      <c r="F246" s="1" t="str">
        <f>IF(ISBLANK(E246), "", Table2[[#This Row],[unique_id]])</f>
        <v>parents_home</v>
      </c>
      <c r="G246" s="1" t="s">
        <v>369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google-parents-home</v>
      </c>
      <c r="AA246" s="34" t="s">
        <v>686</v>
      </c>
      <c r="AB246" s="1" t="s">
        <v>623</v>
      </c>
      <c r="AC246" s="1" t="s">
        <v>684</v>
      </c>
      <c r="AD246" s="1" t="s">
        <v>294</v>
      </c>
      <c r="AE246" s="1" t="s">
        <v>239</v>
      </c>
      <c r="AF246" s="1" t="s">
        <v>736</v>
      </c>
      <c r="AG246" s="31" t="s">
        <v>793</v>
      </c>
      <c r="AH246" s="7" t="s">
        <v>789</v>
      </c>
      <c r="AI246" s="1" t="str">
        <f t="shared" si="19"/>
        <v>[["mac", "d4:f5:47:8c:d1:7e"], ["ip", "10.0.4.52"]]</v>
      </c>
    </row>
    <row r="247" spans="1:36" x14ac:dyDescent="0.2">
      <c r="A247" s="1">
        <v>2604</v>
      </c>
      <c r="B247" s="1" t="s">
        <v>28</v>
      </c>
      <c r="C247" s="1" t="s">
        <v>294</v>
      </c>
      <c r="D247" s="1" t="s">
        <v>149</v>
      </c>
      <c r="E247" s="1" t="s">
        <v>377</v>
      </c>
      <c r="F247" s="1" t="str">
        <f>IF(ISBLANK(E247), "", Table2[[#This Row],[unique_id]])</f>
        <v>parents_tv</v>
      </c>
      <c r="G247" s="1" t="s">
        <v>374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google-parents-tv</v>
      </c>
      <c r="AA247" s="2" t="s">
        <v>686</v>
      </c>
      <c r="AB247" s="1" t="s">
        <v>615</v>
      </c>
      <c r="AC247" s="1" t="s">
        <v>685</v>
      </c>
      <c r="AD247" s="1" t="s">
        <v>294</v>
      </c>
      <c r="AE247" s="1" t="s">
        <v>239</v>
      </c>
      <c r="AF247" s="1" t="s">
        <v>736</v>
      </c>
      <c r="AG247" s="31" t="s">
        <v>796</v>
      </c>
      <c r="AH247" s="7" t="s">
        <v>790</v>
      </c>
      <c r="AI247" s="1" t="str">
        <f t="shared" si="19"/>
        <v>[["mac", "48:d6:d5:33:7c:28"], ["ip", "10.0.4.53"]]</v>
      </c>
    </row>
    <row r="248" spans="1:36" x14ac:dyDescent="0.2">
      <c r="A248" s="1">
        <v>2605</v>
      </c>
      <c r="B248" s="1" t="s">
        <v>28</v>
      </c>
      <c r="C248" s="1" t="s">
        <v>196</v>
      </c>
      <c r="D248" s="1" t="s">
        <v>149</v>
      </c>
      <c r="E248" s="1" t="s">
        <v>378</v>
      </c>
      <c r="F248" s="1" t="str">
        <f>IF(ISBLANK(E248), "", Table2[[#This Row],[unique_id]])</f>
        <v>parents_speaker</v>
      </c>
      <c r="G248" s="1" t="s">
        <v>370</v>
      </c>
      <c r="H248" s="1" t="s">
        <v>386</v>
      </c>
      <c r="I248" s="1" t="s">
        <v>148</v>
      </c>
      <c r="K248" s="1" t="s">
        <v>138</v>
      </c>
      <c r="L248" s="1" t="s">
        <v>385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sonos-parents-speaker</v>
      </c>
      <c r="AA248" s="2" t="s">
        <v>621</v>
      </c>
      <c r="AB248" s="1" t="s">
        <v>622</v>
      </c>
      <c r="AC248" s="1" t="s">
        <v>624</v>
      </c>
      <c r="AD248" s="1" t="str">
        <f>IF(OR(ISBLANK(AG248), ISBLANK(AH248)), "", Table2[[#This Row],[device_via_device]])</f>
        <v>Sonos</v>
      </c>
      <c r="AE248" s="1" t="s">
        <v>239</v>
      </c>
      <c r="AF248" s="1" t="s">
        <v>711</v>
      </c>
      <c r="AG248" s="1" t="s">
        <v>626</v>
      </c>
      <c r="AH248" s="33" t="s">
        <v>702</v>
      </c>
      <c r="AI248" s="1" t="str">
        <f t="shared" si="19"/>
        <v>[["mac", "5c:aa:fd:d1:23:be"], ["ip", "10.0.2.40"]]</v>
      </c>
    </row>
    <row r="249" spans="1:36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 t="shared" si="19"/>
        <v/>
      </c>
    </row>
    <row r="250" spans="1:36" x14ac:dyDescent="0.2">
      <c r="A250" s="1">
        <v>2607</v>
      </c>
      <c r="B250" s="1" t="s">
        <v>28</v>
      </c>
      <c r="C250" s="1" t="s">
        <v>196</v>
      </c>
      <c r="D250" s="1" t="s">
        <v>149</v>
      </c>
      <c r="E250" s="1" t="s">
        <v>372</v>
      </c>
      <c r="F250" s="1" t="str">
        <f>IF(ISBLANK(E250), "", Table2[[#This Row],[unique_id]])</f>
        <v>kitchen_home</v>
      </c>
      <c r="G250" s="1" t="s">
        <v>371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sonos-kitchen-home</v>
      </c>
      <c r="AA250" s="2" t="s">
        <v>621</v>
      </c>
      <c r="AB250" s="1" t="s">
        <v>623</v>
      </c>
      <c r="AC250" s="1" t="s">
        <v>624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711</v>
      </c>
      <c r="AG250" s="1" t="s">
        <v>628</v>
      </c>
      <c r="AH250" s="33" t="s">
        <v>703</v>
      </c>
      <c r="AI250" s="1" t="str">
        <f t="shared" si="19"/>
        <v>[["mac", "48:a6:b8:e2:50:40"], ["ip", "10.0.2.41"]]</v>
      </c>
    </row>
    <row r="251" spans="1:36" x14ac:dyDescent="0.2">
      <c r="A251" s="1">
        <v>2608</v>
      </c>
      <c r="B251" s="1" t="s">
        <v>28</v>
      </c>
      <c r="C251" s="1" t="s">
        <v>196</v>
      </c>
      <c r="D251" s="1" t="s">
        <v>149</v>
      </c>
      <c r="E251" s="1" t="s">
        <v>151</v>
      </c>
      <c r="F251" s="1" t="str">
        <f>IF(ISBLANK(E251), "", Table2[[#This Row],[unique_id]])</f>
        <v>kitchen_speaker</v>
      </c>
      <c r="G251" s="1" t="s">
        <v>204</v>
      </c>
      <c r="H251" s="1" t="s">
        <v>386</v>
      </c>
      <c r="I251" s="1" t="s">
        <v>148</v>
      </c>
      <c r="K251" s="1" t="s">
        <v>138</v>
      </c>
      <c r="L251" s="1" t="s">
        <v>385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sonos-kitchen-speaker</v>
      </c>
      <c r="AA251" s="2" t="s">
        <v>621</v>
      </c>
      <c r="AB251" s="1" t="s">
        <v>622</v>
      </c>
      <c r="AC251" s="1" t="s">
        <v>625</v>
      </c>
      <c r="AD251" s="1" t="str">
        <f>IF(OR(ISBLANK(AG251), ISBLANK(AH251)), "", Table2[[#This Row],[device_via_device]])</f>
        <v>Sonos</v>
      </c>
      <c r="AE251" s="1" t="s">
        <v>253</v>
      </c>
      <c r="AF251" s="1" t="s">
        <v>711</v>
      </c>
      <c r="AG251" s="1" t="s">
        <v>627</v>
      </c>
      <c r="AH251" s="33" t="s">
        <v>704</v>
      </c>
      <c r="AI251" s="1" t="str">
        <f t="shared" si="19"/>
        <v>[["mac", "5c:aa:fd:f1:a3:d4"], ["ip", "10.0.2.42"]]</v>
      </c>
    </row>
    <row r="252" spans="1:36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 t="shared" si="19"/>
        <v/>
      </c>
    </row>
    <row r="253" spans="1:36" x14ac:dyDescent="0.2">
      <c r="A253" s="1">
        <v>2610</v>
      </c>
      <c r="B253" s="1" t="s">
        <v>28</v>
      </c>
      <c r="C253" s="1" t="s">
        <v>294</v>
      </c>
      <c r="D253" s="1" t="s">
        <v>149</v>
      </c>
      <c r="E253" s="1" t="s">
        <v>366</v>
      </c>
      <c r="F253" s="1" t="str">
        <f>IF(ISBLANK(E253), "", Table2[[#This Row],[unique_id]])</f>
        <v>lounge_home</v>
      </c>
      <c r="G253" s="1" t="s">
        <v>368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google-lounge-home</v>
      </c>
      <c r="AA253" s="2" t="s">
        <v>686</v>
      </c>
      <c r="AB253" s="1" t="s">
        <v>623</v>
      </c>
      <c r="AC253" s="1" t="s">
        <v>684</v>
      </c>
      <c r="AD253" s="1" t="s">
        <v>294</v>
      </c>
      <c r="AE253" s="1" t="s">
        <v>241</v>
      </c>
      <c r="AF253" s="1" t="s">
        <v>736</v>
      </c>
      <c r="AG253" s="31" t="s">
        <v>792</v>
      </c>
      <c r="AH253" s="12" t="s">
        <v>791</v>
      </c>
      <c r="AI253" s="1" t="str">
        <f t="shared" si="19"/>
        <v>[["mac", "d4:f5:47:32:df:7b"], ["ip", "10.0.4.54"]]</v>
      </c>
    </row>
    <row r="254" spans="1:36" x14ac:dyDescent="0.2">
      <c r="A254" s="1">
        <v>2611</v>
      </c>
      <c r="B254" s="1" t="s">
        <v>28</v>
      </c>
      <c r="C254" s="1" t="s">
        <v>375</v>
      </c>
      <c r="D254" s="1" t="s">
        <v>149</v>
      </c>
      <c r="E254" s="1" t="s">
        <v>376</v>
      </c>
      <c r="F254" s="1" t="str">
        <f>IF(ISBLANK(E254), "", Table2[[#This Row],[unique_id]])</f>
        <v>lounge_speaker</v>
      </c>
      <c r="G254" s="1" t="s">
        <v>373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apple-lounge-speaker</v>
      </c>
      <c r="AA254" s="2" t="s">
        <v>693</v>
      </c>
      <c r="AB254" s="1" t="s">
        <v>622</v>
      </c>
      <c r="AC254" s="1" t="s">
        <v>692</v>
      </c>
      <c r="AD254" s="1" t="s">
        <v>375</v>
      </c>
      <c r="AE254" s="1" t="s">
        <v>241</v>
      </c>
      <c r="AF254" s="1" t="s">
        <v>736</v>
      </c>
      <c r="AG254" s="31" t="s">
        <v>698</v>
      </c>
      <c r="AH254" s="12" t="s">
        <v>798</v>
      </c>
      <c r="AI254" s="1" t="str">
        <f t="shared" si="19"/>
        <v>[["mac", "d4:a3:3d:5c:8c:28"], ["ip", "10.0.4.48"]]</v>
      </c>
    </row>
    <row r="255" spans="1:36" x14ac:dyDescent="0.2">
      <c r="A255" s="1">
        <v>2612</v>
      </c>
      <c r="B255" s="1" t="s">
        <v>28</v>
      </c>
      <c r="C255" s="1" t="s">
        <v>375</v>
      </c>
      <c r="D255" s="1" t="s">
        <v>149</v>
      </c>
      <c r="E255" s="1" t="s">
        <v>193</v>
      </c>
      <c r="F255" s="1" t="str">
        <f>IF(ISBLANK(E255), "", Table2[[#This Row],[unique_id]])</f>
        <v>lounge_tv</v>
      </c>
      <c r="G255" s="1" t="s">
        <v>194</v>
      </c>
      <c r="H255" s="1" t="s">
        <v>386</v>
      </c>
      <c r="I255" s="1" t="s">
        <v>148</v>
      </c>
      <c r="K255" s="1" t="s">
        <v>138</v>
      </c>
      <c r="L255" s="1" t="s">
        <v>385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apple-lounge-tv</v>
      </c>
      <c r="AA255" s="2" t="s">
        <v>693</v>
      </c>
      <c r="AB255" s="1" t="s">
        <v>615</v>
      </c>
      <c r="AC255" s="1" t="s">
        <v>694</v>
      </c>
      <c r="AD255" s="1" t="s">
        <v>375</v>
      </c>
      <c r="AE255" s="1" t="s">
        <v>241</v>
      </c>
      <c r="AF255" s="1" t="s">
        <v>736</v>
      </c>
      <c r="AG255" s="31" t="s">
        <v>697</v>
      </c>
      <c r="AH255" s="7" t="s">
        <v>797</v>
      </c>
      <c r="AI255" s="1" t="str">
        <f t="shared" si="19"/>
        <v>[["mac", "90:dd:5d:ce:1e:96"], ["ip", "10.0.4.47"]]</v>
      </c>
    </row>
    <row r="256" spans="1:36" x14ac:dyDescent="0.2">
      <c r="A256" s="1">
        <v>2700</v>
      </c>
      <c r="B256" s="1" t="s">
        <v>28</v>
      </c>
      <c r="C256" s="1" t="s">
        <v>293</v>
      </c>
      <c r="D256" s="1" t="s">
        <v>152</v>
      </c>
      <c r="E256" s="1" t="s">
        <v>153</v>
      </c>
      <c r="F256" s="1" t="str">
        <f>IF(ISBLANK(E256), "", Table2[[#This Row],[unique_id]])</f>
        <v>uvc_ada_medium</v>
      </c>
      <c r="G256" s="1" t="s">
        <v>132</v>
      </c>
      <c r="H256" s="1" t="s">
        <v>562</v>
      </c>
      <c r="I256" s="1" t="s">
        <v>257</v>
      </c>
      <c r="K256" s="1" t="s">
        <v>138</v>
      </c>
      <c r="L256" s="1" t="s">
        <v>387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">
        <v>674</v>
      </c>
      <c r="AA256" s="2" t="s">
        <v>676</v>
      </c>
      <c r="AB256" s="1" t="s">
        <v>677</v>
      </c>
      <c r="AC256" s="1" t="s">
        <v>673</v>
      </c>
      <c r="AD256" s="1" t="s">
        <v>293</v>
      </c>
      <c r="AE256" s="1" t="s">
        <v>132</v>
      </c>
      <c r="AF256" s="1" t="s">
        <v>756</v>
      </c>
      <c r="AG256" s="1" t="s">
        <v>671</v>
      </c>
      <c r="AH256" s="1" t="s">
        <v>705</v>
      </c>
      <c r="AI256" s="1" t="str">
        <f t="shared" si="19"/>
        <v>[["mac", "74:83:c2:3f:6c:4c"], ["ip", "10.0.6.20"]]</v>
      </c>
      <c r="AJ256" s="1"/>
    </row>
    <row r="257" spans="1:36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 t="shared" si="19"/>
        <v/>
      </c>
      <c r="AJ257" s="1"/>
    </row>
    <row r="258" spans="1:36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 t="shared" si="19"/>
        <v/>
      </c>
      <c r="AJ258" s="1"/>
    </row>
    <row r="259" spans="1:36" x14ac:dyDescent="0.2">
      <c r="A259" s="1">
        <v>2703</v>
      </c>
      <c r="B259" s="1" t="s">
        <v>28</v>
      </c>
      <c r="C259" s="1" t="s">
        <v>293</v>
      </c>
      <c r="D259" s="1" t="s">
        <v>152</v>
      </c>
      <c r="E259" s="1" t="s">
        <v>255</v>
      </c>
      <c r="F259" s="1" t="str">
        <f>IF(ISBLANK(E259), "", Table2[[#This Row],[unique_id]])</f>
        <v>uvc_edwin_medium</v>
      </c>
      <c r="G259" s="1" t="s">
        <v>129</v>
      </c>
      <c r="H259" s="1" t="s">
        <v>563</v>
      </c>
      <c r="I259" s="1" t="s">
        <v>257</v>
      </c>
      <c r="K259" s="1" t="s">
        <v>138</v>
      </c>
      <c r="L259" s="1" t="s">
        <v>387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">
        <v>675</v>
      </c>
      <c r="AA259" s="2" t="s">
        <v>676</v>
      </c>
      <c r="AB259" s="1" t="s">
        <v>677</v>
      </c>
      <c r="AC259" s="1" t="s">
        <v>673</v>
      </c>
      <c r="AD259" s="1" t="s">
        <v>293</v>
      </c>
      <c r="AE259" s="1" t="s">
        <v>129</v>
      </c>
      <c r="AF259" s="1" t="s">
        <v>756</v>
      </c>
      <c r="AG259" s="1" t="s">
        <v>672</v>
      </c>
      <c r="AH259" s="1" t="s">
        <v>706</v>
      </c>
      <c r="AI259" s="1" t="str">
        <f t="shared" si="19"/>
        <v>[["mac", "74:83:c2:3f:6e:5c"], ["ip", "10.0.6.21"]]</v>
      </c>
      <c r="AJ259" s="1"/>
    </row>
    <row r="260" spans="1:36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 t="shared" si="19"/>
        <v/>
      </c>
      <c r="AJ260" s="1"/>
    </row>
    <row r="261" spans="1:36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 t="shared" ref="AI261:AI324" si="26"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781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ref="V262:V325" si="27">IF(ISBLANK(U262),  "", _xlfn.CONCAT("haas/entity/sensor/", LOWER(C262), "/", E262, "/config"))</f>
        <v/>
      </c>
      <c r="W262" s="1" t="str">
        <f t="shared" ref="W262:W325" si="28">IF(ISBLANK(U262),  "", _xlfn.CONCAT("haas/entity/sensor/", LOWER(C262), "/", E262))</f>
        <v/>
      </c>
      <c r="AI262" s="1" t="str">
        <f t="shared" si="26"/>
        <v/>
      </c>
      <c r="AJ262" s="1"/>
    </row>
    <row r="263" spans="1:36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782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783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X264" s="4"/>
      <c r="AI264" s="1" t="str">
        <f t="shared" si="26"/>
        <v/>
      </c>
      <c r="AJ264" s="1"/>
    </row>
    <row r="265" spans="1:36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784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785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786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 t="shared" si="27"/>
        <v/>
      </c>
      <c r="W267" s="1" t="str">
        <f t="shared" si="28"/>
        <v/>
      </c>
      <c r="AI267" s="1" t="str">
        <f t="shared" si="26"/>
        <v/>
      </c>
      <c r="AJ267" s="1"/>
    </row>
    <row r="268" spans="1:36" x14ac:dyDescent="0.2">
      <c r="A268" s="1">
        <v>5000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712</v>
      </c>
      <c r="AA268" s="2" t="s">
        <v>716</v>
      </c>
      <c r="AB268" s="1" t="s">
        <v>725</v>
      </c>
      <c r="AC268" s="1" t="s">
        <v>721</v>
      </c>
      <c r="AD268" s="1" t="s">
        <v>293</v>
      </c>
      <c r="AE268" s="1" t="s">
        <v>30</v>
      </c>
      <c r="AF268" s="1" t="s">
        <v>710</v>
      </c>
      <c r="AG268" s="1" t="s">
        <v>732</v>
      </c>
      <c r="AH268" s="1" t="s">
        <v>728</v>
      </c>
      <c r="AI268" s="1" t="str">
        <f t="shared" si="26"/>
        <v>[["mac", "74:ac:b9:1c:15:f1"], ["ip", "10.0.0.1"]]</v>
      </c>
    </row>
    <row r="269" spans="1:36" x14ac:dyDescent="0.2">
      <c r="A269" s="1">
        <v>5001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713</v>
      </c>
      <c r="AA269" s="2" t="s">
        <v>717</v>
      </c>
      <c r="AB269" s="1" t="s">
        <v>727</v>
      </c>
      <c r="AC269" s="1" t="s">
        <v>722</v>
      </c>
      <c r="AD269" s="1" t="s">
        <v>293</v>
      </c>
      <c r="AE269" s="1" t="s">
        <v>719</v>
      </c>
      <c r="AF269" s="1" t="s">
        <v>710</v>
      </c>
      <c r="AG269" s="1" t="s">
        <v>733</v>
      </c>
      <c r="AH269" s="1" t="s">
        <v>729</v>
      </c>
      <c r="AI269" s="1" t="str">
        <f t="shared" si="26"/>
        <v>[["mac", "b4:fb:e4:e3:83:32"], ["ip", "10.0.0.2"]]</v>
      </c>
    </row>
    <row r="270" spans="1:36" x14ac:dyDescent="0.2">
      <c r="A270" s="1">
        <v>5002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714</v>
      </c>
      <c r="AA270" s="2" t="s">
        <v>718</v>
      </c>
      <c r="AB270" s="1" t="s">
        <v>726</v>
      </c>
      <c r="AC270" s="1" t="s">
        <v>723</v>
      </c>
      <c r="AD270" s="1" t="s">
        <v>293</v>
      </c>
      <c r="AE270" s="1" t="s">
        <v>603</v>
      </c>
      <c r="AF270" s="1" t="s">
        <v>710</v>
      </c>
      <c r="AG270" s="1" t="s">
        <v>734</v>
      </c>
      <c r="AH270" s="1" t="s">
        <v>730</v>
      </c>
      <c r="AI270" s="1" t="str">
        <f t="shared" si="26"/>
        <v>[["mac", "78:8a:20:70:d3:79"], ["ip", "10.0.0.3"]]</v>
      </c>
    </row>
    <row r="271" spans="1:36" x14ac:dyDescent="0.2">
      <c r="A271" s="1">
        <v>5003</v>
      </c>
      <c r="B271" s="7" t="s">
        <v>28</v>
      </c>
      <c r="C271" s="1" t="s">
        <v>293</v>
      </c>
      <c r="F271" s="28" t="str">
        <f>IF(ISBLANK(E271), "", Table2[[#This Row],[unique_id]])</f>
        <v/>
      </c>
      <c r="T271" s="2"/>
      <c r="V271" s="1" t="str">
        <f t="shared" si="27"/>
        <v/>
      </c>
      <c r="W271" s="1" t="str">
        <f t="shared" si="28"/>
        <v/>
      </c>
      <c r="Z271" s="1" t="s">
        <v>715</v>
      </c>
      <c r="AA271" s="2" t="s">
        <v>718</v>
      </c>
      <c r="AB271" s="1" t="s">
        <v>726</v>
      </c>
      <c r="AC271" s="1" t="s">
        <v>724</v>
      </c>
      <c r="AD271" s="1" t="s">
        <v>293</v>
      </c>
      <c r="AE271" s="1" t="s">
        <v>720</v>
      </c>
      <c r="AF271" s="1" t="s">
        <v>710</v>
      </c>
      <c r="AG271" s="1" t="s">
        <v>735</v>
      </c>
      <c r="AH271" s="1" t="s">
        <v>731</v>
      </c>
      <c r="AI271" s="1" t="str">
        <f t="shared" si="26"/>
        <v>[["mac", "f0:9f:c2:fc:b0:f7"], ["ip", "10.0.0.4"]]</v>
      </c>
    </row>
    <row r="272" spans="1:36" x14ac:dyDescent="0.2">
      <c r="A272" s="1">
        <v>5004</v>
      </c>
      <c r="B272" s="7" t="s">
        <v>28</v>
      </c>
      <c r="C272" s="7" t="s">
        <v>678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679</v>
      </c>
      <c r="AA272" s="2" t="s">
        <v>681</v>
      </c>
      <c r="AB272" s="1" t="s">
        <v>683</v>
      </c>
      <c r="AC272" s="1" t="s">
        <v>680</v>
      </c>
      <c r="AD272" s="1" t="s">
        <v>682</v>
      </c>
      <c r="AE272" s="1" t="s">
        <v>30</v>
      </c>
      <c r="AF272" s="1" t="s">
        <v>736</v>
      </c>
      <c r="AG272" s="31" t="s">
        <v>816</v>
      </c>
      <c r="AH272" s="1" t="s">
        <v>737</v>
      </c>
      <c r="AI272" s="1" t="str">
        <f t="shared" si="26"/>
        <v>[["mac", "4a:9a:06:5d:53:66"], ["ip", "10.0.4.10"]]</v>
      </c>
      <c r="AJ272" s="1"/>
    </row>
    <row r="273" spans="1:36" x14ac:dyDescent="0.2">
      <c r="A273" s="1">
        <v>5005</v>
      </c>
      <c r="B273" s="7" t="s">
        <v>28</v>
      </c>
      <c r="C273" s="7" t="s">
        <v>653</v>
      </c>
      <c r="D273" s="7"/>
      <c r="E273" s="7"/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652</v>
      </c>
      <c r="AA273" s="2" t="s">
        <v>656</v>
      </c>
      <c r="AB273" s="1" t="s">
        <v>657</v>
      </c>
      <c r="AC273" s="1" t="s">
        <v>660</v>
      </c>
      <c r="AD273" s="1" t="s">
        <v>375</v>
      </c>
      <c r="AE273" s="1" t="s">
        <v>30</v>
      </c>
      <c r="AF273" s="1" t="s">
        <v>711</v>
      </c>
      <c r="AG273" s="1" t="s">
        <v>663</v>
      </c>
      <c r="AH273" s="1" t="s">
        <v>699</v>
      </c>
      <c r="AI273" s="1" t="str">
        <f t="shared" si="26"/>
        <v>[["mac", "00:e0:4c:68:06:a1"], ["ip", "10.0.2.11"]]</v>
      </c>
      <c r="AJ273" s="1"/>
    </row>
    <row r="274" spans="1:36" x14ac:dyDescent="0.2">
      <c r="A274" s="1">
        <v>5006</v>
      </c>
      <c r="B274" s="7" t="s">
        <v>28</v>
      </c>
      <c r="C274" s="7" t="s">
        <v>653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652</v>
      </c>
      <c r="AA274" s="2" t="s">
        <v>656</v>
      </c>
      <c r="AB274" s="1" t="s">
        <v>657</v>
      </c>
      <c r="AC274" s="1" t="s">
        <v>660</v>
      </c>
      <c r="AD274" s="1" t="s">
        <v>375</v>
      </c>
      <c r="AE274" s="1" t="s">
        <v>30</v>
      </c>
      <c r="AF274" s="1" t="s">
        <v>736</v>
      </c>
      <c r="AG274" s="1" t="s">
        <v>814</v>
      </c>
      <c r="AH274" s="1" t="s">
        <v>811</v>
      </c>
      <c r="AI274" s="28" t="str">
        <f t="shared" si="26"/>
        <v>[["mac", "4a:e0:4c:68:06:a1"], ["ip", "10.0.4.11"]]</v>
      </c>
    </row>
    <row r="275" spans="1:36" x14ac:dyDescent="0.2">
      <c r="A275" s="1">
        <v>5007</v>
      </c>
      <c r="B275" s="7" t="s">
        <v>28</v>
      </c>
      <c r="C275" s="7" t="s">
        <v>653</v>
      </c>
      <c r="D275" s="7"/>
      <c r="E275" s="7"/>
      <c r="F275" s="28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7"/>
        <v/>
      </c>
      <c r="W275" s="1" t="str">
        <f t="shared" si="28"/>
        <v/>
      </c>
      <c r="Z275" s="1" t="s">
        <v>652</v>
      </c>
      <c r="AA275" s="2" t="s">
        <v>656</v>
      </c>
      <c r="AB275" s="1" t="s">
        <v>657</v>
      </c>
      <c r="AC275" s="1" t="s">
        <v>660</v>
      </c>
      <c r="AD275" s="1" t="s">
        <v>375</v>
      </c>
      <c r="AE275" s="1" t="s">
        <v>30</v>
      </c>
      <c r="AF275" s="1" t="s">
        <v>756</v>
      </c>
      <c r="AG275" s="1" t="s">
        <v>815</v>
      </c>
      <c r="AH275" s="1" t="s">
        <v>812</v>
      </c>
      <c r="AI275" s="28" t="str">
        <f t="shared" si="26"/>
        <v>[["mac", "6a:e0:4c:68:06:a1"], ["ip", "10.0.6.11"]]</v>
      </c>
    </row>
    <row r="276" spans="1:36" x14ac:dyDescent="0.2">
      <c r="A276" s="1">
        <v>5008</v>
      </c>
      <c r="B276" s="7" t="s">
        <v>28</v>
      </c>
      <c r="C276" s="7" t="s">
        <v>653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654</v>
      </c>
      <c r="AA276" s="2" t="s">
        <v>656</v>
      </c>
      <c r="AB276" s="1" t="s">
        <v>658</v>
      </c>
      <c r="AC276" s="1" t="s">
        <v>661</v>
      </c>
      <c r="AD276" s="1" t="s">
        <v>375</v>
      </c>
      <c r="AE276" s="1" t="s">
        <v>30</v>
      </c>
      <c r="AF276" s="1" t="s">
        <v>711</v>
      </c>
      <c r="AG276" s="1" t="s">
        <v>662</v>
      </c>
      <c r="AH276" s="1" t="s">
        <v>700</v>
      </c>
      <c r="AI276" s="1" t="str">
        <f t="shared" si="26"/>
        <v>[["mac", "00:e0:4c:68:04:21"], ["ip", "10.0.2.12"]]</v>
      </c>
      <c r="AJ276" s="1"/>
    </row>
    <row r="277" spans="1:36" x14ac:dyDescent="0.2">
      <c r="A277" s="1">
        <v>5009</v>
      </c>
      <c r="B277" s="7" t="s">
        <v>28</v>
      </c>
      <c r="C277" s="7" t="s">
        <v>653</v>
      </c>
      <c r="D277" s="7"/>
      <c r="E277" s="7"/>
      <c r="G277" s="7"/>
      <c r="H277" s="7"/>
      <c r="I277" s="7"/>
      <c r="T277" s="2"/>
      <c r="V277" s="1" t="str">
        <f t="shared" si="27"/>
        <v/>
      </c>
      <c r="W277" s="1" t="str">
        <f t="shared" si="28"/>
        <v/>
      </c>
      <c r="Z277" s="1" t="s">
        <v>655</v>
      </c>
      <c r="AA277" s="2" t="s">
        <v>656</v>
      </c>
      <c r="AB277" s="1" t="s">
        <v>659</v>
      </c>
      <c r="AC277" s="1" t="s">
        <v>661</v>
      </c>
      <c r="AD277" s="1" t="s">
        <v>375</v>
      </c>
      <c r="AE277" s="1" t="s">
        <v>30</v>
      </c>
      <c r="AF277" s="1" t="s">
        <v>711</v>
      </c>
      <c r="AG277" s="1" t="s">
        <v>813</v>
      </c>
      <c r="AH277" s="12" t="s">
        <v>709</v>
      </c>
      <c r="AI277" s="1" t="str">
        <f t="shared" si="26"/>
        <v>[["mac", "00:e0:4c:68:07:0d"], ["ip", "10.0.2.13"]]</v>
      </c>
      <c r="AJ277" s="1"/>
    </row>
    <row r="278" spans="1:36" x14ac:dyDescent="0.2">
      <c r="A278" s="1">
        <v>5010</v>
      </c>
      <c r="B278" s="1" t="s">
        <v>28</v>
      </c>
      <c r="C278" s="1" t="s">
        <v>292</v>
      </c>
      <c r="E278" s="7"/>
      <c r="F278" s="28"/>
      <c r="I278" s="7"/>
      <c r="T278" s="2"/>
      <c r="V278" s="1" t="str">
        <f t="shared" si="27"/>
        <v/>
      </c>
      <c r="W278" s="1" t="str">
        <f t="shared" si="28"/>
        <v/>
      </c>
      <c r="Z278" s="1" t="s">
        <v>649</v>
      </c>
      <c r="AA278" s="2" t="s">
        <v>647</v>
      </c>
      <c r="AB278" s="1" t="s">
        <v>757</v>
      </c>
      <c r="AC278" s="1" t="s">
        <v>648</v>
      </c>
      <c r="AD278" s="1" t="s">
        <v>650</v>
      </c>
      <c r="AE278" s="1" t="s">
        <v>30</v>
      </c>
      <c r="AF278" s="1" t="s">
        <v>711</v>
      </c>
      <c r="AG278" s="1" t="s">
        <v>651</v>
      </c>
      <c r="AH278" s="1" t="s">
        <v>701</v>
      </c>
      <c r="AI278" s="1" t="str">
        <f t="shared" si="26"/>
        <v>[["mac", "ec:b5:fa:03:5d:88"], ["ip", "10.0.2.20"]]</v>
      </c>
    </row>
    <row r="279" spans="1:36" x14ac:dyDescent="0.2">
      <c r="A279" s="1">
        <v>5011</v>
      </c>
      <c r="B279" s="1" t="s">
        <v>28</v>
      </c>
      <c r="C279" s="1" t="s">
        <v>670</v>
      </c>
      <c r="E279" s="7"/>
      <c r="I279" s="7"/>
      <c r="T279" s="2"/>
      <c r="V279" s="1" t="str">
        <f t="shared" si="27"/>
        <v/>
      </c>
      <c r="W279" s="1" t="str">
        <f t="shared" si="28"/>
        <v/>
      </c>
      <c r="Z279" s="1" t="s">
        <v>669</v>
      </c>
      <c r="AA279" s="2" t="s">
        <v>668</v>
      </c>
      <c r="AB279" s="1" t="s">
        <v>666</v>
      </c>
      <c r="AC279" s="1" t="s">
        <v>667</v>
      </c>
      <c r="AD279" s="1" t="s">
        <v>665</v>
      </c>
      <c r="AE279" s="1" t="s">
        <v>30</v>
      </c>
      <c r="AF279" s="1" t="s">
        <v>756</v>
      </c>
      <c r="AG279" s="1" t="s">
        <v>664</v>
      </c>
      <c r="AH279" s="1" t="s">
        <v>817</v>
      </c>
      <c r="AI279" s="1" t="str">
        <f t="shared" si="26"/>
        <v>[["mac", "30:05:5c:8a:ff:10"], ["ip", "10.0.6.22"]]</v>
      </c>
      <c r="AJ279" s="1"/>
    </row>
    <row r="280" spans="1:36" x14ac:dyDescent="0.2">
      <c r="A280" s="1">
        <v>6000</v>
      </c>
      <c r="B280" s="1" t="s">
        <v>28</v>
      </c>
      <c r="C280" s="1" t="s">
        <v>821</v>
      </c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Z280" s="1" t="s">
        <v>819</v>
      </c>
      <c r="AF280" s="1" t="s">
        <v>736</v>
      </c>
      <c r="AG280" s="1" t="s">
        <v>820</v>
      </c>
      <c r="AI280" s="1" t="str">
        <f t="shared" si="26"/>
        <v>[["mac", "bc:09:63:42:09:c0"]]</v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E288" s="4"/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si="26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ref="AI325:AI388" si="29">IF(AND(ISBLANK(AG325), ISBLANK(AH325)), "", _xlfn.CONCAT("[", IF(ISBLANK(AG325), "", _xlfn.CONCAT("[""mac"", """, AG325, """]")), IF(ISBLANK(AH325), "", _xlfn.CONCAT(", [""ip"", """, AH325, """]")), "]"))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ref="V326:V389" si="30">IF(ISBLANK(U326),  "", _xlfn.CONCAT("haas/entity/sensor/", LOWER(C326), "/", E326, "/config"))</f>
        <v/>
      </c>
      <c r="W326" s="1" t="str">
        <f t="shared" ref="W326:W389" si="31">IF(ISBLANK(U326),  "", _xlfn.CONCAT("haas/entity/sensor/", LOWER(C326), "/", E326))</f>
        <v/>
      </c>
      <c r="AI326" s="1" t="str">
        <f t="shared" si="29"/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si="29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ref="AI389:AI452" si="32"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ref="V390:V453" si="33">IF(ISBLANK(U390),  "", _xlfn.CONCAT("haas/entity/sensor/", LOWER(C390), "/", E390, "/config"))</f>
        <v/>
      </c>
      <c r="W390" s="1" t="str">
        <f t="shared" ref="W390:W453" si="34">IF(ISBLANK(U390),  "", _xlfn.CONCAT("haas/entity/sensor/", LOWER(C390), "/", E390))</f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H407" s="4"/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G416" s="4"/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si="32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ref="AI453:AI516" si="35"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ref="V454:V517" si="36">IF(ISBLANK(U454),  "", _xlfn.CONCAT("haas/entity/sensor/", LOWER(C454), "/", E454, "/config"))</f>
        <v/>
      </c>
      <c r="W454" s="1" t="str">
        <f t="shared" ref="W454:W517" si="37">IF(ISBLANK(U454),  "", _xlfn.CONCAT("haas/entity/sensor/", LOWER(C454), "/", E454))</f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si="35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ref="AI517:AI580" si="38"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ref="V518:V581" si="39">IF(ISBLANK(U518),  "", _xlfn.CONCAT("haas/entity/sensor/", LOWER(C518), "/", E518, "/config"))</f>
        <v/>
      </c>
      <c r="W518" s="1" t="str">
        <f t="shared" ref="W518:W581" si="40">IF(ISBLANK(U518),  "", _xlfn.CONCAT("haas/entity/sensor/", LOWER(C518), "/", E518))</f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si="38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ref="AI581:AI606" si="41"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ref="V582:V606" si="42">IF(ISBLANK(U582),  "", _xlfn.CONCAT("haas/entity/sensor/", LOWER(C582), "/", E582, "/config"))</f>
        <v/>
      </c>
      <c r="W582" s="1" t="str">
        <f t="shared" ref="W582:W606" si="43">IF(ISBLANK(U582),  "", _xlfn.CONCAT("haas/entity/sensor/", LOWER(C582), "/", E582))</f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8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2022-04-03T09:29:59Z</dcterms:modified>
</cp:coreProperties>
</file>