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Repositories\WILIAM-energy\model_parameters\energy\"/>
    </mc:Choice>
  </mc:AlternateContent>
  <bookViews>
    <workbookView xWindow="0" yWindow="0" windowWidth="6225" windowHeight="3075"/>
  </bookViews>
  <sheets>
    <sheet name="VENSIM_IMPORT" sheetId="11" r:id="rId1"/>
    <sheet name="TFC_reg9" sheetId="6" r:id="rId2"/>
    <sheet name="Net_Exports_reg9" sheetId="4" r:id="rId3"/>
    <sheet name="Net_Imports_reg9" sheetId="3" r:id="rId4"/>
    <sheet name="TOTDEMAND_reg9" sheetId="2" r:id="rId5"/>
    <sheet name="Import_shares" sheetId="1" r:id="rId6"/>
    <sheet name="TFC_Imports" sheetId="7" r:id="rId7"/>
    <sheet name="TFC_Domestic" sheetId="8" r:id="rId8"/>
    <sheet name="Market_shares" sheetId="5" r:id="rId9"/>
    <sheet name="TFC_Exports" sheetId="9" r:id="rId10"/>
    <sheet name="Total_Final_demand" sheetId="10" r:id="rId11"/>
  </sheets>
  <definedNames>
    <definedName name="_xlnm._FilterDatabase" localSheetId="8" hidden="1">Market_shares!$A$2:$T$63</definedName>
    <definedName name="TFC_CHINA">VENSIM_IMPORT!$C$35:$Q$41</definedName>
    <definedName name="TFC_EASOC">VENSIM_IMPORT!$C$70:$Q$76</definedName>
    <definedName name="TFC_EU27">VENSIM_IMPORT!$C$63:$Q$69</definedName>
    <definedName name="TFC_EXPORT_MARKET_SHARE">VENSIM_IMPORT!$B$13:$AK$19</definedName>
    <definedName name="TFC_IMPORT_SHARE_BY_REGION">VENSIM_IMPORT!$B$2:$AK$8</definedName>
    <definedName name="TFC_INDIA">VENSIM_IMPORT!$C$42:$Q$48</definedName>
    <definedName name="TFC_LATAM">VENSIM_IMPORT!$C$77:$Q$83</definedName>
    <definedName name="TFC_LROW">VENSIM_IMPORT!$C$91:$Q$97</definedName>
    <definedName name="TFC_RUSSIA">VENSIM_IMPORT!$C$49:$Q$55</definedName>
    <definedName name="TFC_TIME">VENSIM_IMPORT!$C$34:$Q$34</definedName>
    <definedName name="TFC_UK">VENSIM_IMPORT!$C$56:$Q$62</definedName>
    <definedName name="TFC_USMCA">VENSIM_IMPORT!$C$84:$Q$90</definedName>
    <definedName name="TIMESERIES">VENSIM_IMPORT!$C$34:$Q$34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1" l="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D48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D50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D51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D52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D53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D54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D55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D56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D57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D58" i="11"/>
  <c r="E58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D59" i="11"/>
  <c r="E59" i="11"/>
  <c r="F59" i="11"/>
  <c r="G59" i="11"/>
  <c r="H59" i="11"/>
  <c r="I59" i="11"/>
  <c r="J59" i="11"/>
  <c r="K59" i="11"/>
  <c r="L59" i="11"/>
  <c r="M59" i="11"/>
  <c r="N59" i="11"/>
  <c r="O59" i="11"/>
  <c r="P59" i="11"/>
  <c r="Q59" i="11"/>
  <c r="D60" i="11"/>
  <c r="E60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D61" i="11"/>
  <c r="E61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D62" i="11"/>
  <c r="E62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D63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D64" i="11"/>
  <c r="E64" i="11"/>
  <c r="F64" i="11"/>
  <c r="G64" i="11"/>
  <c r="H64" i="11"/>
  <c r="I64" i="11"/>
  <c r="J64" i="11"/>
  <c r="K64" i="11"/>
  <c r="L64" i="11"/>
  <c r="M64" i="11"/>
  <c r="N64" i="11"/>
  <c r="O64" i="11"/>
  <c r="P64" i="11"/>
  <c r="Q64" i="11"/>
  <c r="D65" i="11"/>
  <c r="E65" i="11"/>
  <c r="F65" i="11"/>
  <c r="G65" i="11"/>
  <c r="H65" i="11"/>
  <c r="I65" i="11"/>
  <c r="J65" i="11"/>
  <c r="K65" i="11"/>
  <c r="L65" i="11"/>
  <c r="M65" i="11"/>
  <c r="N65" i="11"/>
  <c r="O65" i="11"/>
  <c r="P65" i="11"/>
  <c r="Q65" i="11"/>
  <c r="D66" i="11"/>
  <c r="E66" i="11"/>
  <c r="F66" i="11"/>
  <c r="G66" i="11"/>
  <c r="H66" i="11"/>
  <c r="I66" i="11"/>
  <c r="J66" i="11"/>
  <c r="K66" i="11"/>
  <c r="L66" i="11"/>
  <c r="M66" i="11"/>
  <c r="N66" i="11"/>
  <c r="O66" i="11"/>
  <c r="P66" i="11"/>
  <c r="Q66" i="11"/>
  <c r="D67" i="11"/>
  <c r="E67" i="11"/>
  <c r="F67" i="11"/>
  <c r="G67" i="11"/>
  <c r="H67" i="11"/>
  <c r="I67" i="11"/>
  <c r="J67" i="11"/>
  <c r="K67" i="11"/>
  <c r="L67" i="11"/>
  <c r="M67" i="11"/>
  <c r="N67" i="11"/>
  <c r="O67" i="11"/>
  <c r="P67" i="11"/>
  <c r="Q67" i="11"/>
  <c r="D68" i="11"/>
  <c r="E68" i="11"/>
  <c r="F68" i="11"/>
  <c r="G68" i="11"/>
  <c r="H68" i="11"/>
  <c r="I68" i="11"/>
  <c r="J68" i="11"/>
  <c r="K68" i="11"/>
  <c r="L68" i="11"/>
  <c r="M68" i="11"/>
  <c r="N68" i="11"/>
  <c r="O68" i="11"/>
  <c r="P68" i="11"/>
  <c r="Q68" i="11"/>
  <c r="D69" i="11"/>
  <c r="E69" i="11"/>
  <c r="F69" i="11"/>
  <c r="G69" i="11"/>
  <c r="H69" i="11"/>
  <c r="I69" i="11"/>
  <c r="J69" i="11"/>
  <c r="K69" i="11"/>
  <c r="L69" i="11"/>
  <c r="M69" i="11"/>
  <c r="N69" i="11"/>
  <c r="O69" i="11"/>
  <c r="P69" i="11"/>
  <c r="Q69" i="11"/>
  <c r="D70" i="11"/>
  <c r="E70" i="11"/>
  <c r="F70" i="11"/>
  <c r="G70" i="11"/>
  <c r="H70" i="11"/>
  <c r="I70" i="11"/>
  <c r="J70" i="11"/>
  <c r="K70" i="11"/>
  <c r="L70" i="11"/>
  <c r="M70" i="11"/>
  <c r="N70" i="11"/>
  <c r="O70" i="11"/>
  <c r="P70" i="11"/>
  <c r="Q70" i="11"/>
  <c r="D71" i="11"/>
  <c r="E71" i="11"/>
  <c r="F71" i="11"/>
  <c r="G71" i="11"/>
  <c r="H71" i="11"/>
  <c r="I71" i="11"/>
  <c r="J71" i="11"/>
  <c r="K71" i="11"/>
  <c r="L71" i="11"/>
  <c r="M71" i="11"/>
  <c r="N71" i="11"/>
  <c r="O71" i="11"/>
  <c r="P71" i="11"/>
  <c r="Q71" i="11"/>
  <c r="D72" i="11"/>
  <c r="E72" i="11"/>
  <c r="F72" i="11"/>
  <c r="G72" i="11"/>
  <c r="H72" i="11"/>
  <c r="I72" i="11"/>
  <c r="J72" i="11"/>
  <c r="K72" i="11"/>
  <c r="L72" i="11"/>
  <c r="M72" i="11"/>
  <c r="N72" i="11"/>
  <c r="O72" i="11"/>
  <c r="P72" i="11"/>
  <c r="Q72" i="11"/>
  <c r="D73" i="11"/>
  <c r="E73" i="11"/>
  <c r="F73" i="11"/>
  <c r="G73" i="11"/>
  <c r="H73" i="11"/>
  <c r="I73" i="11"/>
  <c r="J73" i="11"/>
  <c r="K73" i="11"/>
  <c r="L73" i="11"/>
  <c r="M73" i="11"/>
  <c r="N73" i="11"/>
  <c r="O73" i="11"/>
  <c r="P73" i="11"/>
  <c r="Q73" i="11"/>
  <c r="D74" i="11"/>
  <c r="E74" i="11"/>
  <c r="F74" i="11"/>
  <c r="G74" i="11"/>
  <c r="H74" i="11"/>
  <c r="I74" i="11"/>
  <c r="J74" i="11"/>
  <c r="K74" i="11"/>
  <c r="L74" i="11"/>
  <c r="M74" i="11"/>
  <c r="N74" i="11"/>
  <c r="O74" i="11"/>
  <c r="P74" i="11"/>
  <c r="Q74" i="11"/>
  <c r="D75" i="11"/>
  <c r="E75" i="11"/>
  <c r="F75" i="11"/>
  <c r="G75" i="11"/>
  <c r="H75" i="11"/>
  <c r="I75" i="11"/>
  <c r="J75" i="11"/>
  <c r="K75" i="11"/>
  <c r="L75" i="11"/>
  <c r="M75" i="11"/>
  <c r="N75" i="11"/>
  <c r="O75" i="11"/>
  <c r="P75" i="11"/>
  <c r="Q75" i="11"/>
  <c r="D76" i="11"/>
  <c r="E76" i="11"/>
  <c r="F76" i="11"/>
  <c r="G76" i="11"/>
  <c r="H76" i="11"/>
  <c r="I76" i="11"/>
  <c r="J76" i="11"/>
  <c r="K76" i="11"/>
  <c r="L76" i="11"/>
  <c r="M76" i="11"/>
  <c r="N76" i="11"/>
  <c r="O76" i="11"/>
  <c r="P76" i="11"/>
  <c r="Q76" i="11"/>
  <c r="D77" i="11"/>
  <c r="E77" i="11"/>
  <c r="F77" i="11"/>
  <c r="G77" i="11"/>
  <c r="H77" i="11"/>
  <c r="I77" i="11"/>
  <c r="J77" i="11"/>
  <c r="K77" i="11"/>
  <c r="L77" i="11"/>
  <c r="M77" i="11"/>
  <c r="N77" i="11"/>
  <c r="O77" i="11"/>
  <c r="P77" i="11"/>
  <c r="Q77" i="11"/>
  <c r="D78" i="11"/>
  <c r="E78" i="11"/>
  <c r="F78" i="11"/>
  <c r="G78" i="11"/>
  <c r="H78" i="11"/>
  <c r="I78" i="11"/>
  <c r="J78" i="11"/>
  <c r="K78" i="11"/>
  <c r="L78" i="11"/>
  <c r="M78" i="11"/>
  <c r="N78" i="11"/>
  <c r="O78" i="11"/>
  <c r="P78" i="11"/>
  <c r="Q78" i="11"/>
  <c r="D79" i="11"/>
  <c r="E79" i="11"/>
  <c r="F79" i="11"/>
  <c r="G79" i="11"/>
  <c r="H79" i="11"/>
  <c r="I79" i="11"/>
  <c r="J79" i="11"/>
  <c r="K79" i="11"/>
  <c r="L79" i="11"/>
  <c r="M79" i="11"/>
  <c r="N79" i="11"/>
  <c r="O79" i="11"/>
  <c r="P79" i="11"/>
  <c r="Q79" i="11"/>
  <c r="D80" i="11"/>
  <c r="E80" i="11"/>
  <c r="F80" i="11"/>
  <c r="G80" i="11"/>
  <c r="H80" i="11"/>
  <c r="I80" i="11"/>
  <c r="J80" i="11"/>
  <c r="K80" i="11"/>
  <c r="L80" i="11"/>
  <c r="M80" i="11"/>
  <c r="N80" i="11"/>
  <c r="O80" i="11"/>
  <c r="P80" i="11"/>
  <c r="Q80" i="11"/>
  <c r="D81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D82" i="11"/>
  <c r="E82" i="11"/>
  <c r="F82" i="11"/>
  <c r="G82" i="11"/>
  <c r="H82" i="11"/>
  <c r="I82" i="11"/>
  <c r="J82" i="11"/>
  <c r="K82" i="11"/>
  <c r="L82" i="11"/>
  <c r="M82" i="11"/>
  <c r="N82" i="11"/>
  <c r="O82" i="11"/>
  <c r="P82" i="11"/>
  <c r="Q82" i="11"/>
  <c r="D83" i="11"/>
  <c r="E83" i="11"/>
  <c r="F83" i="11"/>
  <c r="G83" i="11"/>
  <c r="H83" i="11"/>
  <c r="I83" i="11"/>
  <c r="J83" i="11"/>
  <c r="K83" i="11"/>
  <c r="L83" i="11"/>
  <c r="M83" i="11"/>
  <c r="N83" i="11"/>
  <c r="O83" i="11"/>
  <c r="P83" i="11"/>
  <c r="Q83" i="11"/>
  <c r="D84" i="11"/>
  <c r="E84" i="11"/>
  <c r="F84" i="11"/>
  <c r="G84" i="11"/>
  <c r="H84" i="11"/>
  <c r="I84" i="11"/>
  <c r="J84" i="11"/>
  <c r="K84" i="11"/>
  <c r="L84" i="11"/>
  <c r="M84" i="11"/>
  <c r="N84" i="11"/>
  <c r="O84" i="11"/>
  <c r="P84" i="11"/>
  <c r="Q84" i="11"/>
  <c r="D85" i="11"/>
  <c r="E85" i="11"/>
  <c r="F85" i="11"/>
  <c r="G85" i="11"/>
  <c r="H85" i="11"/>
  <c r="I85" i="11"/>
  <c r="J85" i="11"/>
  <c r="K85" i="11"/>
  <c r="L85" i="11"/>
  <c r="M85" i="11"/>
  <c r="N85" i="11"/>
  <c r="O85" i="11"/>
  <c r="P85" i="11"/>
  <c r="Q85" i="11"/>
  <c r="D86" i="11"/>
  <c r="E86" i="11"/>
  <c r="F86" i="11"/>
  <c r="G86" i="11"/>
  <c r="H86" i="11"/>
  <c r="I86" i="11"/>
  <c r="J86" i="11"/>
  <c r="K86" i="11"/>
  <c r="L86" i="11"/>
  <c r="M86" i="11"/>
  <c r="N86" i="11"/>
  <c r="O86" i="11"/>
  <c r="P86" i="11"/>
  <c r="Q86" i="11"/>
  <c r="D87" i="11"/>
  <c r="E87" i="11"/>
  <c r="F87" i="11"/>
  <c r="G87" i="11"/>
  <c r="H87" i="11"/>
  <c r="I87" i="11"/>
  <c r="J87" i="11"/>
  <c r="K87" i="11"/>
  <c r="L87" i="11"/>
  <c r="M87" i="11"/>
  <c r="N87" i="11"/>
  <c r="O87" i="11"/>
  <c r="P87" i="11"/>
  <c r="Q87" i="11"/>
  <c r="D88" i="11"/>
  <c r="E88" i="11"/>
  <c r="F88" i="11"/>
  <c r="G88" i="11"/>
  <c r="H88" i="11"/>
  <c r="I88" i="11"/>
  <c r="J88" i="11"/>
  <c r="K88" i="11"/>
  <c r="L88" i="11"/>
  <c r="M88" i="11"/>
  <c r="N88" i="11"/>
  <c r="O88" i="11"/>
  <c r="P88" i="11"/>
  <c r="Q88" i="11"/>
  <c r="D89" i="11"/>
  <c r="E89" i="11"/>
  <c r="F89" i="11"/>
  <c r="G89" i="11"/>
  <c r="H89" i="11"/>
  <c r="I89" i="11"/>
  <c r="J89" i="11"/>
  <c r="K89" i="11"/>
  <c r="L89" i="11"/>
  <c r="M89" i="11"/>
  <c r="N89" i="11"/>
  <c r="O89" i="11"/>
  <c r="P89" i="11"/>
  <c r="Q89" i="11"/>
  <c r="D90" i="11"/>
  <c r="E90" i="11"/>
  <c r="F90" i="11"/>
  <c r="G90" i="11"/>
  <c r="H90" i="11"/>
  <c r="I90" i="11"/>
  <c r="J90" i="11"/>
  <c r="K90" i="11"/>
  <c r="L90" i="11"/>
  <c r="M90" i="11"/>
  <c r="N90" i="11"/>
  <c r="O90" i="11"/>
  <c r="P90" i="11"/>
  <c r="Q90" i="11"/>
  <c r="D91" i="11"/>
  <c r="E91" i="11"/>
  <c r="F91" i="11"/>
  <c r="G91" i="11"/>
  <c r="H91" i="11"/>
  <c r="I91" i="11"/>
  <c r="J91" i="11"/>
  <c r="K91" i="11"/>
  <c r="L91" i="11"/>
  <c r="M91" i="11"/>
  <c r="N91" i="11"/>
  <c r="O91" i="11"/>
  <c r="P91" i="11"/>
  <c r="Q91" i="11"/>
  <c r="D92" i="11"/>
  <c r="E92" i="11"/>
  <c r="F92" i="11"/>
  <c r="G92" i="11"/>
  <c r="H92" i="11"/>
  <c r="I92" i="11"/>
  <c r="J92" i="11"/>
  <c r="K92" i="11"/>
  <c r="L92" i="11"/>
  <c r="M92" i="11"/>
  <c r="N92" i="11"/>
  <c r="O92" i="11"/>
  <c r="P92" i="11"/>
  <c r="Q92" i="11"/>
  <c r="D93" i="11"/>
  <c r="E93" i="11"/>
  <c r="F93" i="11"/>
  <c r="G93" i="11"/>
  <c r="H93" i="11"/>
  <c r="I93" i="11"/>
  <c r="J93" i="11"/>
  <c r="K93" i="11"/>
  <c r="L93" i="11"/>
  <c r="M93" i="11"/>
  <c r="N93" i="11"/>
  <c r="O93" i="11"/>
  <c r="P93" i="11"/>
  <c r="Q93" i="11"/>
  <c r="D94" i="11"/>
  <c r="E94" i="11"/>
  <c r="F94" i="11"/>
  <c r="G94" i="11"/>
  <c r="H94" i="11"/>
  <c r="I94" i="11"/>
  <c r="J94" i="11"/>
  <c r="K94" i="11"/>
  <c r="L94" i="11"/>
  <c r="M94" i="11"/>
  <c r="N94" i="11"/>
  <c r="O94" i="11"/>
  <c r="P94" i="11"/>
  <c r="Q94" i="11"/>
  <c r="D95" i="11"/>
  <c r="E95" i="11"/>
  <c r="F95" i="11"/>
  <c r="G95" i="11"/>
  <c r="H95" i="11"/>
  <c r="I95" i="11"/>
  <c r="J95" i="11"/>
  <c r="K95" i="11"/>
  <c r="L95" i="11"/>
  <c r="M95" i="11"/>
  <c r="N95" i="11"/>
  <c r="O95" i="11"/>
  <c r="P95" i="11"/>
  <c r="Q95" i="11"/>
  <c r="D96" i="11"/>
  <c r="E96" i="11"/>
  <c r="F96" i="11"/>
  <c r="G96" i="11"/>
  <c r="H96" i="11"/>
  <c r="I96" i="11"/>
  <c r="J96" i="11"/>
  <c r="K96" i="11"/>
  <c r="L96" i="11"/>
  <c r="M96" i="11"/>
  <c r="N96" i="11"/>
  <c r="O96" i="11"/>
  <c r="P96" i="11"/>
  <c r="Q96" i="11"/>
  <c r="D97" i="11"/>
  <c r="E97" i="11"/>
  <c r="F97" i="11"/>
  <c r="G97" i="11"/>
  <c r="H97" i="11"/>
  <c r="I97" i="11"/>
  <c r="J97" i="11"/>
  <c r="K97" i="11"/>
  <c r="L97" i="11"/>
  <c r="M97" i="11"/>
  <c r="N97" i="11"/>
  <c r="O97" i="11"/>
  <c r="P97" i="11"/>
  <c r="Q97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36" i="11"/>
  <c r="C37" i="11"/>
  <c r="C38" i="11"/>
  <c r="C39" i="11"/>
  <c r="C40" i="11"/>
  <c r="C41" i="11"/>
  <c r="C35" i="11"/>
  <c r="S4" i="6" l="1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3" i="6"/>
  <c r="AK30" i="11"/>
  <c r="AJ30" i="11"/>
  <c r="AI30" i="11"/>
  <c r="AH30" i="11"/>
  <c r="AG30" i="11"/>
  <c r="AF30" i="11"/>
  <c r="AE30" i="11"/>
  <c r="AD30" i="11"/>
  <c r="AC30" i="11"/>
  <c r="AK29" i="11"/>
  <c r="AJ29" i="11"/>
  <c r="AI29" i="11"/>
  <c r="AH29" i="11"/>
  <c r="AG29" i="11"/>
  <c r="AF29" i="11"/>
  <c r="AE29" i="11"/>
  <c r="AD29" i="11"/>
  <c r="AC29" i="11"/>
  <c r="AK28" i="11"/>
  <c r="AJ28" i="11"/>
  <c r="AI28" i="11"/>
  <c r="AH28" i="11"/>
  <c r="AG28" i="11"/>
  <c r="AF28" i="11"/>
  <c r="AE28" i="11"/>
  <c r="AD28" i="11"/>
  <c r="AC28" i="11"/>
  <c r="AK26" i="11"/>
  <c r="AJ26" i="11"/>
  <c r="AI26" i="11"/>
  <c r="AH26" i="11"/>
  <c r="AG26" i="11"/>
  <c r="AF26" i="11"/>
  <c r="AE26" i="11"/>
  <c r="AD26" i="11"/>
  <c r="AC26" i="11"/>
  <c r="AK25" i="11"/>
  <c r="AJ25" i="11"/>
  <c r="AI25" i="11"/>
  <c r="AH25" i="11"/>
  <c r="AG25" i="11"/>
  <c r="AF25" i="11"/>
  <c r="AE25" i="11"/>
  <c r="AD25" i="11"/>
  <c r="AC25" i="11"/>
  <c r="AK24" i="11"/>
  <c r="AJ24" i="11"/>
  <c r="AI24" i="11"/>
  <c r="AH24" i="11"/>
  <c r="AG24" i="11"/>
  <c r="AF24" i="11"/>
  <c r="AE24" i="11"/>
  <c r="AD24" i="11"/>
  <c r="AC24" i="11"/>
  <c r="AK19" i="11" l="1"/>
  <c r="AJ19" i="11"/>
  <c r="AI19" i="11"/>
  <c r="AH19" i="11"/>
  <c r="AG19" i="11"/>
  <c r="AF19" i="11"/>
  <c r="AE19" i="11"/>
  <c r="AD19" i="11"/>
  <c r="AC19" i="11"/>
  <c r="AK18" i="11"/>
  <c r="AJ18" i="11"/>
  <c r="AI18" i="11"/>
  <c r="AH18" i="11"/>
  <c r="AG18" i="11"/>
  <c r="AF18" i="11"/>
  <c r="AE18" i="11"/>
  <c r="AD18" i="11"/>
  <c r="AC18" i="11"/>
  <c r="AK17" i="11"/>
  <c r="AJ17" i="11"/>
  <c r="AI17" i="11"/>
  <c r="AH17" i="11"/>
  <c r="AG17" i="11"/>
  <c r="AF17" i="11"/>
  <c r="AE17" i="11"/>
  <c r="AD17" i="11"/>
  <c r="AC17" i="11"/>
  <c r="AK15" i="11"/>
  <c r="AJ15" i="11"/>
  <c r="AI15" i="11"/>
  <c r="AH15" i="11"/>
  <c r="AG15" i="11"/>
  <c r="AF15" i="11"/>
  <c r="AE15" i="11"/>
  <c r="AD15" i="11"/>
  <c r="AC15" i="11"/>
  <c r="AK14" i="11"/>
  <c r="AJ14" i="11"/>
  <c r="AI14" i="11"/>
  <c r="AH14" i="11"/>
  <c r="AG14" i="11"/>
  <c r="AF14" i="11"/>
  <c r="AE14" i="11"/>
  <c r="AD14" i="11"/>
  <c r="AC14" i="11"/>
  <c r="AK13" i="11"/>
  <c r="AJ13" i="11"/>
  <c r="AI13" i="11"/>
  <c r="AH13" i="11"/>
  <c r="AG13" i="11"/>
  <c r="AF13" i="11"/>
  <c r="AE13" i="11"/>
  <c r="AD13" i="11"/>
  <c r="AC13" i="11"/>
  <c r="S56" i="5"/>
  <c r="S55" i="5"/>
  <c r="S54" i="5"/>
  <c r="S53" i="5"/>
  <c r="S52" i="5"/>
  <c r="S51" i="5"/>
  <c r="S50" i="5"/>
  <c r="S49" i="5"/>
  <c r="S48" i="5"/>
  <c r="S47" i="5"/>
  <c r="S46" i="5"/>
  <c r="S45" i="5"/>
  <c r="S44" i="5"/>
  <c r="S43" i="5"/>
  <c r="S42" i="5"/>
  <c r="S41" i="5"/>
  <c r="S40" i="5"/>
  <c r="S39" i="5"/>
  <c r="S38" i="5"/>
  <c r="S37" i="5"/>
  <c r="S36" i="5"/>
  <c r="S35" i="5"/>
  <c r="S34" i="5"/>
  <c r="S33" i="5"/>
  <c r="S32" i="5"/>
  <c r="S31" i="5"/>
  <c r="S30" i="5"/>
  <c r="S29" i="5"/>
  <c r="S28" i="5"/>
  <c r="S27" i="5"/>
  <c r="S26" i="5"/>
  <c r="S25" i="5"/>
  <c r="S24" i="5"/>
  <c r="S23" i="5"/>
  <c r="S22" i="5"/>
  <c r="S21" i="5"/>
  <c r="S20" i="5"/>
  <c r="S19" i="5"/>
  <c r="S18" i="5"/>
  <c r="S17" i="5"/>
  <c r="S16" i="5"/>
  <c r="S15" i="5"/>
  <c r="S14" i="5"/>
  <c r="S13" i="5"/>
  <c r="S12" i="5"/>
  <c r="S11" i="5"/>
  <c r="S10" i="5"/>
  <c r="S9" i="5"/>
  <c r="S8" i="5"/>
  <c r="S7" i="5"/>
  <c r="S6" i="5"/>
  <c r="S5" i="5"/>
  <c r="S4" i="5"/>
  <c r="S3" i="5"/>
  <c r="AD2" i="11" l="1"/>
  <c r="AE2" i="11"/>
  <c r="AF2" i="11"/>
  <c r="AG2" i="11"/>
  <c r="AH2" i="11"/>
  <c r="AI2" i="11"/>
  <c r="AJ2" i="11"/>
  <c r="AK2" i="11"/>
  <c r="AD3" i="11"/>
  <c r="AE3" i="11"/>
  <c r="AF3" i="11"/>
  <c r="AG3" i="11"/>
  <c r="AH3" i="11"/>
  <c r="AI3" i="11"/>
  <c r="AJ3" i="11"/>
  <c r="AK3" i="11"/>
  <c r="AD4" i="11"/>
  <c r="AE4" i="11"/>
  <c r="AF4" i="11"/>
  <c r="AG4" i="11"/>
  <c r="AH4" i="11"/>
  <c r="AI4" i="11"/>
  <c r="AJ4" i="11"/>
  <c r="AK4" i="11"/>
  <c r="AD6" i="11"/>
  <c r="AE6" i="11"/>
  <c r="AF6" i="11"/>
  <c r="AG6" i="11"/>
  <c r="AH6" i="11"/>
  <c r="AI6" i="11"/>
  <c r="AJ6" i="11"/>
  <c r="AK6" i="11"/>
  <c r="AD7" i="11"/>
  <c r="AE7" i="11"/>
  <c r="AF7" i="11"/>
  <c r="AG7" i="11"/>
  <c r="AH7" i="11"/>
  <c r="AI7" i="11"/>
  <c r="AJ7" i="11"/>
  <c r="AK7" i="11"/>
  <c r="AD8" i="11"/>
  <c r="AE8" i="11"/>
  <c r="AF8" i="11"/>
  <c r="AG8" i="11"/>
  <c r="AH8" i="11"/>
  <c r="AI8" i="11"/>
  <c r="AJ8" i="11"/>
  <c r="AK8" i="11"/>
  <c r="AC3" i="11"/>
  <c r="AC4" i="11"/>
  <c r="AC6" i="11"/>
  <c r="AC7" i="11"/>
  <c r="AC8" i="11"/>
  <c r="AC2" i="1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3" i="1"/>
  <c r="Q57" i="5" l="1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C57" i="5"/>
  <c r="Q56" i="5"/>
  <c r="P56" i="5"/>
  <c r="O56" i="5"/>
  <c r="N56" i="5"/>
  <c r="M56" i="5"/>
  <c r="T56" i="5" s="1"/>
  <c r="L56" i="5"/>
  <c r="K56" i="5"/>
  <c r="J56" i="5"/>
  <c r="I56" i="5"/>
  <c r="H56" i="5"/>
  <c r="G56" i="5"/>
  <c r="F56" i="5"/>
  <c r="E56" i="5"/>
  <c r="D56" i="5"/>
  <c r="C56" i="5"/>
  <c r="Q55" i="5"/>
  <c r="P55" i="5"/>
  <c r="O55" i="5"/>
  <c r="N55" i="5"/>
  <c r="M55" i="5"/>
  <c r="T55" i="5" s="1"/>
  <c r="L55" i="5"/>
  <c r="K55" i="5"/>
  <c r="J55" i="5"/>
  <c r="I55" i="5"/>
  <c r="H55" i="5"/>
  <c r="G55" i="5"/>
  <c r="F55" i="5"/>
  <c r="E55" i="5"/>
  <c r="D55" i="5"/>
  <c r="C55" i="5"/>
  <c r="Q54" i="5"/>
  <c r="P54" i="5"/>
  <c r="O54" i="5"/>
  <c r="N54" i="5"/>
  <c r="M54" i="5"/>
  <c r="T54" i="5" s="1"/>
  <c r="L54" i="5"/>
  <c r="K54" i="5"/>
  <c r="J54" i="5"/>
  <c r="I54" i="5"/>
  <c r="H54" i="5"/>
  <c r="G54" i="5"/>
  <c r="F54" i="5"/>
  <c r="E54" i="5"/>
  <c r="D54" i="5"/>
  <c r="C54" i="5"/>
  <c r="Q53" i="5"/>
  <c r="P53" i="5"/>
  <c r="O53" i="5"/>
  <c r="N53" i="5"/>
  <c r="M53" i="5"/>
  <c r="T53" i="5" s="1"/>
  <c r="L53" i="5"/>
  <c r="K53" i="5"/>
  <c r="J53" i="5"/>
  <c r="I53" i="5"/>
  <c r="H53" i="5"/>
  <c r="G53" i="5"/>
  <c r="F53" i="5"/>
  <c r="E53" i="5"/>
  <c r="D53" i="5"/>
  <c r="C53" i="5"/>
  <c r="Q52" i="5"/>
  <c r="P52" i="5"/>
  <c r="O52" i="5"/>
  <c r="N52" i="5"/>
  <c r="M52" i="5"/>
  <c r="T52" i="5" s="1"/>
  <c r="L52" i="5"/>
  <c r="K52" i="5"/>
  <c r="J52" i="5"/>
  <c r="I52" i="5"/>
  <c r="H52" i="5"/>
  <c r="G52" i="5"/>
  <c r="F52" i="5"/>
  <c r="E52" i="5"/>
  <c r="D52" i="5"/>
  <c r="C52" i="5"/>
  <c r="Q51" i="5"/>
  <c r="P51" i="5"/>
  <c r="O51" i="5"/>
  <c r="N51" i="5"/>
  <c r="M51" i="5"/>
  <c r="T51" i="5" s="1"/>
  <c r="L51" i="5"/>
  <c r="K51" i="5"/>
  <c r="J51" i="5"/>
  <c r="I51" i="5"/>
  <c r="H51" i="5"/>
  <c r="G51" i="5"/>
  <c r="F51" i="5"/>
  <c r="E51" i="5"/>
  <c r="D51" i="5"/>
  <c r="C51" i="5"/>
  <c r="Q50" i="5"/>
  <c r="P50" i="5"/>
  <c r="O50" i="5"/>
  <c r="N50" i="5"/>
  <c r="M50" i="5"/>
  <c r="T50" i="5" s="1"/>
  <c r="L50" i="5"/>
  <c r="K50" i="5"/>
  <c r="J50" i="5"/>
  <c r="I50" i="5"/>
  <c r="H50" i="5"/>
  <c r="G50" i="5"/>
  <c r="F50" i="5"/>
  <c r="E50" i="5"/>
  <c r="D50" i="5"/>
  <c r="C50" i="5"/>
  <c r="Q49" i="5"/>
  <c r="P49" i="5"/>
  <c r="O49" i="5"/>
  <c r="N49" i="5"/>
  <c r="M49" i="5"/>
  <c r="T49" i="5" s="1"/>
  <c r="L49" i="5"/>
  <c r="K49" i="5"/>
  <c r="J49" i="5"/>
  <c r="I49" i="5"/>
  <c r="H49" i="5"/>
  <c r="G49" i="5"/>
  <c r="F49" i="5"/>
  <c r="E49" i="5"/>
  <c r="D49" i="5"/>
  <c r="C49" i="5"/>
  <c r="Q48" i="5"/>
  <c r="P48" i="5"/>
  <c r="O48" i="5"/>
  <c r="N48" i="5"/>
  <c r="M48" i="5"/>
  <c r="T48" i="5" s="1"/>
  <c r="L48" i="5"/>
  <c r="K48" i="5"/>
  <c r="J48" i="5"/>
  <c r="I48" i="5"/>
  <c r="H48" i="5"/>
  <c r="G48" i="5"/>
  <c r="F48" i="5"/>
  <c r="E48" i="5"/>
  <c r="D48" i="5"/>
  <c r="C48" i="5"/>
  <c r="Q47" i="5"/>
  <c r="P47" i="5"/>
  <c r="O47" i="5"/>
  <c r="N47" i="5"/>
  <c r="M47" i="5"/>
  <c r="T47" i="5" s="1"/>
  <c r="L47" i="5"/>
  <c r="K47" i="5"/>
  <c r="J47" i="5"/>
  <c r="I47" i="5"/>
  <c r="H47" i="5"/>
  <c r="G47" i="5"/>
  <c r="F47" i="5"/>
  <c r="E47" i="5"/>
  <c r="D47" i="5"/>
  <c r="C47" i="5"/>
  <c r="Q46" i="5"/>
  <c r="P46" i="5"/>
  <c r="O46" i="5"/>
  <c r="N46" i="5"/>
  <c r="M46" i="5"/>
  <c r="T46" i="5" s="1"/>
  <c r="L46" i="5"/>
  <c r="K46" i="5"/>
  <c r="J46" i="5"/>
  <c r="I46" i="5"/>
  <c r="H46" i="5"/>
  <c r="G46" i="5"/>
  <c r="F46" i="5"/>
  <c r="E46" i="5"/>
  <c r="D46" i="5"/>
  <c r="C46" i="5"/>
  <c r="Q45" i="5"/>
  <c r="P45" i="5"/>
  <c r="O45" i="5"/>
  <c r="N45" i="5"/>
  <c r="M45" i="5"/>
  <c r="T45" i="5" s="1"/>
  <c r="L45" i="5"/>
  <c r="K45" i="5"/>
  <c r="J45" i="5"/>
  <c r="I45" i="5"/>
  <c r="H45" i="5"/>
  <c r="G45" i="5"/>
  <c r="F45" i="5"/>
  <c r="E45" i="5"/>
  <c r="D45" i="5"/>
  <c r="C45" i="5"/>
  <c r="Q44" i="5"/>
  <c r="P44" i="5"/>
  <c r="O44" i="5"/>
  <c r="N44" i="5"/>
  <c r="M44" i="5"/>
  <c r="T44" i="5" s="1"/>
  <c r="L44" i="5"/>
  <c r="K44" i="5"/>
  <c r="J44" i="5"/>
  <c r="I44" i="5"/>
  <c r="H44" i="5"/>
  <c r="G44" i="5"/>
  <c r="F44" i="5"/>
  <c r="E44" i="5"/>
  <c r="D44" i="5"/>
  <c r="C44" i="5"/>
  <c r="Q43" i="5"/>
  <c r="P43" i="5"/>
  <c r="O43" i="5"/>
  <c r="N43" i="5"/>
  <c r="M43" i="5"/>
  <c r="T43" i="5" s="1"/>
  <c r="L43" i="5"/>
  <c r="K43" i="5"/>
  <c r="J43" i="5"/>
  <c r="I43" i="5"/>
  <c r="H43" i="5"/>
  <c r="G43" i="5"/>
  <c r="F43" i="5"/>
  <c r="E43" i="5"/>
  <c r="D43" i="5"/>
  <c r="C43" i="5"/>
  <c r="Q42" i="5"/>
  <c r="P42" i="5"/>
  <c r="O42" i="5"/>
  <c r="N42" i="5"/>
  <c r="M42" i="5"/>
  <c r="T42" i="5" s="1"/>
  <c r="L42" i="5"/>
  <c r="K42" i="5"/>
  <c r="J42" i="5"/>
  <c r="I42" i="5"/>
  <c r="H42" i="5"/>
  <c r="G42" i="5"/>
  <c r="F42" i="5"/>
  <c r="E42" i="5"/>
  <c r="D42" i="5"/>
  <c r="C42" i="5"/>
  <c r="Q41" i="5"/>
  <c r="P41" i="5"/>
  <c r="O41" i="5"/>
  <c r="N41" i="5"/>
  <c r="M41" i="5"/>
  <c r="T41" i="5" s="1"/>
  <c r="L41" i="5"/>
  <c r="K41" i="5"/>
  <c r="J41" i="5"/>
  <c r="I41" i="5"/>
  <c r="H41" i="5"/>
  <c r="G41" i="5"/>
  <c r="F41" i="5"/>
  <c r="E41" i="5"/>
  <c r="D41" i="5"/>
  <c r="C41" i="5"/>
  <c r="Q40" i="5"/>
  <c r="P40" i="5"/>
  <c r="O40" i="5"/>
  <c r="N40" i="5"/>
  <c r="M40" i="5"/>
  <c r="T40" i="5" s="1"/>
  <c r="L40" i="5"/>
  <c r="K40" i="5"/>
  <c r="J40" i="5"/>
  <c r="I40" i="5"/>
  <c r="H40" i="5"/>
  <c r="G40" i="5"/>
  <c r="F40" i="5"/>
  <c r="E40" i="5"/>
  <c r="D40" i="5"/>
  <c r="C40" i="5"/>
  <c r="Q39" i="5"/>
  <c r="P39" i="5"/>
  <c r="O39" i="5"/>
  <c r="N39" i="5"/>
  <c r="M39" i="5"/>
  <c r="T39" i="5" s="1"/>
  <c r="L39" i="5"/>
  <c r="K39" i="5"/>
  <c r="J39" i="5"/>
  <c r="I39" i="5"/>
  <c r="H39" i="5"/>
  <c r="G39" i="5"/>
  <c r="F39" i="5"/>
  <c r="E39" i="5"/>
  <c r="D39" i="5"/>
  <c r="C39" i="5"/>
  <c r="Q38" i="5"/>
  <c r="P38" i="5"/>
  <c r="O38" i="5"/>
  <c r="N38" i="5"/>
  <c r="M38" i="5"/>
  <c r="T38" i="5" s="1"/>
  <c r="L38" i="5"/>
  <c r="K38" i="5"/>
  <c r="J38" i="5"/>
  <c r="I38" i="5"/>
  <c r="H38" i="5"/>
  <c r="G38" i="5"/>
  <c r="F38" i="5"/>
  <c r="E38" i="5"/>
  <c r="D38" i="5"/>
  <c r="C38" i="5"/>
  <c r="Q37" i="5"/>
  <c r="P37" i="5"/>
  <c r="O37" i="5"/>
  <c r="N37" i="5"/>
  <c r="M37" i="5"/>
  <c r="T37" i="5" s="1"/>
  <c r="L37" i="5"/>
  <c r="K37" i="5"/>
  <c r="J37" i="5"/>
  <c r="I37" i="5"/>
  <c r="H37" i="5"/>
  <c r="G37" i="5"/>
  <c r="F37" i="5"/>
  <c r="E37" i="5"/>
  <c r="D37" i="5"/>
  <c r="C37" i="5"/>
  <c r="Q36" i="5"/>
  <c r="P36" i="5"/>
  <c r="O36" i="5"/>
  <c r="N36" i="5"/>
  <c r="M36" i="5"/>
  <c r="T36" i="5" s="1"/>
  <c r="L36" i="5"/>
  <c r="K36" i="5"/>
  <c r="J36" i="5"/>
  <c r="I36" i="5"/>
  <c r="H36" i="5"/>
  <c r="G36" i="5"/>
  <c r="F36" i="5"/>
  <c r="E36" i="5"/>
  <c r="D36" i="5"/>
  <c r="C36" i="5"/>
  <c r="Q35" i="5"/>
  <c r="P35" i="5"/>
  <c r="O35" i="5"/>
  <c r="N35" i="5"/>
  <c r="M35" i="5"/>
  <c r="T35" i="5" s="1"/>
  <c r="L35" i="5"/>
  <c r="K35" i="5"/>
  <c r="J35" i="5"/>
  <c r="I35" i="5"/>
  <c r="H35" i="5"/>
  <c r="G35" i="5"/>
  <c r="F35" i="5"/>
  <c r="E35" i="5"/>
  <c r="D35" i="5"/>
  <c r="C35" i="5"/>
  <c r="Q34" i="5"/>
  <c r="P34" i="5"/>
  <c r="O34" i="5"/>
  <c r="N34" i="5"/>
  <c r="M34" i="5"/>
  <c r="T34" i="5" s="1"/>
  <c r="L34" i="5"/>
  <c r="K34" i="5"/>
  <c r="J34" i="5"/>
  <c r="I34" i="5"/>
  <c r="H34" i="5"/>
  <c r="G34" i="5"/>
  <c r="F34" i="5"/>
  <c r="E34" i="5"/>
  <c r="D34" i="5"/>
  <c r="C34" i="5"/>
  <c r="Q33" i="5"/>
  <c r="P33" i="5"/>
  <c r="O33" i="5"/>
  <c r="N33" i="5"/>
  <c r="M33" i="5"/>
  <c r="T33" i="5" s="1"/>
  <c r="L33" i="5"/>
  <c r="K33" i="5"/>
  <c r="J33" i="5"/>
  <c r="I33" i="5"/>
  <c r="H33" i="5"/>
  <c r="G33" i="5"/>
  <c r="F33" i="5"/>
  <c r="E33" i="5"/>
  <c r="D33" i="5"/>
  <c r="C33" i="5"/>
  <c r="Q32" i="5"/>
  <c r="P32" i="5"/>
  <c r="O32" i="5"/>
  <c r="N32" i="5"/>
  <c r="M32" i="5"/>
  <c r="T32" i="5" s="1"/>
  <c r="L32" i="5"/>
  <c r="K32" i="5"/>
  <c r="J32" i="5"/>
  <c r="I32" i="5"/>
  <c r="H32" i="5"/>
  <c r="G32" i="5"/>
  <c r="F32" i="5"/>
  <c r="E32" i="5"/>
  <c r="D32" i="5"/>
  <c r="C32" i="5"/>
  <c r="Q31" i="5"/>
  <c r="P31" i="5"/>
  <c r="O31" i="5"/>
  <c r="N31" i="5"/>
  <c r="M31" i="5"/>
  <c r="T31" i="5" s="1"/>
  <c r="L31" i="5"/>
  <c r="K31" i="5"/>
  <c r="J31" i="5"/>
  <c r="I31" i="5"/>
  <c r="H31" i="5"/>
  <c r="G31" i="5"/>
  <c r="F31" i="5"/>
  <c r="E31" i="5"/>
  <c r="D31" i="5"/>
  <c r="C31" i="5"/>
  <c r="Q30" i="5"/>
  <c r="P30" i="5"/>
  <c r="O30" i="5"/>
  <c r="N30" i="5"/>
  <c r="M30" i="5"/>
  <c r="T30" i="5" s="1"/>
  <c r="L30" i="5"/>
  <c r="K30" i="5"/>
  <c r="J30" i="5"/>
  <c r="I30" i="5"/>
  <c r="H30" i="5"/>
  <c r="G30" i="5"/>
  <c r="F30" i="5"/>
  <c r="E30" i="5"/>
  <c r="D30" i="5"/>
  <c r="C30" i="5"/>
  <c r="Q29" i="5"/>
  <c r="P29" i="5"/>
  <c r="O29" i="5"/>
  <c r="N29" i="5"/>
  <c r="M29" i="5"/>
  <c r="T29" i="5" s="1"/>
  <c r="L29" i="5"/>
  <c r="K29" i="5"/>
  <c r="J29" i="5"/>
  <c r="I29" i="5"/>
  <c r="H29" i="5"/>
  <c r="G29" i="5"/>
  <c r="F29" i="5"/>
  <c r="E29" i="5"/>
  <c r="D29" i="5"/>
  <c r="C29" i="5"/>
  <c r="Q28" i="5"/>
  <c r="P28" i="5"/>
  <c r="O28" i="5"/>
  <c r="N28" i="5"/>
  <c r="M28" i="5"/>
  <c r="T28" i="5" s="1"/>
  <c r="L28" i="5"/>
  <c r="K28" i="5"/>
  <c r="J28" i="5"/>
  <c r="I28" i="5"/>
  <c r="H28" i="5"/>
  <c r="G28" i="5"/>
  <c r="F28" i="5"/>
  <c r="E28" i="5"/>
  <c r="D28" i="5"/>
  <c r="C28" i="5"/>
  <c r="Q27" i="5"/>
  <c r="P27" i="5"/>
  <c r="O27" i="5"/>
  <c r="N27" i="5"/>
  <c r="M27" i="5"/>
  <c r="T27" i="5" s="1"/>
  <c r="L27" i="5"/>
  <c r="K27" i="5"/>
  <c r="J27" i="5"/>
  <c r="I27" i="5"/>
  <c r="H27" i="5"/>
  <c r="G27" i="5"/>
  <c r="F27" i="5"/>
  <c r="E27" i="5"/>
  <c r="D27" i="5"/>
  <c r="C27" i="5"/>
  <c r="Q26" i="5"/>
  <c r="P26" i="5"/>
  <c r="O26" i="5"/>
  <c r="N26" i="5"/>
  <c r="M26" i="5"/>
  <c r="T26" i="5" s="1"/>
  <c r="L26" i="5"/>
  <c r="K26" i="5"/>
  <c r="J26" i="5"/>
  <c r="I26" i="5"/>
  <c r="H26" i="5"/>
  <c r="G26" i="5"/>
  <c r="F26" i="5"/>
  <c r="E26" i="5"/>
  <c r="D26" i="5"/>
  <c r="C26" i="5"/>
  <c r="Q25" i="5"/>
  <c r="P25" i="5"/>
  <c r="O25" i="5"/>
  <c r="N25" i="5"/>
  <c r="M25" i="5"/>
  <c r="T25" i="5" s="1"/>
  <c r="L25" i="5"/>
  <c r="K25" i="5"/>
  <c r="J25" i="5"/>
  <c r="I25" i="5"/>
  <c r="H25" i="5"/>
  <c r="G25" i="5"/>
  <c r="F25" i="5"/>
  <c r="E25" i="5"/>
  <c r="D25" i="5"/>
  <c r="C25" i="5"/>
  <c r="Q24" i="5"/>
  <c r="P24" i="5"/>
  <c r="O24" i="5"/>
  <c r="N24" i="5"/>
  <c r="M24" i="5"/>
  <c r="T24" i="5" s="1"/>
  <c r="L24" i="5"/>
  <c r="K24" i="5"/>
  <c r="J24" i="5"/>
  <c r="I24" i="5"/>
  <c r="H24" i="5"/>
  <c r="G24" i="5"/>
  <c r="F24" i="5"/>
  <c r="E24" i="5"/>
  <c r="D24" i="5"/>
  <c r="C24" i="5"/>
  <c r="Q23" i="5"/>
  <c r="P23" i="5"/>
  <c r="O23" i="5"/>
  <c r="N23" i="5"/>
  <c r="M23" i="5"/>
  <c r="T23" i="5" s="1"/>
  <c r="L23" i="5"/>
  <c r="K23" i="5"/>
  <c r="J23" i="5"/>
  <c r="I23" i="5"/>
  <c r="H23" i="5"/>
  <c r="G23" i="5"/>
  <c r="F23" i="5"/>
  <c r="E23" i="5"/>
  <c r="D23" i="5"/>
  <c r="C23" i="5"/>
  <c r="Q22" i="5"/>
  <c r="P22" i="5"/>
  <c r="O22" i="5"/>
  <c r="N22" i="5"/>
  <c r="M22" i="5"/>
  <c r="T22" i="5" s="1"/>
  <c r="L22" i="5"/>
  <c r="K22" i="5"/>
  <c r="J22" i="5"/>
  <c r="I22" i="5"/>
  <c r="H22" i="5"/>
  <c r="G22" i="5"/>
  <c r="F22" i="5"/>
  <c r="E22" i="5"/>
  <c r="D22" i="5"/>
  <c r="C22" i="5"/>
  <c r="Q21" i="5"/>
  <c r="P21" i="5"/>
  <c r="O21" i="5"/>
  <c r="N21" i="5"/>
  <c r="M21" i="5"/>
  <c r="T21" i="5" s="1"/>
  <c r="L21" i="5"/>
  <c r="K21" i="5"/>
  <c r="J21" i="5"/>
  <c r="I21" i="5"/>
  <c r="H21" i="5"/>
  <c r="G21" i="5"/>
  <c r="F21" i="5"/>
  <c r="E21" i="5"/>
  <c r="D21" i="5"/>
  <c r="C21" i="5"/>
  <c r="Q20" i="5"/>
  <c r="P20" i="5"/>
  <c r="O20" i="5"/>
  <c r="N20" i="5"/>
  <c r="M20" i="5"/>
  <c r="T20" i="5" s="1"/>
  <c r="L20" i="5"/>
  <c r="K20" i="5"/>
  <c r="J20" i="5"/>
  <c r="I20" i="5"/>
  <c r="H20" i="5"/>
  <c r="G20" i="5"/>
  <c r="F20" i="5"/>
  <c r="E20" i="5"/>
  <c r="D20" i="5"/>
  <c r="C20" i="5"/>
  <c r="Q19" i="5"/>
  <c r="P19" i="5"/>
  <c r="O19" i="5"/>
  <c r="N19" i="5"/>
  <c r="M19" i="5"/>
  <c r="T19" i="5" s="1"/>
  <c r="L19" i="5"/>
  <c r="K19" i="5"/>
  <c r="J19" i="5"/>
  <c r="I19" i="5"/>
  <c r="H19" i="5"/>
  <c r="G19" i="5"/>
  <c r="F19" i="5"/>
  <c r="E19" i="5"/>
  <c r="D19" i="5"/>
  <c r="C19" i="5"/>
  <c r="Q18" i="5"/>
  <c r="P18" i="5"/>
  <c r="O18" i="5"/>
  <c r="N18" i="5"/>
  <c r="M18" i="5"/>
  <c r="T18" i="5" s="1"/>
  <c r="L18" i="5"/>
  <c r="K18" i="5"/>
  <c r="J18" i="5"/>
  <c r="I18" i="5"/>
  <c r="H18" i="5"/>
  <c r="G18" i="5"/>
  <c r="F18" i="5"/>
  <c r="E18" i="5"/>
  <c r="D18" i="5"/>
  <c r="C18" i="5"/>
  <c r="Q17" i="5"/>
  <c r="P17" i="5"/>
  <c r="O17" i="5"/>
  <c r="N17" i="5"/>
  <c r="M17" i="5"/>
  <c r="T17" i="5" s="1"/>
  <c r="L17" i="5"/>
  <c r="K17" i="5"/>
  <c r="J17" i="5"/>
  <c r="I17" i="5"/>
  <c r="H17" i="5"/>
  <c r="G17" i="5"/>
  <c r="F17" i="5"/>
  <c r="E17" i="5"/>
  <c r="D17" i="5"/>
  <c r="C17" i="5"/>
  <c r="Q16" i="5"/>
  <c r="P16" i="5"/>
  <c r="O16" i="5"/>
  <c r="N16" i="5"/>
  <c r="M16" i="5"/>
  <c r="T16" i="5" s="1"/>
  <c r="L16" i="5"/>
  <c r="K16" i="5"/>
  <c r="J16" i="5"/>
  <c r="I16" i="5"/>
  <c r="H16" i="5"/>
  <c r="G16" i="5"/>
  <c r="F16" i="5"/>
  <c r="E16" i="5"/>
  <c r="D16" i="5"/>
  <c r="C16" i="5"/>
  <c r="Q15" i="5"/>
  <c r="P15" i="5"/>
  <c r="O15" i="5"/>
  <c r="N15" i="5"/>
  <c r="M15" i="5"/>
  <c r="T15" i="5" s="1"/>
  <c r="L15" i="5"/>
  <c r="K15" i="5"/>
  <c r="J15" i="5"/>
  <c r="I15" i="5"/>
  <c r="H15" i="5"/>
  <c r="G15" i="5"/>
  <c r="F15" i="5"/>
  <c r="E15" i="5"/>
  <c r="D15" i="5"/>
  <c r="C15" i="5"/>
  <c r="Q14" i="5"/>
  <c r="P14" i="5"/>
  <c r="O14" i="5"/>
  <c r="N14" i="5"/>
  <c r="M14" i="5"/>
  <c r="T14" i="5" s="1"/>
  <c r="L14" i="5"/>
  <c r="K14" i="5"/>
  <c r="J14" i="5"/>
  <c r="I14" i="5"/>
  <c r="H14" i="5"/>
  <c r="G14" i="5"/>
  <c r="F14" i="5"/>
  <c r="E14" i="5"/>
  <c r="D14" i="5"/>
  <c r="C14" i="5"/>
  <c r="Q13" i="5"/>
  <c r="P13" i="5"/>
  <c r="O13" i="5"/>
  <c r="N13" i="5"/>
  <c r="M13" i="5"/>
  <c r="T13" i="5" s="1"/>
  <c r="L13" i="5"/>
  <c r="K13" i="5"/>
  <c r="J13" i="5"/>
  <c r="I13" i="5"/>
  <c r="H13" i="5"/>
  <c r="G13" i="5"/>
  <c r="F13" i="5"/>
  <c r="E13" i="5"/>
  <c r="D13" i="5"/>
  <c r="C13" i="5"/>
  <c r="Q12" i="5"/>
  <c r="P12" i="5"/>
  <c r="O12" i="5"/>
  <c r="N12" i="5"/>
  <c r="M12" i="5"/>
  <c r="T12" i="5" s="1"/>
  <c r="L12" i="5"/>
  <c r="K12" i="5"/>
  <c r="J12" i="5"/>
  <c r="I12" i="5"/>
  <c r="H12" i="5"/>
  <c r="G12" i="5"/>
  <c r="F12" i="5"/>
  <c r="E12" i="5"/>
  <c r="D12" i="5"/>
  <c r="C12" i="5"/>
  <c r="Q11" i="5"/>
  <c r="P11" i="5"/>
  <c r="O11" i="5"/>
  <c r="N11" i="5"/>
  <c r="M11" i="5"/>
  <c r="T11" i="5" s="1"/>
  <c r="L11" i="5"/>
  <c r="K11" i="5"/>
  <c r="J11" i="5"/>
  <c r="I11" i="5"/>
  <c r="H11" i="5"/>
  <c r="G11" i="5"/>
  <c r="F11" i="5"/>
  <c r="E11" i="5"/>
  <c r="D11" i="5"/>
  <c r="C11" i="5"/>
  <c r="Q10" i="5"/>
  <c r="P10" i="5"/>
  <c r="O10" i="5"/>
  <c r="N10" i="5"/>
  <c r="M10" i="5"/>
  <c r="T10" i="5" s="1"/>
  <c r="L10" i="5"/>
  <c r="K10" i="5"/>
  <c r="J10" i="5"/>
  <c r="I10" i="5"/>
  <c r="H10" i="5"/>
  <c r="G10" i="5"/>
  <c r="F10" i="5"/>
  <c r="E10" i="5"/>
  <c r="D10" i="5"/>
  <c r="C10" i="5"/>
  <c r="Q9" i="5"/>
  <c r="P9" i="5"/>
  <c r="O9" i="5"/>
  <c r="N9" i="5"/>
  <c r="M9" i="5"/>
  <c r="T9" i="5" s="1"/>
  <c r="L9" i="5"/>
  <c r="K9" i="5"/>
  <c r="J9" i="5"/>
  <c r="I9" i="5"/>
  <c r="H9" i="5"/>
  <c r="G9" i="5"/>
  <c r="F9" i="5"/>
  <c r="E9" i="5"/>
  <c r="D9" i="5"/>
  <c r="C9" i="5"/>
  <c r="Q8" i="5"/>
  <c r="P8" i="5"/>
  <c r="O8" i="5"/>
  <c r="N8" i="5"/>
  <c r="M8" i="5"/>
  <c r="T8" i="5" s="1"/>
  <c r="L8" i="5"/>
  <c r="K8" i="5"/>
  <c r="J8" i="5"/>
  <c r="I8" i="5"/>
  <c r="H8" i="5"/>
  <c r="G8" i="5"/>
  <c r="F8" i="5"/>
  <c r="E8" i="5"/>
  <c r="D8" i="5"/>
  <c r="C8" i="5"/>
  <c r="Q7" i="5"/>
  <c r="P7" i="5"/>
  <c r="O7" i="5"/>
  <c r="N7" i="5"/>
  <c r="M7" i="5"/>
  <c r="T7" i="5" s="1"/>
  <c r="L7" i="5"/>
  <c r="K7" i="5"/>
  <c r="J7" i="5"/>
  <c r="I7" i="5"/>
  <c r="H7" i="5"/>
  <c r="G7" i="5"/>
  <c r="F7" i="5"/>
  <c r="E7" i="5"/>
  <c r="D7" i="5"/>
  <c r="C7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Q5" i="5"/>
  <c r="P5" i="5"/>
  <c r="O5" i="5"/>
  <c r="N5" i="5"/>
  <c r="M5" i="5"/>
  <c r="T5" i="5" s="1"/>
  <c r="L5" i="5"/>
  <c r="K5" i="5"/>
  <c r="J5" i="5"/>
  <c r="I5" i="5"/>
  <c r="H5" i="5"/>
  <c r="G5" i="5"/>
  <c r="F5" i="5"/>
  <c r="E5" i="5"/>
  <c r="D5" i="5"/>
  <c r="C5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Q3" i="5"/>
  <c r="P3" i="5"/>
  <c r="O3" i="5"/>
  <c r="N3" i="5"/>
  <c r="M3" i="5"/>
  <c r="T3" i="5" s="1"/>
  <c r="L3" i="5"/>
  <c r="K3" i="5"/>
  <c r="J3" i="5"/>
  <c r="I3" i="5"/>
  <c r="H3" i="5"/>
  <c r="G3" i="5"/>
  <c r="F3" i="5"/>
  <c r="E3" i="5"/>
  <c r="D3" i="5"/>
  <c r="C3" i="5"/>
  <c r="Q56" i="1"/>
  <c r="P56" i="1"/>
  <c r="P56" i="8" s="1"/>
  <c r="O56" i="1"/>
  <c r="N56" i="1"/>
  <c r="M56" i="1"/>
  <c r="T56" i="1" s="1"/>
  <c r="L56" i="1"/>
  <c r="L56" i="8" s="1"/>
  <c r="K56" i="1"/>
  <c r="K56" i="8" s="1"/>
  <c r="J56" i="1"/>
  <c r="I56" i="1"/>
  <c r="H56" i="1"/>
  <c r="G56" i="1"/>
  <c r="F56" i="1"/>
  <c r="E56" i="1"/>
  <c r="D56" i="1"/>
  <c r="C56" i="1"/>
  <c r="C56" i="8" s="1"/>
  <c r="Q55" i="1"/>
  <c r="P55" i="1"/>
  <c r="O55" i="1"/>
  <c r="O55" i="8" s="1"/>
  <c r="N55" i="1"/>
  <c r="M55" i="1"/>
  <c r="T55" i="1" s="1"/>
  <c r="L55" i="1"/>
  <c r="L55" i="8" s="1"/>
  <c r="K55" i="1"/>
  <c r="J55" i="1"/>
  <c r="I55" i="1"/>
  <c r="H55" i="1"/>
  <c r="G55" i="1"/>
  <c r="F55" i="1"/>
  <c r="F55" i="7" s="1"/>
  <c r="E55" i="1"/>
  <c r="D55" i="1"/>
  <c r="D55" i="8" s="1"/>
  <c r="C55" i="1"/>
  <c r="Q54" i="1"/>
  <c r="Q54" i="8" s="1"/>
  <c r="P54" i="1"/>
  <c r="O54" i="1"/>
  <c r="O54" i="8" s="1"/>
  <c r="N54" i="1"/>
  <c r="M54" i="1"/>
  <c r="T54" i="1" s="1"/>
  <c r="L54" i="1"/>
  <c r="K54" i="1"/>
  <c r="J54" i="1"/>
  <c r="I54" i="1"/>
  <c r="H54" i="1"/>
  <c r="G54" i="1"/>
  <c r="G54" i="8" s="1"/>
  <c r="F54" i="1"/>
  <c r="E54" i="1"/>
  <c r="E54" i="7" s="1"/>
  <c r="D54" i="1"/>
  <c r="C54" i="1"/>
  <c r="C54" i="8" s="1"/>
  <c r="Q53" i="1"/>
  <c r="Q53" i="8" s="1"/>
  <c r="P53" i="1"/>
  <c r="O53" i="1"/>
  <c r="N53" i="1"/>
  <c r="M53" i="1"/>
  <c r="T53" i="1" s="1"/>
  <c r="L53" i="1"/>
  <c r="K53" i="1"/>
  <c r="J53" i="1"/>
  <c r="I53" i="1"/>
  <c r="I53" i="8" s="1"/>
  <c r="H53" i="1"/>
  <c r="G53" i="1"/>
  <c r="F53" i="1"/>
  <c r="F53" i="8" s="1"/>
  <c r="E53" i="1"/>
  <c r="D53" i="1"/>
  <c r="C53" i="1"/>
  <c r="Q52" i="1"/>
  <c r="P52" i="1"/>
  <c r="O52" i="1"/>
  <c r="N52" i="1"/>
  <c r="M52" i="1"/>
  <c r="T52" i="1" s="1"/>
  <c r="L52" i="1"/>
  <c r="K52" i="1"/>
  <c r="J52" i="1"/>
  <c r="I52" i="1"/>
  <c r="H52" i="1"/>
  <c r="H52" i="8" s="1"/>
  <c r="G52" i="1"/>
  <c r="G52" i="8" s="1"/>
  <c r="F52" i="1"/>
  <c r="E52" i="1"/>
  <c r="D52" i="1"/>
  <c r="C52" i="1"/>
  <c r="Q51" i="1"/>
  <c r="P51" i="1"/>
  <c r="O51" i="1"/>
  <c r="O51" i="8" s="1"/>
  <c r="N51" i="1"/>
  <c r="M51" i="1"/>
  <c r="T51" i="1" s="1"/>
  <c r="L51" i="1"/>
  <c r="L51" i="8" s="1"/>
  <c r="K51" i="1"/>
  <c r="J51" i="1"/>
  <c r="I51" i="1"/>
  <c r="H51" i="1"/>
  <c r="G51" i="1"/>
  <c r="F51" i="1"/>
  <c r="E51" i="1"/>
  <c r="D51" i="1"/>
  <c r="D51" i="8" s="1"/>
  <c r="C51" i="1"/>
  <c r="Q50" i="1"/>
  <c r="Q50" i="7" s="1"/>
  <c r="P50" i="1"/>
  <c r="P50" i="8" s="1"/>
  <c r="O50" i="1"/>
  <c r="O50" i="8" s="1"/>
  <c r="N50" i="1"/>
  <c r="M50" i="1"/>
  <c r="T50" i="1" s="1"/>
  <c r="L50" i="1"/>
  <c r="K50" i="1"/>
  <c r="J50" i="1"/>
  <c r="I50" i="1"/>
  <c r="I50" i="8" s="1"/>
  <c r="H50" i="1"/>
  <c r="G50" i="1"/>
  <c r="G50" i="8" s="1"/>
  <c r="F50" i="1"/>
  <c r="F50" i="8" s="1"/>
  <c r="E50" i="1"/>
  <c r="D50" i="1"/>
  <c r="C50" i="1"/>
  <c r="Q49" i="1"/>
  <c r="P49" i="1"/>
  <c r="P49" i="7" s="1"/>
  <c r="O49" i="1"/>
  <c r="O49" i="8" s="1"/>
  <c r="N49" i="1"/>
  <c r="M49" i="1"/>
  <c r="L49" i="1"/>
  <c r="L49" i="8" s="1"/>
  <c r="K49" i="1"/>
  <c r="J49" i="1"/>
  <c r="I49" i="1"/>
  <c r="H49" i="1"/>
  <c r="G49" i="1"/>
  <c r="F49" i="1"/>
  <c r="F49" i="8" s="1"/>
  <c r="E49" i="1"/>
  <c r="D49" i="1"/>
  <c r="D49" i="8" s="1"/>
  <c r="C49" i="1"/>
  <c r="Q48" i="1"/>
  <c r="Q48" i="8" s="1"/>
  <c r="P48" i="1"/>
  <c r="O48" i="1"/>
  <c r="N48" i="1"/>
  <c r="M48" i="1"/>
  <c r="T48" i="1" s="1"/>
  <c r="L48" i="1"/>
  <c r="L48" i="8" s="1"/>
  <c r="K48" i="1"/>
  <c r="J48" i="1"/>
  <c r="I48" i="1"/>
  <c r="I48" i="8" s="1"/>
  <c r="H48" i="1"/>
  <c r="G48" i="1"/>
  <c r="F48" i="1"/>
  <c r="E48" i="1"/>
  <c r="D48" i="1"/>
  <c r="C48" i="1"/>
  <c r="C48" i="8" s="1"/>
  <c r="Q47" i="1"/>
  <c r="P47" i="1"/>
  <c r="O47" i="1"/>
  <c r="N47" i="1"/>
  <c r="N47" i="8" s="1"/>
  <c r="M47" i="1"/>
  <c r="T47" i="1" s="1"/>
  <c r="L47" i="1"/>
  <c r="K47" i="1"/>
  <c r="J47" i="1"/>
  <c r="I47" i="1"/>
  <c r="H47" i="1"/>
  <c r="H47" i="8" s="1"/>
  <c r="G47" i="1"/>
  <c r="F47" i="1"/>
  <c r="F47" i="8" s="1"/>
  <c r="E47" i="1"/>
  <c r="E47" i="8" s="1"/>
  <c r="D47" i="1"/>
  <c r="C47" i="1"/>
  <c r="Q46" i="1"/>
  <c r="P46" i="1"/>
  <c r="O46" i="1"/>
  <c r="N46" i="1"/>
  <c r="M46" i="1"/>
  <c r="L46" i="1"/>
  <c r="L46" i="8" s="1"/>
  <c r="K46" i="1"/>
  <c r="K46" i="8" s="1"/>
  <c r="J46" i="1"/>
  <c r="I46" i="1"/>
  <c r="H46" i="1"/>
  <c r="G46" i="1"/>
  <c r="F46" i="1"/>
  <c r="E46" i="1"/>
  <c r="E46" i="8" s="1"/>
  <c r="D46" i="1"/>
  <c r="C46" i="1"/>
  <c r="C46" i="8" s="1"/>
  <c r="Q45" i="1"/>
  <c r="Q45" i="8" s="1"/>
  <c r="P45" i="1"/>
  <c r="O45" i="1"/>
  <c r="N45" i="1"/>
  <c r="M45" i="1"/>
  <c r="T45" i="1" s="1"/>
  <c r="L45" i="1"/>
  <c r="L45" i="7" s="1"/>
  <c r="K45" i="1"/>
  <c r="K45" i="8" s="1"/>
  <c r="J45" i="1"/>
  <c r="I45" i="1"/>
  <c r="I45" i="8" s="1"/>
  <c r="H45" i="1"/>
  <c r="H45" i="8" s="1"/>
  <c r="G45" i="1"/>
  <c r="F45" i="1"/>
  <c r="E45" i="1"/>
  <c r="D45" i="1"/>
  <c r="C45" i="1"/>
  <c r="Q44" i="1"/>
  <c r="Q44" i="8" s="1"/>
  <c r="P44" i="1"/>
  <c r="O44" i="1"/>
  <c r="O44" i="8" s="1"/>
  <c r="N44" i="1"/>
  <c r="M44" i="1"/>
  <c r="L44" i="1"/>
  <c r="K44" i="1"/>
  <c r="J44" i="1"/>
  <c r="I44" i="1"/>
  <c r="H44" i="1"/>
  <c r="H44" i="8" s="1"/>
  <c r="G44" i="1"/>
  <c r="F44" i="1"/>
  <c r="E44" i="1"/>
  <c r="E44" i="8" s="1"/>
  <c r="D44" i="1"/>
  <c r="C44" i="1"/>
  <c r="Q43" i="1"/>
  <c r="P43" i="1"/>
  <c r="O43" i="1"/>
  <c r="N43" i="1"/>
  <c r="N43" i="8" s="1"/>
  <c r="M43" i="1"/>
  <c r="T43" i="1" s="1"/>
  <c r="L43" i="1"/>
  <c r="K43" i="1"/>
  <c r="J43" i="1"/>
  <c r="J43" i="8" s="1"/>
  <c r="I43" i="1"/>
  <c r="H43" i="1"/>
  <c r="G43" i="1"/>
  <c r="F43" i="1"/>
  <c r="E43" i="1"/>
  <c r="D43" i="1"/>
  <c r="D43" i="8" s="1"/>
  <c r="C43" i="1"/>
  <c r="Q42" i="1"/>
  <c r="Q42" i="7" s="1"/>
  <c r="P42" i="1"/>
  <c r="P42" i="8" s="1"/>
  <c r="O42" i="1"/>
  <c r="N42" i="1"/>
  <c r="M42" i="1"/>
  <c r="T42" i="1" s="1"/>
  <c r="L42" i="1"/>
  <c r="K42" i="1"/>
  <c r="K42" i="8" s="1"/>
  <c r="J42" i="1"/>
  <c r="I42" i="1"/>
  <c r="I42" i="8" s="1"/>
  <c r="H42" i="1"/>
  <c r="H42" i="8" s="1"/>
  <c r="G42" i="1"/>
  <c r="F42" i="1"/>
  <c r="F42" i="7" s="1"/>
  <c r="E42" i="1"/>
  <c r="D42" i="1"/>
  <c r="C42" i="1"/>
  <c r="C42" i="8" s="1"/>
  <c r="Q41" i="1"/>
  <c r="P41" i="1"/>
  <c r="P41" i="7" s="1"/>
  <c r="O41" i="1"/>
  <c r="O41" i="8" s="1"/>
  <c r="N41" i="1"/>
  <c r="M41" i="1"/>
  <c r="T41" i="1" s="1"/>
  <c r="L41" i="1"/>
  <c r="K41" i="1"/>
  <c r="J41" i="1"/>
  <c r="J41" i="8" s="1"/>
  <c r="I41" i="1"/>
  <c r="H41" i="1"/>
  <c r="H41" i="8" s="1"/>
  <c r="G41" i="1"/>
  <c r="G41" i="8" s="1"/>
  <c r="F41" i="1"/>
  <c r="E41" i="1"/>
  <c r="D41" i="1"/>
  <c r="C41" i="1"/>
  <c r="Q40" i="1"/>
  <c r="Q40" i="8" s="1"/>
  <c r="P40" i="1"/>
  <c r="O40" i="1"/>
  <c r="O40" i="8" s="1"/>
  <c r="N40" i="1"/>
  <c r="N40" i="8" s="1"/>
  <c r="M40" i="1"/>
  <c r="T40" i="1" s="1"/>
  <c r="L40" i="1"/>
  <c r="K40" i="1"/>
  <c r="J40" i="1"/>
  <c r="I40" i="1"/>
  <c r="I40" i="8" s="1"/>
  <c r="H40" i="1"/>
  <c r="G40" i="1"/>
  <c r="F40" i="1"/>
  <c r="F40" i="8" s="1"/>
  <c r="E40" i="1"/>
  <c r="D40" i="1"/>
  <c r="D40" i="7" s="1"/>
  <c r="C40" i="1"/>
  <c r="Q39" i="1"/>
  <c r="P39" i="1"/>
  <c r="P39" i="8" s="1"/>
  <c r="O39" i="1"/>
  <c r="N39" i="1"/>
  <c r="M39" i="1"/>
  <c r="L39" i="1"/>
  <c r="K39" i="1"/>
  <c r="J39" i="1"/>
  <c r="I39" i="1"/>
  <c r="H39" i="1"/>
  <c r="H39" i="8" s="1"/>
  <c r="G39" i="1"/>
  <c r="F39" i="1"/>
  <c r="E39" i="1"/>
  <c r="E39" i="8" s="1"/>
  <c r="D39" i="1"/>
  <c r="C39" i="1"/>
  <c r="C39" i="7" s="1"/>
  <c r="Q38" i="1"/>
  <c r="P38" i="1"/>
  <c r="O38" i="1"/>
  <c r="O38" i="8" s="1"/>
  <c r="N38" i="1"/>
  <c r="M38" i="1"/>
  <c r="T38" i="1" s="1"/>
  <c r="L38" i="1"/>
  <c r="L38" i="8" s="1"/>
  <c r="K38" i="1"/>
  <c r="J38" i="1"/>
  <c r="I38" i="1"/>
  <c r="H38" i="1"/>
  <c r="G38" i="1"/>
  <c r="G38" i="8" s="1"/>
  <c r="F38" i="1"/>
  <c r="E38" i="1"/>
  <c r="D38" i="1"/>
  <c r="D38" i="8" s="1"/>
  <c r="C38" i="1"/>
  <c r="Q37" i="1"/>
  <c r="P37" i="1"/>
  <c r="O37" i="1"/>
  <c r="N37" i="1"/>
  <c r="N37" i="8" s="1"/>
  <c r="M37" i="1"/>
  <c r="T37" i="1" s="1"/>
  <c r="L37" i="1"/>
  <c r="K37" i="1"/>
  <c r="K37" i="8" s="1"/>
  <c r="J37" i="1"/>
  <c r="I37" i="1"/>
  <c r="H37" i="1"/>
  <c r="G37" i="1"/>
  <c r="F37" i="1"/>
  <c r="F37" i="8" s="1"/>
  <c r="E37" i="1"/>
  <c r="D37" i="1"/>
  <c r="C37" i="1"/>
  <c r="C37" i="8" s="1"/>
  <c r="Q36" i="1"/>
  <c r="P36" i="1"/>
  <c r="O36" i="1"/>
  <c r="N36" i="1"/>
  <c r="M36" i="1"/>
  <c r="L36" i="1"/>
  <c r="K36" i="1"/>
  <c r="K36" i="8" s="1"/>
  <c r="J36" i="1"/>
  <c r="J36" i="8" s="1"/>
  <c r="I36" i="1"/>
  <c r="H36" i="1"/>
  <c r="G36" i="1"/>
  <c r="F36" i="1"/>
  <c r="E36" i="1"/>
  <c r="E36" i="8" s="1"/>
  <c r="D36" i="1"/>
  <c r="C36" i="1"/>
  <c r="Q35" i="1"/>
  <c r="Q35" i="8" s="1"/>
  <c r="P35" i="1"/>
  <c r="O35" i="1"/>
  <c r="N35" i="1"/>
  <c r="M35" i="1"/>
  <c r="T35" i="1" s="1"/>
  <c r="L35" i="1"/>
  <c r="L35" i="8" s="1"/>
  <c r="K35" i="1"/>
  <c r="J35" i="1"/>
  <c r="I35" i="1"/>
  <c r="I35" i="8" s="1"/>
  <c r="H35" i="1"/>
  <c r="G35" i="1"/>
  <c r="F35" i="1"/>
  <c r="E35" i="1"/>
  <c r="D35" i="1"/>
  <c r="D35" i="8" s="1"/>
  <c r="C35" i="1"/>
  <c r="Q34" i="1"/>
  <c r="P34" i="1"/>
  <c r="P34" i="8" s="1"/>
  <c r="O34" i="1"/>
  <c r="N34" i="1"/>
  <c r="M34" i="1"/>
  <c r="T34" i="1" s="1"/>
  <c r="L34" i="1"/>
  <c r="K34" i="1"/>
  <c r="K34" i="8" s="1"/>
  <c r="J34" i="1"/>
  <c r="I34" i="1"/>
  <c r="H34" i="1"/>
  <c r="H34" i="8" s="1"/>
  <c r="G34" i="1"/>
  <c r="F34" i="1"/>
  <c r="E34" i="1"/>
  <c r="D34" i="1"/>
  <c r="C34" i="1"/>
  <c r="C34" i="8" s="1"/>
  <c r="Q33" i="1"/>
  <c r="P33" i="1"/>
  <c r="O33" i="1"/>
  <c r="O33" i="8" s="1"/>
  <c r="N33" i="1"/>
  <c r="M33" i="1"/>
  <c r="L33" i="1"/>
  <c r="K33" i="1"/>
  <c r="J33" i="1"/>
  <c r="J33" i="8" s="1"/>
  <c r="I33" i="1"/>
  <c r="H33" i="1"/>
  <c r="H33" i="7" s="1"/>
  <c r="G33" i="1"/>
  <c r="G33" i="8" s="1"/>
  <c r="F33" i="1"/>
  <c r="E33" i="1"/>
  <c r="D33" i="1"/>
  <c r="C33" i="1"/>
  <c r="Q32" i="1"/>
  <c r="Q32" i="8" s="1"/>
  <c r="P32" i="1"/>
  <c r="O32" i="1"/>
  <c r="N32" i="1"/>
  <c r="N32" i="8" s="1"/>
  <c r="M32" i="1"/>
  <c r="T32" i="1" s="1"/>
  <c r="L32" i="1"/>
  <c r="K32" i="1"/>
  <c r="J32" i="1"/>
  <c r="I32" i="1"/>
  <c r="I32" i="8" s="1"/>
  <c r="H32" i="1"/>
  <c r="G32" i="1"/>
  <c r="G32" i="8" s="1"/>
  <c r="F32" i="1"/>
  <c r="F32" i="8" s="1"/>
  <c r="E32" i="1"/>
  <c r="D32" i="1"/>
  <c r="C32" i="1"/>
  <c r="Q31" i="1"/>
  <c r="P31" i="1"/>
  <c r="O31" i="1"/>
  <c r="N31" i="1"/>
  <c r="M31" i="1"/>
  <c r="L31" i="1"/>
  <c r="K31" i="1"/>
  <c r="K31" i="7" s="1"/>
  <c r="J31" i="1"/>
  <c r="I31" i="1"/>
  <c r="H31" i="1"/>
  <c r="G31" i="1"/>
  <c r="F31" i="1"/>
  <c r="E31" i="1"/>
  <c r="E31" i="8" s="1"/>
  <c r="D31" i="1"/>
  <c r="C31" i="1"/>
  <c r="Q30" i="1"/>
  <c r="P30" i="1"/>
  <c r="O30" i="1"/>
  <c r="O30" i="8" s="1"/>
  <c r="N30" i="1"/>
  <c r="M30" i="1"/>
  <c r="T30" i="1" s="1"/>
  <c r="L30" i="1"/>
  <c r="L30" i="8" s="1"/>
  <c r="K30" i="1"/>
  <c r="J30" i="1"/>
  <c r="J30" i="7" s="1"/>
  <c r="I30" i="1"/>
  <c r="H30" i="1"/>
  <c r="G30" i="1"/>
  <c r="F30" i="1"/>
  <c r="E30" i="1"/>
  <c r="D30" i="1"/>
  <c r="D30" i="8" s="1"/>
  <c r="C30" i="1"/>
  <c r="Q29" i="1"/>
  <c r="P29" i="1"/>
  <c r="O29" i="1"/>
  <c r="N29" i="1"/>
  <c r="M29" i="1"/>
  <c r="T29" i="1" s="1"/>
  <c r="L29" i="1"/>
  <c r="K29" i="1"/>
  <c r="K29" i="8" s="1"/>
  <c r="J29" i="1"/>
  <c r="I29" i="1"/>
  <c r="H29" i="1"/>
  <c r="G29" i="1"/>
  <c r="F29" i="1"/>
  <c r="E29" i="1"/>
  <c r="D29" i="1"/>
  <c r="C29" i="1"/>
  <c r="C29" i="8" s="1"/>
  <c r="Q28" i="1"/>
  <c r="P28" i="1"/>
  <c r="O28" i="1"/>
  <c r="N28" i="1"/>
  <c r="M28" i="1"/>
  <c r="T28" i="1" s="1"/>
  <c r="L28" i="1"/>
  <c r="K28" i="1"/>
  <c r="J28" i="1"/>
  <c r="J28" i="8" s="1"/>
  <c r="I28" i="1"/>
  <c r="H28" i="1"/>
  <c r="G28" i="1"/>
  <c r="F28" i="1"/>
  <c r="E28" i="1"/>
  <c r="E28" i="8" s="1"/>
  <c r="D28" i="1"/>
  <c r="C28" i="1"/>
  <c r="Q27" i="1"/>
  <c r="Q27" i="8" s="1"/>
  <c r="P27" i="1"/>
  <c r="O27" i="1"/>
  <c r="N27" i="1"/>
  <c r="M27" i="1"/>
  <c r="T27" i="1" s="1"/>
  <c r="L27" i="1"/>
  <c r="K27" i="1"/>
  <c r="J27" i="1"/>
  <c r="I27" i="1"/>
  <c r="I27" i="8" s="1"/>
  <c r="H27" i="1"/>
  <c r="G27" i="1"/>
  <c r="F27" i="1"/>
  <c r="E27" i="1"/>
  <c r="D27" i="1"/>
  <c r="D27" i="8" s="1"/>
  <c r="C27" i="1"/>
  <c r="Q26" i="1"/>
  <c r="P26" i="1"/>
  <c r="P26" i="8" s="1"/>
  <c r="O26" i="1"/>
  <c r="N26" i="1"/>
  <c r="M26" i="1"/>
  <c r="T26" i="1" s="1"/>
  <c r="L26" i="1"/>
  <c r="K26" i="1"/>
  <c r="J26" i="1"/>
  <c r="I26" i="1"/>
  <c r="H26" i="1"/>
  <c r="H26" i="8" s="1"/>
  <c r="G26" i="1"/>
  <c r="F26" i="1"/>
  <c r="E26" i="1"/>
  <c r="D26" i="1"/>
  <c r="C26" i="1"/>
  <c r="C26" i="8" s="1"/>
  <c r="Q25" i="1"/>
  <c r="P25" i="1"/>
  <c r="O25" i="1"/>
  <c r="O25" i="8" s="1"/>
  <c r="N25" i="1"/>
  <c r="M25" i="1"/>
  <c r="T25" i="1" s="1"/>
  <c r="L25" i="1"/>
  <c r="K25" i="1"/>
  <c r="J25" i="1"/>
  <c r="I25" i="1"/>
  <c r="H25" i="1"/>
  <c r="G25" i="1"/>
  <c r="G25" i="8" s="1"/>
  <c r="F25" i="1"/>
  <c r="E25" i="1"/>
  <c r="E25" i="7" s="1"/>
  <c r="D25" i="1"/>
  <c r="C25" i="1"/>
  <c r="Q24" i="1"/>
  <c r="Q24" i="8" s="1"/>
  <c r="P24" i="1"/>
  <c r="O24" i="1"/>
  <c r="N24" i="1"/>
  <c r="N24" i="8" s="1"/>
  <c r="M24" i="1"/>
  <c r="T24" i="1" s="1"/>
  <c r="L24" i="1"/>
  <c r="K24" i="1"/>
  <c r="J24" i="1"/>
  <c r="I24" i="1"/>
  <c r="H24" i="1"/>
  <c r="G24" i="1"/>
  <c r="F24" i="1"/>
  <c r="F24" i="8" s="1"/>
  <c r="E24" i="1"/>
  <c r="D24" i="1"/>
  <c r="C24" i="1"/>
  <c r="Q23" i="1"/>
  <c r="P23" i="1"/>
  <c r="P23" i="8" s="1"/>
  <c r="O23" i="1"/>
  <c r="N23" i="1"/>
  <c r="M23" i="1"/>
  <c r="L23" i="1"/>
  <c r="K23" i="1"/>
  <c r="J23" i="1"/>
  <c r="I23" i="1"/>
  <c r="H23" i="1"/>
  <c r="G23" i="1"/>
  <c r="F23" i="1"/>
  <c r="E23" i="1"/>
  <c r="E23" i="8" s="1"/>
  <c r="D23" i="1"/>
  <c r="C23" i="1"/>
  <c r="Q22" i="1"/>
  <c r="P22" i="1"/>
  <c r="O22" i="1"/>
  <c r="O22" i="8" s="1"/>
  <c r="N22" i="1"/>
  <c r="M22" i="1"/>
  <c r="T22" i="1" s="1"/>
  <c r="L22" i="1"/>
  <c r="K22" i="1"/>
  <c r="J22" i="1"/>
  <c r="I22" i="1"/>
  <c r="I22" i="8" s="1"/>
  <c r="H22" i="1"/>
  <c r="G22" i="1"/>
  <c r="F22" i="1"/>
  <c r="E22" i="1"/>
  <c r="D22" i="1"/>
  <c r="C22" i="1"/>
  <c r="Q21" i="1"/>
  <c r="P21" i="1"/>
  <c r="P21" i="8" s="1"/>
  <c r="O21" i="1"/>
  <c r="N21" i="1"/>
  <c r="M21" i="1"/>
  <c r="T21" i="1" s="1"/>
  <c r="L21" i="1"/>
  <c r="K21" i="1"/>
  <c r="J21" i="1"/>
  <c r="I21" i="1"/>
  <c r="H21" i="1"/>
  <c r="H21" i="8" s="1"/>
  <c r="G21" i="1"/>
  <c r="F21" i="1"/>
  <c r="F21" i="8" s="1"/>
  <c r="E21" i="1"/>
  <c r="D21" i="1"/>
  <c r="C21" i="1"/>
  <c r="Q20" i="1"/>
  <c r="P20" i="1"/>
  <c r="O20" i="1"/>
  <c r="O20" i="8" s="1"/>
  <c r="N20" i="1"/>
  <c r="M20" i="1"/>
  <c r="T20" i="1" s="1"/>
  <c r="L20" i="1"/>
  <c r="L20" i="8" s="1"/>
  <c r="K20" i="1"/>
  <c r="J20" i="1"/>
  <c r="I20" i="1"/>
  <c r="H20" i="1"/>
  <c r="G20" i="1"/>
  <c r="G20" i="8" s="1"/>
  <c r="F20" i="1"/>
  <c r="E20" i="1"/>
  <c r="D20" i="1"/>
  <c r="D20" i="8" s="1"/>
  <c r="C20" i="1"/>
  <c r="Q19" i="1"/>
  <c r="P19" i="1"/>
  <c r="O19" i="1"/>
  <c r="N19" i="1"/>
  <c r="N19" i="8" s="1"/>
  <c r="M19" i="1"/>
  <c r="T19" i="1" s="1"/>
  <c r="L19" i="1"/>
  <c r="K19" i="1"/>
  <c r="K19" i="8" s="1"/>
  <c r="J19" i="1"/>
  <c r="I19" i="1"/>
  <c r="H19" i="1"/>
  <c r="G19" i="1"/>
  <c r="F19" i="1"/>
  <c r="F19" i="8" s="1"/>
  <c r="E19" i="1"/>
  <c r="D19" i="1"/>
  <c r="C19" i="1"/>
  <c r="C19" i="8" s="1"/>
  <c r="Q18" i="1"/>
  <c r="Q18" i="7" s="1"/>
  <c r="P18" i="1"/>
  <c r="O18" i="1"/>
  <c r="N18" i="1"/>
  <c r="M18" i="1"/>
  <c r="L18" i="1"/>
  <c r="K18" i="1"/>
  <c r="J18" i="1"/>
  <c r="J18" i="8" s="1"/>
  <c r="I18" i="1"/>
  <c r="H18" i="1"/>
  <c r="G18" i="1"/>
  <c r="F18" i="1"/>
  <c r="E18" i="1"/>
  <c r="E18" i="8" s="1"/>
  <c r="D18" i="1"/>
  <c r="C18" i="1"/>
  <c r="Q17" i="1"/>
  <c r="Q17" i="8" s="1"/>
  <c r="P17" i="1"/>
  <c r="O17" i="1"/>
  <c r="N17" i="1"/>
  <c r="M17" i="1"/>
  <c r="T17" i="1" s="1"/>
  <c r="L17" i="1"/>
  <c r="L17" i="8" s="1"/>
  <c r="K17" i="1"/>
  <c r="J17" i="1"/>
  <c r="I17" i="1"/>
  <c r="I17" i="8" s="1"/>
  <c r="H17" i="1"/>
  <c r="G17" i="1"/>
  <c r="F17" i="1"/>
  <c r="E17" i="1"/>
  <c r="D17" i="1"/>
  <c r="D17" i="8" s="1"/>
  <c r="C17" i="1"/>
  <c r="Q16" i="1"/>
  <c r="P16" i="1"/>
  <c r="P16" i="8" s="1"/>
  <c r="O16" i="1"/>
  <c r="N16" i="1"/>
  <c r="M16" i="1"/>
  <c r="T16" i="1" s="1"/>
  <c r="L16" i="1"/>
  <c r="K16" i="1"/>
  <c r="K16" i="8" s="1"/>
  <c r="J16" i="1"/>
  <c r="I16" i="1"/>
  <c r="H16" i="1"/>
  <c r="H16" i="8" s="1"/>
  <c r="G16" i="1"/>
  <c r="F16" i="1"/>
  <c r="E16" i="1"/>
  <c r="D16" i="1"/>
  <c r="C16" i="1"/>
  <c r="C16" i="8" s="1"/>
  <c r="Q15" i="1"/>
  <c r="P15" i="1"/>
  <c r="O15" i="1"/>
  <c r="O15" i="8" s="1"/>
  <c r="N15" i="1"/>
  <c r="M15" i="1"/>
  <c r="T15" i="1" s="1"/>
  <c r="L15" i="1"/>
  <c r="K15" i="1"/>
  <c r="J15" i="1"/>
  <c r="I15" i="1"/>
  <c r="H15" i="1"/>
  <c r="G15" i="1"/>
  <c r="G15" i="8" s="1"/>
  <c r="F15" i="1"/>
  <c r="E15" i="1"/>
  <c r="D15" i="1"/>
  <c r="C15" i="1"/>
  <c r="Q14" i="1"/>
  <c r="P14" i="1"/>
  <c r="O14" i="1"/>
  <c r="N14" i="1"/>
  <c r="N14" i="8" s="1"/>
  <c r="M14" i="1"/>
  <c r="T14" i="1" s="1"/>
  <c r="L14" i="1"/>
  <c r="K14" i="1"/>
  <c r="J14" i="1"/>
  <c r="I14" i="1"/>
  <c r="H14" i="1"/>
  <c r="G14" i="1"/>
  <c r="F14" i="1"/>
  <c r="F14" i="8" s="1"/>
  <c r="E14" i="1"/>
  <c r="D14" i="1"/>
  <c r="C14" i="1"/>
  <c r="Q13" i="1"/>
  <c r="Q13" i="7" s="1"/>
  <c r="P13" i="1"/>
  <c r="O13" i="1"/>
  <c r="N13" i="1"/>
  <c r="M13" i="1"/>
  <c r="L13" i="1"/>
  <c r="K13" i="1"/>
  <c r="J13" i="1"/>
  <c r="I13" i="1"/>
  <c r="H13" i="1"/>
  <c r="G13" i="1"/>
  <c r="F13" i="1"/>
  <c r="E13" i="1"/>
  <c r="E13" i="8" s="1"/>
  <c r="D13" i="1"/>
  <c r="C13" i="1"/>
  <c r="Q12" i="1"/>
  <c r="P12" i="1"/>
  <c r="O12" i="1"/>
  <c r="N12" i="1"/>
  <c r="M12" i="1"/>
  <c r="T12" i="1" s="1"/>
  <c r="L12" i="1"/>
  <c r="L12" i="8" s="1"/>
  <c r="K12" i="1"/>
  <c r="J12" i="1"/>
  <c r="I12" i="1"/>
  <c r="H12" i="1"/>
  <c r="G12" i="1"/>
  <c r="F12" i="1"/>
  <c r="E12" i="1"/>
  <c r="D12" i="1"/>
  <c r="D12" i="8" s="1"/>
  <c r="C12" i="1"/>
  <c r="Q11" i="1"/>
  <c r="P11" i="1"/>
  <c r="O11" i="1"/>
  <c r="N11" i="1"/>
  <c r="M11" i="1"/>
  <c r="T11" i="1" s="1"/>
  <c r="L11" i="1"/>
  <c r="K11" i="1"/>
  <c r="K11" i="8" s="1"/>
  <c r="J11" i="1"/>
  <c r="I11" i="1"/>
  <c r="H11" i="1"/>
  <c r="G11" i="1"/>
  <c r="F11" i="1"/>
  <c r="E11" i="1"/>
  <c r="D11" i="1"/>
  <c r="C11" i="1"/>
  <c r="C11" i="8" s="1"/>
  <c r="Q10" i="1"/>
  <c r="P10" i="1"/>
  <c r="O10" i="1"/>
  <c r="N10" i="1"/>
  <c r="M10" i="1"/>
  <c r="T10" i="1" s="1"/>
  <c r="L10" i="1"/>
  <c r="K10" i="1"/>
  <c r="J10" i="1"/>
  <c r="J10" i="8" s="1"/>
  <c r="I10" i="1"/>
  <c r="H10" i="1"/>
  <c r="G10" i="1"/>
  <c r="F10" i="1"/>
  <c r="E10" i="1"/>
  <c r="D10" i="1"/>
  <c r="C10" i="1"/>
  <c r="Q9" i="1"/>
  <c r="Q9" i="8" s="1"/>
  <c r="P9" i="1"/>
  <c r="P9" i="7" s="1"/>
  <c r="O9" i="1"/>
  <c r="N9" i="1"/>
  <c r="M9" i="1"/>
  <c r="T9" i="1" s="1"/>
  <c r="L9" i="1"/>
  <c r="K9" i="1"/>
  <c r="J9" i="1"/>
  <c r="I9" i="1"/>
  <c r="I9" i="8" s="1"/>
  <c r="H9" i="1"/>
  <c r="G9" i="1"/>
  <c r="F9" i="1"/>
  <c r="E9" i="1"/>
  <c r="D9" i="1"/>
  <c r="C9" i="1"/>
  <c r="Q8" i="1"/>
  <c r="P8" i="1"/>
  <c r="P8" i="8" s="1"/>
  <c r="O8" i="1"/>
  <c r="N8" i="1"/>
  <c r="M8" i="1"/>
  <c r="T8" i="1" s="1"/>
  <c r="L8" i="1"/>
  <c r="K8" i="1"/>
  <c r="J8" i="1"/>
  <c r="I8" i="1"/>
  <c r="H8" i="1"/>
  <c r="H8" i="8" s="1"/>
  <c r="G8" i="1"/>
  <c r="F8" i="1"/>
  <c r="E8" i="1"/>
  <c r="D8" i="1"/>
  <c r="C8" i="1"/>
  <c r="Q7" i="1"/>
  <c r="P7" i="1"/>
  <c r="O7" i="1"/>
  <c r="O7" i="8" s="1"/>
  <c r="N7" i="1"/>
  <c r="M7" i="1"/>
  <c r="T7" i="1" s="1"/>
  <c r="L7" i="1"/>
  <c r="K7" i="1"/>
  <c r="J7" i="1"/>
  <c r="I7" i="1"/>
  <c r="H7" i="1"/>
  <c r="G7" i="1"/>
  <c r="G7" i="8" s="1"/>
  <c r="F7" i="1"/>
  <c r="E7" i="1"/>
  <c r="E7" i="7" s="1"/>
  <c r="D7" i="1"/>
  <c r="C7" i="1"/>
  <c r="Q6" i="1"/>
  <c r="P6" i="1"/>
  <c r="O6" i="1"/>
  <c r="N6" i="1"/>
  <c r="N6" i="8" s="1"/>
  <c r="M6" i="1"/>
  <c r="T6" i="1" s="1"/>
  <c r="L6" i="1"/>
  <c r="K6" i="1"/>
  <c r="J6" i="1"/>
  <c r="I6" i="1"/>
  <c r="H6" i="1"/>
  <c r="G6" i="1"/>
  <c r="F6" i="1"/>
  <c r="F6" i="8" s="1"/>
  <c r="E6" i="1"/>
  <c r="D6" i="1"/>
  <c r="C6" i="1"/>
  <c r="Q5" i="1"/>
  <c r="P5" i="1"/>
  <c r="O5" i="1"/>
  <c r="N5" i="1"/>
  <c r="M5" i="1"/>
  <c r="L5" i="1"/>
  <c r="K5" i="1"/>
  <c r="J5" i="1"/>
  <c r="I5" i="1"/>
  <c r="H5" i="1"/>
  <c r="G5" i="1"/>
  <c r="F5" i="1"/>
  <c r="E5" i="1"/>
  <c r="E5" i="8" s="1"/>
  <c r="D5" i="1"/>
  <c r="D5" i="7" s="1"/>
  <c r="C5" i="1"/>
  <c r="Q4" i="1"/>
  <c r="P4" i="1"/>
  <c r="O4" i="1"/>
  <c r="N4" i="1"/>
  <c r="M4" i="1"/>
  <c r="T4" i="1" s="1"/>
  <c r="L4" i="1"/>
  <c r="L4" i="8" s="1"/>
  <c r="K4" i="1"/>
  <c r="J4" i="1"/>
  <c r="I4" i="1"/>
  <c r="H4" i="1"/>
  <c r="G4" i="1"/>
  <c r="F4" i="1"/>
  <c r="E4" i="1"/>
  <c r="D4" i="1"/>
  <c r="D4" i="8" s="1"/>
  <c r="C4" i="1"/>
  <c r="Q3" i="1"/>
  <c r="P3" i="1"/>
  <c r="O3" i="1"/>
  <c r="N3" i="1"/>
  <c r="M3" i="1"/>
  <c r="T3" i="1" s="1"/>
  <c r="L3" i="1"/>
  <c r="K3" i="1"/>
  <c r="K3" i="8" s="1"/>
  <c r="J3" i="1"/>
  <c r="I3" i="1"/>
  <c r="H3" i="1"/>
  <c r="G3" i="1"/>
  <c r="F3" i="1"/>
  <c r="E3" i="1"/>
  <c r="D3" i="1"/>
  <c r="D58" i="5" l="1"/>
  <c r="L58" i="5"/>
  <c r="E59" i="5"/>
  <c r="M59" i="5"/>
  <c r="T4" i="5"/>
  <c r="F60" i="5"/>
  <c r="N60" i="5"/>
  <c r="G61" i="5"/>
  <c r="O61" i="5"/>
  <c r="H62" i="5"/>
  <c r="P62" i="5"/>
  <c r="I63" i="5"/>
  <c r="Q63" i="5"/>
  <c r="Q62" i="5"/>
  <c r="K62" i="5"/>
  <c r="J58" i="5"/>
  <c r="C59" i="5"/>
  <c r="K59" i="5"/>
  <c r="D60" i="5"/>
  <c r="L60" i="5"/>
  <c r="E61" i="5"/>
  <c r="M61" i="5"/>
  <c r="T6" i="5"/>
  <c r="F62" i="5"/>
  <c r="N62" i="5"/>
  <c r="G63" i="5"/>
  <c r="O63" i="5"/>
  <c r="M18" i="8"/>
  <c r="T18" i="1"/>
  <c r="M33" i="7"/>
  <c r="T33" i="1"/>
  <c r="M49" i="8"/>
  <c r="T49" i="1"/>
  <c r="M31" i="8"/>
  <c r="T31" i="1"/>
  <c r="M39" i="8"/>
  <c r="T39" i="1"/>
  <c r="M46" i="7"/>
  <c r="T46" i="1"/>
  <c r="M23" i="8"/>
  <c r="T23" i="1"/>
  <c r="M5" i="8"/>
  <c r="T5" i="1"/>
  <c r="M13" i="8"/>
  <c r="T13" i="1"/>
  <c r="M36" i="8"/>
  <c r="T36" i="1"/>
  <c r="M44" i="8"/>
  <c r="T44" i="1"/>
  <c r="C63" i="5"/>
  <c r="K63" i="5"/>
  <c r="F58" i="5"/>
  <c r="N58" i="5"/>
  <c r="G59" i="5"/>
  <c r="O59" i="5"/>
  <c r="H60" i="5"/>
  <c r="P60" i="5"/>
  <c r="I61" i="5"/>
  <c r="Q61" i="5"/>
  <c r="J62" i="5"/>
  <c r="O58" i="5"/>
  <c r="G58" i="5"/>
  <c r="H58" i="5"/>
  <c r="P58" i="5"/>
  <c r="I59" i="5"/>
  <c r="Q59" i="5"/>
  <c r="J60" i="5"/>
  <c r="C61" i="5"/>
  <c r="K61" i="5"/>
  <c r="D62" i="5"/>
  <c r="L62" i="5"/>
  <c r="E63" i="5"/>
  <c r="M63" i="5"/>
  <c r="H59" i="5"/>
  <c r="P59" i="5"/>
  <c r="I60" i="5"/>
  <c r="Q60" i="5"/>
  <c r="J61" i="5"/>
  <c r="C62" i="5"/>
  <c r="D63" i="5"/>
  <c r="L63" i="5"/>
  <c r="I58" i="5"/>
  <c r="Q58" i="5"/>
  <c r="J59" i="5"/>
  <c r="C60" i="5"/>
  <c r="K60" i="5"/>
  <c r="D61" i="5"/>
  <c r="L61" i="5"/>
  <c r="E62" i="5"/>
  <c r="M62" i="5"/>
  <c r="F63" i="5"/>
  <c r="N63" i="5"/>
  <c r="E58" i="5"/>
  <c r="M58" i="5"/>
  <c r="F59" i="5"/>
  <c r="N59" i="5"/>
  <c r="G60" i="5"/>
  <c r="O60" i="5"/>
  <c r="H61" i="5"/>
  <c r="P61" i="5"/>
  <c r="I62" i="5"/>
  <c r="J63" i="5"/>
  <c r="C58" i="5"/>
  <c r="K58" i="5"/>
  <c r="D59" i="5"/>
  <c r="L59" i="5"/>
  <c r="E60" i="5"/>
  <c r="M60" i="5"/>
  <c r="F61" i="5"/>
  <c r="N61" i="5"/>
  <c r="G62" i="5"/>
  <c r="O62" i="5"/>
  <c r="H63" i="5"/>
  <c r="P63" i="5"/>
  <c r="L51" i="7"/>
  <c r="G54" i="7"/>
  <c r="E47" i="7"/>
  <c r="L48" i="7"/>
  <c r="L56" i="7"/>
  <c r="Q24" i="7"/>
  <c r="E39" i="7"/>
  <c r="I45" i="7"/>
  <c r="C56" i="7"/>
  <c r="E28" i="7"/>
  <c r="H39" i="7"/>
  <c r="O49" i="7"/>
  <c r="K56" i="7"/>
  <c r="K29" i="7"/>
  <c r="O40" i="7"/>
  <c r="G50" i="7"/>
  <c r="O30" i="7"/>
  <c r="H42" i="7"/>
  <c r="P50" i="7"/>
  <c r="Q18" i="8"/>
  <c r="O33" i="7"/>
  <c r="N43" i="7"/>
  <c r="D40" i="8"/>
  <c r="P34" i="7"/>
  <c r="G52" i="7"/>
  <c r="P49" i="8"/>
  <c r="D35" i="7"/>
  <c r="L46" i="7"/>
  <c r="Q53" i="7"/>
  <c r="P21" i="7"/>
  <c r="D38" i="7"/>
  <c r="J4" i="8"/>
  <c r="J4" i="7"/>
  <c r="C4" i="8"/>
  <c r="C4" i="7"/>
  <c r="O4" i="8"/>
  <c r="O4" i="7"/>
  <c r="Q6" i="8"/>
  <c r="Q6" i="7"/>
  <c r="K8" i="8"/>
  <c r="K8" i="7"/>
  <c r="M10" i="8"/>
  <c r="M10" i="7"/>
  <c r="G12" i="8"/>
  <c r="G12" i="7"/>
  <c r="Q14" i="8"/>
  <c r="Q14" i="7"/>
  <c r="O7" i="7"/>
  <c r="L20" i="7"/>
  <c r="Q3" i="8"/>
  <c r="Q3" i="7"/>
  <c r="J3" i="7"/>
  <c r="J3" i="8"/>
  <c r="G4" i="8"/>
  <c r="G4" i="7"/>
  <c r="P5" i="8"/>
  <c r="P5" i="7"/>
  <c r="C8" i="8"/>
  <c r="C8" i="7"/>
  <c r="L9" i="8"/>
  <c r="L9" i="7"/>
  <c r="F11" i="8"/>
  <c r="F11" i="7"/>
  <c r="H13" i="8"/>
  <c r="H13" i="7"/>
  <c r="I14" i="8"/>
  <c r="I14" i="7"/>
  <c r="D12" i="7"/>
  <c r="G3" i="8"/>
  <c r="G3" i="7"/>
  <c r="G57" i="7" s="1"/>
  <c r="G27" i="9" s="1"/>
  <c r="G27" i="10" s="1"/>
  <c r="P4" i="8"/>
  <c r="P4" i="7"/>
  <c r="J6" i="8"/>
  <c r="J6" i="7"/>
  <c r="D8" i="8"/>
  <c r="D8" i="7"/>
  <c r="E9" i="8"/>
  <c r="E9" i="7"/>
  <c r="F10" i="8"/>
  <c r="F10" i="7"/>
  <c r="G11" i="8"/>
  <c r="G11" i="7"/>
  <c r="O11" i="8"/>
  <c r="O11" i="7"/>
  <c r="H12" i="8"/>
  <c r="H12" i="7"/>
  <c r="P12" i="8"/>
  <c r="P12" i="7"/>
  <c r="I13" i="8"/>
  <c r="I13" i="7"/>
  <c r="J14" i="8"/>
  <c r="J14" i="7"/>
  <c r="C15" i="8"/>
  <c r="C15" i="7"/>
  <c r="K15" i="8"/>
  <c r="K15" i="7"/>
  <c r="D16" i="7"/>
  <c r="D16" i="8"/>
  <c r="L16" i="8"/>
  <c r="L16" i="7"/>
  <c r="E17" i="8"/>
  <c r="E17" i="7"/>
  <c r="M17" i="8"/>
  <c r="M17" i="7"/>
  <c r="F18" i="8"/>
  <c r="F18" i="7"/>
  <c r="N18" i="8"/>
  <c r="N18" i="7"/>
  <c r="G19" i="8"/>
  <c r="G19" i="7"/>
  <c r="O19" i="8"/>
  <c r="O19" i="7"/>
  <c r="H20" i="7"/>
  <c r="H20" i="8"/>
  <c r="P20" i="8"/>
  <c r="P20" i="7"/>
  <c r="I21" i="8"/>
  <c r="I21" i="7"/>
  <c r="Q21" i="8"/>
  <c r="Q21" i="7"/>
  <c r="J22" i="7"/>
  <c r="J22" i="8"/>
  <c r="C23" i="7"/>
  <c r="C23" i="8"/>
  <c r="K23" i="7"/>
  <c r="K23" i="8"/>
  <c r="D24" i="8"/>
  <c r="D24" i="7"/>
  <c r="L24" i="8"/>
  <c r="L24" i="7"/>
  <c r="M25" i="8"/>
  <c r="M25" i="7"/>
  <c r="F26" i="7"/>
  <c r="F26" i="8"/>
  <c r="N26" i="8"/>
  <c r="N26" i="7"/>
  <c r="G27" i="8"/>
  <c r="G27" i="7"/>
  <c r="O27" i="8"/>
  <c r="O27" i="7"/>
  <c r="H28" i="7"/>
  <c r="H28" i="8"/>
  <c r="D4" i="7"/>
  <c r="H8" i="7"/>
  <c r="L12" i="7"/>
  <c r="P16" i="7"/>
  <c r="F21" i="7"/>
  <c r="E25" i="8"/>
  <c r="F3" i="8"/>
  <c r="F3" i="7"/>
  <c r="N3" i="8"/>
  <c r="N3" i="7"/>
  <c r="H5" i="7"/>
  <c r="H5" i="8"/>
  <c r="I6" i="8"/>
  <c r="I6" i="7"/>
  <c r="J7" i="8"/>
  <c r="J7" i="7"/>
  <c r="D9" i="8"/>
  <c r="D9" i="7"/>
  <c r="E10" i="7"/>
  <c r="E10" i="8"/>
  <c r="N11" i="8"/>
  <c r="N11" i="7"/>
  <c r="O12" i="8"/>
  <c r="O12" i="7"/>
  <c r="P13" i="8"/>
  <c r="P13" i="7"/>
  <c r="J15" i="8"/>
  <c r="J15" i="7"/>
  <c r="K3" i="7"/>
  <c r="H16" i="7"/>
  <c r="O3" i="8"/>
  <c r="O3" i="7"/>
  <c r="H4" i="8"/>
  <c r="H4" i="7"/>
  <c r="I5" i="8"/>
  <c r="I5" i="7"/>
  <c r="Q5" i="8"/>
  <c r="Q5" i="7"/>
  <c r="C7" i="8"/>
  <c r="C7" i="7"/>
  <c r="K7" i="8"/>
  <c r="K7" i="7"/>
  <c r="L8" i="8"/>
  <c r="L8" i="7"/>
  <c r="M9" i="8"/>
  <c r="M9" i="7"/>
  <c r="N10" i="8"/>
  <c r="N10" i="7"/>
  <c r="H3" i="8"/>
  <c r="H3" i="7"/>
  <c r="P3" i="8"/>
  <c r="P3" i="7"/>
  <c r="I4" i="8"/>
  <c r="I4" i="7"/>
  <c r="Q4" i="8"/>
  <c r="Q4" i="7"/>
  <c r="J5" i="8"/>
  <c r="J5" i="7"/>
  <c r="C6" i="8"/>
  <c r="C6" i="7"/>
  <c r="K6" i="8"/>
  <c r="K6" i="7"/>
  <c r="D7" i="8"/>
  <c r="D7" i="7"/>
  <c r="L7" i="8"/>
  <c r="L7" i="7"/>
  <c r="E8" i="8"/>
  <c r="E8" i="7"/>
  <c r="M8" i="8"/>
  <c r="M8" i="7"/>
  <c r="F9" i="8"/>
  <c r="F9" i="7"/>
  <c r="N9" i="8"/>
  <c r="N9" i="7"/>
  <c r="G10" i="8"/>
  <c r="G10" i="7"/>
  <c r="O10" i="8"/>
  <c r="O10" i="7"/>
  <c r="H11" i="8"/>
  <c r="H11" i="7"/>
  <c r="P11" i="8"/>
  <c r="P11" i="7"/>
  <c r="I12" i="8"/>
  <c r="I12" i="7"/>
  <c r="Q12" i="8"/>
  <c r="Q12" i="7"/>
  <c r="J13" i="8"/>
  <c r="J13" i="7"/>
  <c r="C14" i="8"/>
  <c r="C14" i="7"/>
  <c r="K14" i="8"/>
  <c r="K14" i="7"/>
  <c r="D15" i="8"/>
  <c r="D15" i="7"/>
  <c r="L15" i="8"/>
  <c r="L15" i="7"/>
  <c r="E16" i="8"/>
  <c r="E16" i="7"/>
  <c r="M16" i="8"/>
  <c r="M16" i="7"/>
  <c r="F17" i="8"/>
  <c r="F17" i="7"/>
  <c r="N17" i="8"/>
  <c r="N17" i="7"/>
  <c r="G18" i="8"/>
  <c r="G18" i="7"/>
  <c r="O18" i="8"/>
  <c r="O18" i="7"/>
  <c r="H19" i="8"/>
  <c r="H19" i="7"/>
  <c r="P19" i="8"/>
  <c r="P19" i="7"/>
  <c r="I20" i="8"/>
  <c r="I20" i="7"/>
  <c r="Q20" i="8"/>
  <c r="Q20" i="7"/>
  <c r="J21" i="8"/>
  <c r="J21" i="7"/>
  <c r="C22" i="8"/>
  <c r="C22" i="7"/>
  <c r="K22" i="8"/>
  <c r="K22" i="7"/>
  <c r="D23" i="8"/>
  <c r="D23" i="7"/>
  <c r="L23" i="8"/>
  <c r="L23" i="7"/>
  <c r="E24" i="8"/>
  <c r="E24" i="7"/>
  <c r="M24" i="8"/>
  <c r="M24" i="7"/>
  <c r="F25" i="8"/>
  <c r="F25" i="7"/>
  <c r="L4" i="7"/>
  <c r="P8" i="7"/>
  <c r="E13" i="7"/>
  <c r="I17" i="7"/>
  <c r="H33" i="8"/>
  <c r="M7" i="7"/>
  <c r="M7" i="8"/>
  <c r="F8" i="8"/>
  <c r="F8" i="7"/>
  <c r="N8" i="7"/>
  <c r="N8" i="8"/>
  <c r="G9" i="8"/>
  <c r="G9" i="7"/>
  <c r="O9" i="8"/>
  <c r="O9" i="7"/>
  <c r="H10" i="8"/>
  <c r="H10" i="7"/>
  <c r="P10" i="7"/>
  <c r="P10" i="8"/>
  <c r="I11" i="8"/>
  <c r="I11" i="7"/>
  <c r="Q11" i="8"/>
  <c r="Q11" i="7"/>
  <c r="J12" i="8"/>
  <c r="J12" i="7"/>
  <c r="C13" i="8"/>
  <c r="C13" i="7"/>
  <c r="K13" i="8"/>
  <c r="K13" i="7"/>
  <c r="D14" i="8"/>
  <c r="D14" i="7"/>
  <c r="L14" i="8"/>
  <c r="L14" i="7"/>
  <c r="E15" i="8"/>
  <c r="E15" i="7"/>
  <c r="M15" i="8"/>
  <c r="M15" i="7"/>
  <c r="F16" i="8"/>
  <c r="F16" i="7"/>
  <c r="N16" i="8"/>
  <c r="N16" i="7"/>
  <c r="G17" i="8"/>
  <c r="G17" i="7"/>
  <c r="O17" i="8"/>
  <c r="O17" i="7"/>
  <c r="H18" i="8"/>
  <c r="H18" i="7"/>
  <c r="P18" i="8"/>
  <c r="P18" i="7"/>
  <c r="I19" i="8"/>
  <c r="I19" i="7"/>
  <c r="Q19" i="8"/>
  <c r="Q19" i="7"/>
  <c r="J20" i="8"/>
  <c r="J20" i="7"/>
  <c r="C21" i="8"/>
  <c r="C21" i="7"/>
  <c r="K21" i="8"/>
  <c r="K21" i="7"/>
  <c r="D22" i="8"/>
  <c r="D22" i="7"/>
  <c r="L22" i="8"/>
  <c r="L22" i="7"/>
  <c r="E5" i="7"/>
  <c r="I9" i="7"/>
  <c r="M13" i="7"/>
  <c r="Q17" i="7"/>
  <c r="O22" i="7"/>
  <c r="G32" i="7"/>
  <c r="K5" i="8"/>
  <c r="K5" i="7"/>
  <c r="K4" i="8"/>
  <c r="K4" i="7"/>
  <c r="L5" i="8"/>
  <c r="L5" i="7"/>
  <c r="E6" i="8"/>
  <c r="E6" i="7"/>
  <c r="M6" i="8"/>
  <c r="M6" i="7"/>
  <c r="F7" i="8"/>
  <c r="F7" i="7"/>
  <c r="N7" i="7"/>
  <c r="N7" i="8"/>
  <c r="G8" i="8"/>
  <c r="G8" i="7"/>
  <c r="O8" i="7"/>
  <c r="O8" i="8"/>
  <c r="H9" i="8"/>
  <c r="H9" i="7"/>
  <c r="I10" i="8"/>
  <c r="I10" i="7"/>
  <c r="Q10" i="7"/>
  <c r="Q10" i="8"/>
  <c r="J11" i="8"/>
  <c r="J11" i="7"/>
  <c r="C12" i="8"/>
  <c r="C12" i="7"/>
  <c r="K12" i="8"/>
  <c r="K12" i="7"/>
  <c r="D13" i="8"/>
  <c r="D13" i="7"/>
  <c r="L13" i="8"/>
  <c r="L13" i="7"/>
  <c r="E14" i="7"/>
  <c r="E14" i="8"/>
  <c r="M14" i="7"/>
  <c r="M14" i="8"/>
  <c r="F15" i="8"/>
  <c r="F15" i="7"/>
  <c r="N15" i="8"/>
  <c r="N15" i="7"/>
  <c r="G16" i="7"/>
  <c r="G16" i="8"/>
  <c r="O16" i="7"/>
  <c r="O16" i="8"/>
  <c r="H17" i="8"/>
  <c r="H17" i="7"/>
  <c r="P17" i="8"/>
  <c r="P17" i="7"/>
  <c r="I18" i="8"/>
  <c r="I18" i="7"/>
  <c r="J19" i="8"/>
  <c r="J19" i="7"/>
  <c r="C20" i="8"/>
  <c r="C20" i="7"/>
  <c r="K20" i="7"/>
  <c r="K20" i="8"/>
  <c r="D21" i="7"/>
  <c r="D21" i="8"/>
  <c r="L21" i="8"/>
  <c r="L21" i="7"/>
  <c r="E22" i="8"/>
  <c r="E22" i="7"/>
  <c r="M22" i="7"/>
  <c r="M22" i="8"/>
  <c r="F23" i="8"/>
  <c r="F23" i="7"/>
  <c r="N23" i="8"/>
  <c r="N23" i="7"/>
  <c r="G24" i="8"/>
  <c r="G24" i="7"/>
  <c r="O24" i="8"/>
  <c r="O24" i="7"/>
  <c r="H25" i="8"/>
  <c r="H25" i="7"/>
  <c r="P25" i="7"/>
  <c r="P25" i="8"/>
  <c r="I26" i="8"/>
  <c r="I26" i="7"/>
  <c r="Q26" i="8"/>
  <c r="Q26" i="7"/>
  <c r="J27" i="7"/>
  <c r="J27" i="8"/>
  <c r="C28" i="7"/>
  <c r="C28" i="8"/>
  <c r="K28" i="8"/>
  <c r="K28" i="7"/>
  <c r="D29" i="8"/>
  <c r="D29" i="7"/>
  <c r="L29" i="8"/>
  <c r="L29" i="7"/>
  <c r="E30" i="8"/>
  <c r="E30" i="7"/>
  <c r="M30" i="7"/>
  <c r="M30" i="8"/>
  <c r="F31" i="8"/>
  <c r="F31" i="7"/>
  <c r="N31" i="8"/>
  <c r="N31" i="7"/>
  <c r="O32" i="8"/>
  <c r="O32" i="7"/>
  <c r="P33" i="8"/>
  <c r="P33" i="7"/>
  <c r="I34" i="7"/>
  <c r="I34" i="8"/>
  <c r="Q34" i="8"/>
  <c r="Q34" i="7"/>
  <c r="J35" i="8"/>
  <c r="J35" i="7"/>
  <c r="C36" i="7"/>
  <c r="C36" i="8"/>
  <c r="D37" i="8"/>
  <c r="D37" i="7"/>
  <c r="L37" i="8"/>
  <c r="L37" i="7"/>
  <c r="E38" i="8"/>
  <c r="E38" i="7"/>
  <c r="M38" i="8"/>
  <c r="M38" i="7"/>
  <c r="F39" i="8"/>
  <c r="F39" i="7"/>
  <c r="N39" i="8"/>
  <c r="N39" i="7"/>
  <c r="G40" i="8"/>
  <c r="G40" i="7"/>
  <c r="M5" i="7"/>
  <c r="Q9" i="7"/>
  <c r="F14" i="7"/>
  <c r="J18" i="7"/>
  <c r="P23" i="7"/>
  <c r="D5" i="8"/>
  <c r="C5" i="8"/>
  <c r="C5" i="7"/>
  <c r="F22" i="8"/>
  <c r="F22" i="7"/>
  <c r="H24" i="8"/>
  <c r="H24" i="7"/>
  <c r="J26" i="8"/>
  <c r="J26" i="7"/>
  <c r="L28" i="8"/>
  <c r="L28" i="7"/>
  <c r="N30" i="8"/>
  <c r="N30" i="7"/>
  <c r="P32" i="8"/>
  <c r="P32" i="7"/>
  <c r="C35" i="8"/>
  <c r="C35" i="7"/>
  <c r="E37" i="8"/>
  <c r="E37" i="7"/>
  <c r="F38" i="8"/>
  <c r="F38" i="7"/>
  <c r="N38" i="8"/>
  <c r="N38" i="7"/>
  <c r="O39" i="8"/>
  <c r="O39" i="7"/>
  <c r="H40" i="8"/>
  <c r="H40" i="7"/>
  <c r="I41" i="8"/>
  <c r="I41" i="7"/>
  <c r="Q41" i="8"/>
  <c r="Q41" i="7"/>
  <c r="J42" i="8"/>
  <c r="J42" i="7"/>
  <c r="C43" i="8"/>
  <c r="C43" i="7"/>
  <c r="K43" i="8"/>
  <c r="K43" i="7"/>
  <c r="D44" i="8"/>
  <c r="D44" i="7"/>
  <c r="L44" i="8"/>
  <c r="L44" i="7"/>
  <c r="E45" i="8"/>
  <c r="E45" i="7"/>
  <c r="M45" i="8"/>
  <c r="M45" i="7"/>
  <c r="F46" i="8"/>
  <c r="F46" i="7"/>
  <c r="N46" i="8"/>
  <c r="N46" i="7"/>
  <c r="G47" i="8"/>
  <c r="G47" i="7"/>
  <c r="O47" i="8"/>
  <c r="O47" i="7"/>
  <c r="H48" i="8"/>
  <c r="H48" i="7"/>
  <c r="P48" i="8"/>
  <c r="P48" i="7"/>
  <c r="I49" i="8"/>
  <c r="I49" i="7"/>
  <c r="Q49" i="8"/>
  <c r="Q49" i="7"/>
  <c r="J50" i="8"/>
  <c r="J50" i="7"/>
  <c r="C51" i="8"/>
  <c r="C51" i="7"/>
  <c r="K51" i="8"/>
  <c r="K51" i="7"/>
  <c r="D52" i="8"/>
  <c r="D52" i="7"/>
  <c r="L52" i="8"/>
  <c r="L52" i="7"/>
  <c r="E53" i="8"/>
  <c r="E53" i="7"/>
  <c r="F6" i="7"/>
  <c r="J10" i="7"/>
  <c r="N14" i="7"/>
  <c r="C19" i="7"/>
  <c r="E7" i="8"/>
  <c r="I3" i="7"/>
  <c r="I3" i="8"/>
  <c r="L6" i="8"/>
  <c r="L6" i="7"/>
  <c r="M21" i="8"/>
  <c r="M21" i="7"/>
  <c r="N22" i="8"/>
  <c r="N22" i="7"/>
  <c r="O23" i="8"/>
  <c r="O23" i="7"/>
  <c r="P24" i="8"/>
  <c r="P24" i="7"/>
  <c r="Q25" i="8"/>
  <c r="Q25" i="7"/>
  <c r="C27" i="8"/>
  <c r="C27" i="7"/>
  <c r="D28" i="8"/>
  <c r="D28" i="7"/>
  <c r="E29" i="8"/>
  <c r="E29" i="7"/>
  <c r="F30" i="8"/>
  <c r="F30" i="7"/>
  <c r="O31" i="8"/>
  <c r="O31" i="7"/>
  <c r="H32" i="8"/>
  <c r="H32" i="7"/>
  <c r="Q33" i="8"/>
  <c r="Q33" i="7"/>
  <c r="K35" i="8"/>
  <c r="K35" i="7"/>
  <c r="D36" i="8"/>
  <c r="D36" i="7"/>
  <c r="M37" i="8"/>
  <c r="M37" i="7"/>
  <c r="P40" i="8"/>
  <c r="P40" i="7"/>
  <c r="D3" i="8"/>
  <c r="D3" i="7"/>
  <c r="L3" i="8"/>
  <c r="L3" i="7"/>
  <c r="E4" i="8"/>
  <c r="E4" i="7"/>
  <c r="M4" i="8"/>
  <c r="M4" i="7"/>
  <c r="F5" i="8"/>
  <c r="F5" i="7"/>
  <c r="N5" i="8"/>
  <c r="N5" i="7"/>
  <c r="G6" i="8"/>
  <c r="G6" i="7"/>
  <c r="O6" i="8"/>
  <c r="O6" i="7"/>
  <c r="H7" i="8"/>
  <c r="H7" i="7"/>
  <c r="P7" i="8"/>
  <c r="P7" i="7"/>
  <c r="I8" i="8"/>
  <c r="I8" i="7"/>
  <c r="Q8" i="8"/>
  <c r="Q8" i="7"/>
  <c r="J9" i="8"/>
  <c r="J9" i="7"/>
  <c r="C10" i="8"/>
  <c r="C10" i="7"/>
  <c r="K10" i="8"/>
  <c r="K10" i="7"/>
  <c r="D11" i="8"/>
  <c r="D11" i="7"/>
  <c r="L11" i="8"/>
  <c r="L11" i="7"/>
  <c r="E12" i="8"/>
  <c r="E12" i="7"/>
  <c r="M12" i="8"/>
  <c r="M12" i="7"/>
  <c r="F13" i="8"/>
  <c r="F13" i="7"/>
  <c r="N13" i="8"/>
  <c r="N13" i="7"/>
  <c r="G14" i="8"/>
  <c r="G14" i="7"/>
  <c r="O14" i="8"/>
  <c r="O14" i="7"/>
  <c r="H15" i="8"/>
  <c r="H15" i="7"/>
  <c r="P15" i="8"/>
  <c r="P15" i="7"/>
  <c r="I16" i="8"/>
  <c r="I16" i="7"/>
  <c r="Q16" i="8"/>
  <c r="Q16" i="7"/>
  <c r="J17" i="8"/>
  <c r="J17" i="7"/>
  <c r="C18" i="8"/>
  <c r="C18" i="7"/>
  <c r="K18" i="8"/>
  <c r="K18" i="7"/>
  <c r="D19" i="8"/>
  <c r="D19" i="7"/>
  <c r="L19" i="8"/>
  <c r="L19" i="7"/>
  <c r="E20" i="8"/>
  <c r="E20" i="7"/>
  <c r="M20" i="8"/>
  <c r="M20" i="7"/>
  <c r="N21" i="8"/>
  <c r="N21" i="7"/>
  <c r="G22" i="8"/>
  <c r="G22" i="7"/>
  <c r="H23" i="8"/>
  <c r="H23" i="7"/>
  <c r="I24" i="8"/>
  <c r="I24" i="7"/>
  <c r="J25" i="8"/>
  <c r="J25" i="7"/>
  <c r="K26" i="8"/>
  <c r="K26" i="7"/>
  <c r="L27" i="8"/>
  <c r="L27" i="7"/>
  <c r="M28" i="8"/>
  <c r="M28" i="7"/>
  <c r="F29" i="8"/>
  <c r="F29" i="7"/>
  <c r="N29" i="8"/>
  <c r="N29" i="7"/>
  <c r="G30" i="8"/>
  <c r="G30" i="7"/>
  <c r="H31" i="8"/>
  <c r="H31" i="7"/>
  <c r="P31" i="8"/>
  <c r="P31" i="7"/>
  <c r="N6" i="7"/>
  <c r="C11" i="7"/>
  <c r="G15" i="7"/>
  <c r="K19" i="7"/>
  <c r="C26" i="7"/>
  <c r="P9" i="8"/>
  <c r="D6" i="7"/>
  <c r="D6" i="8"/>
  <c r="E21" i="8"/>
  <c r="E21" i="7"/>
  <c r="G23" i="8"/>
  <c r="G23" i="7"/>
  <c r="I25" i="8"/>
  <c r="I25" i="7"/>
  <c r="K27" i="8"/>
  <c r="K27" i="7"/>
  <c r="M29" i="8"/>
  <c r="M29" i="7"/>
  <c r="G31" i="8"/>
  <c r="G31" i="7"/>
  <c r="I33" i="8"/>
  <c r="I33" i="7"/>
  <c r="J34" i="8"/>
  <c r="J34" i="7"/>
  <c r="L36" i="8"/>
  <c r="L36" i="7"/>
  <c r="G39" i="8"/>
  <c r="G39" i="7"/>
  <c r="E3" i="8"/>
  <c r="E3" i="7"/>
  <c r="M3" i="8"/>
  <c r="M3" i="7"/>
  <c r="F4" i="8"/>
  <c r="F4" i="7"/>
  <c r="N4" i="8"/>
  <c r="N4" i="7"/>
  <c r="G5" i="8"/>
  <c r="G5" i="7"/>
  <c r="O5" i="8"/>
  <c r="O5" i="7"/>
  <c r="H6" i="8"/>
  <c r="H6" i="7"/>
  <c r="P6" i="8"/>
  <c r="P6" i="7"/>
  <c r="I7" i="8"/>
  <c r="I7" i="7"/>
  <c r="Q7" i="8"/>
  <c r="Q7" i="7"/>
  <c r="J8" i="8"/>
  <c r="J8" i="7"/>
  <c r="C9" i="8"/>
  <c r="C9" i="7"/>
  <c r="K9" i="8"/>
  <c r="K9" i="7"/>
  <c r="D10" i="8"/>
  <c r="D10" i="7"/>
  <c r="L10" i="8"/>
  <c r="L10" i="7"/>
  <c r="E11" i="8"/>
  <c r="E11" i="7"/>
  <c r="M11" i="8"/>
  <c r="M11" i="7"/>
  <c r="F12" i="8"/>
  <c r="F12" i="7"/>
  <c r="N12" i="8"/>
  <c r="N12" i="7"/>
  <c r="G13" i="8"/>
  <c r="G13" i="7"/>
  <c r="O13" i="8"/>
  <c r="O13" i="7"/>
  <c r="H14" i="8"/>
  <c r="H14" i="7"/>
  <c r="P14" i="8"/>
  <c r="P14" i="7"/>
  <c r="I15" i="8"/>
  <c r="I15" i="7"/>
  <c r="Q15" i="8"/>
  <c r="Q15" i="7"/>
  <c r="J16" i="8"/>
  <c r="J16" i="7"/>
  <c r="C17" i="8"/>
  <c r="C17" i="7"/>
  <c r="K17" i="8"/>
  <c r="K17" i="7"/>
  <c r="D18" i="8"/>
  <c r="D18" i="7"/>
  <c r="L18" i="8"/>
  <c r="L18" i="7"/>
  <c r="E19" i="8"/>
  <c r="E19" i="7"/>
  <c r="M19" i="8"/>
  <c r="M19" i="7"/>
  <c r="F20" i="8"/>
  <c r="F20" i="7"/>
  <c r="N20" i="8"/>
  <c r="N20" i="7"/>
  <c r="G21" i="8"/>
  <c r="G21" i="7"/>
  <c r="O21" i="8"/>
  <c r="O21" i="7"/>
  <c r="H22" i="8"/>
  <c r="H22" i="7"/>
  <c r="P22" i="8"/>
  <c r="P22" i="7"/>
  <c r="I23" i="8"/>
  <c r="I23" i="7"/>
  <c r="Q23" i="8"/>
  <c r="Q23" i="7"/>
  <c r="J24" i="8"/>
  <c r="J24" i="7"/>
  <c r="C25" i="8"/>
  <c r="C25" i="7"/>
  <c r="K25" i="8"/>
  <c r="K25" i="7"/>
  <c r="D26" i="8"/>
  <c r="D26" i="7"/>
  <c r="L26" i="8"/>
  <c r="L26" i="7"/>
  <c r="E27" i="8"/>
  <c r="E27" i="7"/>
  <c r="M27" i="8"/>
  <c r="M27" i="7"/>
  <c r="F28" i="8"/>
  <c r="F28" i="7"/>
  <c r="N28" i="8"/>
  <c r="N28" i="7"/>
  <c r="G29" i="8"/>
  <c r="G29" i="7"/>
  <c r="O29" i="8"/>
  <c r="O29" i="7"/>
  <c r="H30" i="8"/>
  <c r="H30" i="7"/>
  <c r="P30" i="8"/>
  <c r="P30" i="7"/>
  <c r="I31" i="8"/>
  <c r="I31" i="7"/>
  <c r="Q31" i="8"/>
  <c r="Q31" i="7"/>
  <c r="J32" i="8"/>
  <c r="J32" i="7"/>
  <c r="C33" i="8"/>
  <c r="C33" i="7"/>
  <c r="K33" i="8"/>
  <c r="K33" i="7"/>
  <c r="D34" i="8"/>
  <c r="D34" i="7"/>
  <c r="L34" i="8"/>
  <c r="L34" i="7"/>
  <c r="E35" i="8"/>
  <c r="E35" i="7"/>
  <c r="M35" i="8"/>
  <c r="M35" i="7"/>
  <c r="F36" i="8"/>
  <c r="F36" i="7"/>
  <c r="N36" i="8"/>
  <c r="N36" i="7"/>
  <c r="G37" i="8"/>
  <c r="G37" i="7"/>
  <c r="O37" i="8"/>
  <c r="O37" i="7"/>
  <c r="H38" i="8"/>
  <c r="H38" i="7"/>
  <c r="P38" i="8"/>
  <c r="P38" i="7"/>
  <c r="I39" i="8"/>
  <c r="I39" i="7"/>
  <c r="Q39" i="8"/>
  <c r="Q39" i="7"/>
  <c r="J40" i="8"/>
  <c r="J40" i="7"/>
  <c r="C41" i="8"/>
  <c r="C41" i="7"/>
  <c r="K41" i="8"/>
  <c r="K41" i="7"/>
  <c r="D42" i="8"/>
  <c r="D42" i="7"/>
  <c r="L42" i="8"/>
  <c r="L42" i="7"/>
  <c r="E43" i="8"/>
  <c r="E43" i="7"/>
  <c r="M43" i="8"/>
  <c r="M43" i="7"/>
  <c r="F44" i="8"/>
  <c r="F44" i="7"/>
  <c r="N44" i="8"/>
  <c r="N44" i="7"/>
  <c r="G45" i="8"/>
  <c r="G45" i="7"/>
  <c r="O45" i="8"/>
  <c r="O45" i="7"/>
  <c r="H46" i="8"/>
  <c r="H46" i="7"/>
  <c r="P46" i="8"/>
  <c r="P46" i="7"/>
  <c r="I47" i="8"/>
  <c r="I47" i="7"/>
  <c r="Q47" i="8"/>
  <c r="Q47" i="7"/>
  <c r="J48" i="8"/>
  <c r="J48" i="7"/>
  <c r="C49" i="8"/>
  <c r="C49" i="7"/>
  <c r="K49" i="8"/>
  <c r="K49" i="7"/>
  <c r="D50" i="8"/>
  <c r="D50" i="7"/>
  <c r="L50" i="8"/>
  <c r="L50" i="7"/>
  <c r="E51" i="8"/>
  <c r="E51" i="7"/>
  <c r="M51" i="8"/>
  <c r="M51" i="7"/>
  <c r="F52" i="8"/>
  <c r="F52" i="7"/>
  <c r="N52" i="8"/>
  <c r="N52" i="7"/>
  <c r="G53" i="8"/>
  <c r="G53" i="7"/>
  <c r="O53" i="8"/>
  <c r="O53" i="7"/>
  <c r="H54" i="8"/>
  <c r="H54" i="7"/>
  <c r="P54" i="8"/>
  <c r="P54" i="7"/>
  <c r="I55" i="8"/>
  <c r="I55" i="7"/>
  <c r="Q55" i="8"/>
  <c r="Q55" i="7"/>
  <c r="J56" i="8"/>
  <c r="J56" i="7"/>
  <c r="G7" i="7"/>
  <c r="K11" i="7"/>
  <c r="O15" i="7"/>
  <c r="D20" i="7"/>
  <c r="D27" i="7"/>
  <c r="K36" i="7"/>
  <c r="Q13" i="8"/>
  <c r="Q22" i="8"/>
  <c r="Q22" i="7"/>
  <c r="J23" i="8"/>
  <c r="J23" i="7"/>
  <c r="C24" i="8"/>
  <c r="C24" i="7"/>
  <c r="K24" i="8"/>
  <c r="K24" i="7"/>
  <c r="D25" i="8"/>
  <c r="D25" i="7"/>
  <c r="L25" i="8"/>
  <c r="L25" i="7"/>
  <c r="E26" i="8"/>
  <c r="E26" i="7"/>
  <c r="M26" i="8"/>
  <c r="M26" i="7"/>
  <c r="F27" i="8"/>
  <c r="F27" i="7"/>
  <c r="N27" i="8"/>
  <c r="N27" i="7"/>
  <c r="G28" i="8"/>
  <c r="G28" i="7"/>
  <c r="O28" i="8"/>
  <c r="O28" i="7"/>
  <c r="H29" i="8"/>
  <c r="H29" i="7"/>
  <c r="P29" i="8"/>
  <c r="P29" i="7"/>
  <c r="I30" i="8"/>
  <c r="I30" i="7"/>
  <c r="Q30" i="8"/>
  <c r="Q30" i="7"/>
  <c r="J31" i="8"/>
  <c r="J31" i="7"/>
  <c r="C32" i="8"/>
  <c r="C32" i="7"/>
  <c r="K32" i="8"/>
  <c r="K32" i="7"/>
  <c r="D33" i="8"/>
  <c r="D33" i="7"/>
  <c r="L33" i="8"/>
  <c r="L33" i="7"/>
  <c r="E34" i="8"/>
  <c r="E34" i="7"/>
  <c r="M34" i="8"/>
  <c r="M34" i="7"/>
  <c r="F35" i="8"/>
  <c r="F35" i="7"/>
  <c r="N35" i="8"/>
  <c r="N35" i="7"/>
  <c r="G36" i="8"/>
  <c r="G36" i="7"/>
  <c r="O36" i="8"/>
  <c r="O36" i="7"/>
  <c r="H37" i="8"/>
  <c r="H37" i="7"/>
  <c r="P37" i="8"/>
  <c r="P37" i="7"/>
  <c r="I38" i="8"/>
  <c r="I38" i="7"/>
  <c r="Q38" i="8"/>
  <c r="Q38" i="7"/>
  <c r="J39" i="8"/>
  <c r="J39" i="7"/>
  <c r="C40" i="8"/>
  <c r="C40" i="7"/>
  <c r="K40" i="8"/>
  <c r="K40" i="7"/>
  <c r="D41" i="8"/>
  <c r="D41" i="7"/>
  <c r="L41" i="8"/>
  <c r="L41" i="7"/>
  <c r="E42" i="8"/>
  <c r="E42" i="7"/>
  <c r="M42" i="8"/>
  <c r="M42" i="7"/>
  <c r="F43" i="8"/>
  <c r="F43" i="7"/>
  <c r="G44" i="8"/>
  <c r="G44" i="7"/>
  <c r="P45" i="8"/>
  <c r="P45" i="7"/>
  <c r="I46" i="8"/>
  <c r="I46" i="7"/>
  <c r="Q46" i="8"/>
  <c r="Q46" i="7"/>
  <c r="J47" i="8"/>
  <c r="J47" i="7"/>
  <c r="K48" i="8"/>
  <c r="K48" i="7"/>
  <c r="E50" i="8"/>
  <c r="E50" i="7"/>
  <c r="M50" i="8"/>
  <c r="M50" i="7"/>
  <c r="F51" i="8"/>
  <c r="F51" i="7"/>
  <c r="N51" i="8"/>
  <c r="N51" i="7"/>
  <c r="O52" i="8"/>
  <c r="O52" i="7"/>
  <c r="H53" i="8"/>
  <c r="H53" i="7"/>
  <c r="P53" i="8"/>
  <c r="P53" i="7"/>
  <c r="I54" i="8"/>
  <c r="I54" i="7"/>
  <c r="J55" i="8"/>
  <c r="J55" i="7"/>
  <c r="E31" i="7"/>
  <c r="I32" i="7"/>
  <c r="I35" i="7"/>
  <c r="M36" i="7"/>
  <c r="M39" i="7"/>
  <c r="Q40" i="7"/>
  <c r="I42" i="7"/>
  <c r="K45" i="7"/>
  <c r="F47" i="7"/>
  <c r="Q48" i="7"/>
  <c r="I50" i="7"/>
  <c r="H52" i="7"/>
  <c r="O54" i="7"/>
  <c r="P56" i="7"/>
  <c r="M33" i="8"/>
  <c r="P41" i="8"/>
  <c r="Q50" i="8"/>
  <c r="P28" i="8"/>
  <c r="P28" i="7"/>
  <c r="I29" i="7"/>
  <c r="I29" i="8"/>
  <c r="Q29" i="8"/>
  <c r="Q29" i="7"/>
  <c r="C31" i="8"/>
  <c r="C31" i="7"/>
  <c r="D32" i="8"/>
  <c r="D32" i="7"/>
  <c r="L32" i="8"/>
  <c r="L32" i="7"/>
  <c r="E33" i="8"/>
  <c r="E33" i="7"/>
  <c r="F34" i="8"/>
  <c r="F34" i="7"/>
  <c r="N34" i="7"/>
  <c r="N34" i="8"/>
  <c r="G35" i="8"/>
  <c r="G35" i="7"/>
  <c r="O35" i="8"/>
  <c r="O35" i="7"/>
  <c r="H36" i="8"/>
  <c r="H36" i="7"/>
  <c r="P36" i="7"/>
  <c r="P36" i="8"/>
  <c r="I37" i="8"/>
  <c r="I37" i="7"/>
  <c r="Q37" i="7"/>
  <c r="Q37" i="8"/>
  <c r="J38" i="8"/>
  <c r="J38" i="7"/>
  <c r="K39" i="8"/>
  <c r="K39" i="7"/>
  <c r="L40" i="8"/>
  <c r="L40" i="7"/>
  <c r="E41" i="8"/>
  <c r="E41" i="7"/>
  <c r="M41" i="8"/>
  <c r="M41" i="7"/>
  <c r="N42" i="8"/>
  <c r="N42" i="7"/>
  <c r="G43" i="7"/>
  <c r="G43" i="8"/>
  <c r="O43" i="8"/>
  <c r="O43" i="7"/>
  <c r="P44" i="8"/>
  <c r="P44" i="7"/>
  <c r="J46" i="7"/>
  <c r="J46" i="8"/>
  <c r="C47" i="8"/>
  <c r="C47" i="7"/>
  <c r="K47" i="7"/>
  <c r="K47" i="8"/>
  <c r="D48" i="8"/>
  <c r="D48" i="7"/>
  <c r="E49" i="8"/>
  <c r="E49" i="7"/>
  <c r="N50" i="7"/>
  <c r="N50" i="8"/>
  <c r="G51" i="8"/>
  <c r="G51" i="7"/>
  <c r="P52" i="8"/>
  <c r="P52" i="7"/>
  <c r="J54" i="8"/>
  <c r="J54" i="7"/>
  <c r="C55" i="8"/>
  <c r="C55" i="7"/>
  <c r="K55" i="8"/>
  <c r="K55" i="7"/>
  <c r="D56" i="8"/>
  <c r="D56" i="7"/>
  <c r="H21" i="7"/>
  <c r="E23" i="7"/>
  <c r="F24" i="7"/>
  <c r="G25" i="7"/>
  <c r="H26" i="7"/>
  <c r="I27" i="7"/>
  <c r="J28" i="7"/>
  <c r="N32" i="7"/>
  <c r="C34" i="7"/>
  <c r="C37" i="7"/>
  <c r="G38" i="7"/>
  <c r="G41" i="7"/>
  <c r="K42" i="7"/>
  <c r="E44" i="7"/>
  <c r="Q45" i="7"/>
  <c r="H47" i="7"/>
  <c r="D49" i="7"/>
  <c r="O50" i="7"/>
  <c r="Q54" i="7"/>
  <c r="F42" i="8"/>
  <c r="N25" i="8"/>
  <c r="N25" i="7"/>
  <c r="G26" i="8"/>
  <c r="G26" i="7"/>
  <c r="O26" i="8"/>
  <c r="O26" i="7"/>
  <c r="H27" i="8"/>
  <c r="H27" i="7"/>
  <c r="P27" i="8"/>
  <c r="P27" i="7"/>
  <c r="I28" i="8"/>
  <c r="I28" i="7"/>
  <c r="Q28" i="8"/>
  <c r="Q28" i="7"/>
  <c r="J29" i="8"/>
  <c r="J29" i="7"/>
  <c r="C30" i="8"/>
  <c r="C30" i="7"/>
  <c r="K30" i="8"/>
  <c r="K30" i="7"/>
  <c r="D31" i="8"/>
  <c r="D31" i="7"/>
  <c r="L31" i="8"/>
  <c r="L31" i="7"/>
  <c r="E32" i="8"/>
  <c r="E32" i="7"/>
  <c r="M32" i="8"/>
  <c r="M32" i="7"/>
  <c r="F33" i="8"/>
  <c r="F33" i="7"/>
  <c r="N33" i="8"/>
  <c r="N33" i="7"/>
  <c r="G34" i="8"/>
  <c r="G34" i="7"/>
  <c r="O34" i="8"/>
  <c r="O34" i="7"/>
  <c r="H35" i="8"/>
  <c r="H35" i="7"/>
  <c r="P35" i="8"/>
  <c r="P35" i="7"/>
  <c r="I36" i="8"/>
  <c r="I36" i="7"/>
  <c r="Q36" i="8"/>
  <c r="Q36" i="7"/>
  <c r="J37" i="8"/>
  <c r="J37" i="7"/>
  <c r="C38" i="8"/>
  <c r="C38" i="7"/>
  <c r="K38" i="8"/>
  <c r="K38" i="7"/>
  <c r="D39" i="8"/>
  <c r="D39" i="7"/>
  <c r="L39" i="8"/>
  <c r="L39" i="7"/>
  <c r="E40" i="8"/>
  <c r="E40" i="7"/>
  <c r="M40" i="8"/>
  <c r="M40" i="7"/>
  <c r="F41" i="8"/>
  <c r="F41" i="7"/>
  <c r="N41" i="8"/>
  <c r="N41" i="7"/>
  <c r="G42" i="8"/>
  <c r="G42" i="7"/>
  <c r="O42" i="8"/>
  <c r="O42" i="7"/>
  <c r="H43" i="8"/>
  <c r="H43" i="7"/>
  <c r="P43" i="8"/>
  <c r="P43" i="7"/>
  <c r="I44" i="8"/>
  <c r="I44" i="7"/>
  <c r="J45" i="8"/>
  <c r="J45" i="7"/>
  <c r="D47" i="8"/>
  <c r="D47" i="7"/>
  <c r="L47" i="8"/>
  <c r="L47" i="7"/>
  <c r="E48" i="8"/>
  <c r="E48" i="7"/>
  <c r="M48" i="8"/>
  <c r="M48" i="7"/>
  <c r="N49" i="8"/>
  <c r="N49" i="7"/>
  <c r="H51" i="8"/>
  <c r="H51" i="7"/>
  <c r="P51" i="8"/>
  <c r="P51" i="7"/>
  <c r="I52" i="8"/>
  <c r="I52" i="7"/>
  <c r="Q52" i="8"/>
  <c r="Q52" i="7"/>
  <c r="J53" i="8"/>
  <c r="J53" i="7"/>
  <c r="K54" i="8"/>
  <c r="K54" i="7"/>
  <c r="E56" i="8"/>
  <c r="E56" i="7"/>
  <c r="M56" i="8"/>
  <c r="M56" i="7"/>
  <c r="C16" i="7"/>
  <c r="K16" i="7"/>
  <c r="D17" i="7"/>
  <c r="L17" i="7"/>
  <c r="E18" i="7"/>
  <c r="M18" i="7"/>
  <c r="F19" i="7"/>
  <c r="N19" i="7"/>
  <c r="G20" i="7"/>
  <c r="O20" i="7"/>
  <c r="D30" i="7"/>
  <c r="H34" i="7"/>
  <c r="L35" i="7"/>
  <c r="L38" i="7"/>
  <c r="P39" i="7"/>
  <c r="H41" i="7"/>
  <c r="P42" i="7"/>
  <c r="H44" i="7"/>
  <c r="C46" i="7"/>
  <c r="N47" i="7"/>
  <c r="F49" i="7"/>
  <c r="D55" i="7"/>
  <c r="Q42" i="8"/>
  <c r="E54" i="8"/>
  <c r="I43" i="8"/>
  <c r="I43" i="7"/>
  <c r="Q43" i="8"/>
  <c r="Q43" i="7"/>
  <c r="J44" i="8"/>
  <c r="J44" i="7"/>
  <c r="C45" i="8"/>
  <c r="C45" i="7"/>
  <c r="D46" i="8"/>
  <c r="D46" i="7"/>
  <c r="M47" i="8"/>
  <c r="M47" i="7"/>
  <c r="F48" i="8"/>
  <c r="F48" i="7"/>
  <c r="N48" i="8"/>
  <c r="N48" i="7"/>
  <c r="G49" i="8"/>
  <c r="G49" i="7"/>
  <c r="H50" i="8"/>
  <c r="H50" i="7"/>
  <c r="I51" i="8"/>
  <c r="I51" i="7"/>
  <c r="Q51" i="8"/>
  <c r="Q51" i="7"/>
  <c r="J52" i="8"/>
  <c r="J52" i="7"/>
  <c r="C53" i="8"/>
  <c r="C53" i="7"/>
  <c r="K53" i="8"/>
  <c r="K53" i="7"/>
  <c r="D54" i="8"/>
  <c r="D54" i="7"/>
  <c r="L54" i="8"/>
  <c r="L54" i="7"/>
  <c r="E55" i="8"/>
  <c r="E55" i="7"/>
  <c r="M55" i="8"/>
  <c r="M55" i="7"/>
  <c r="F56" i="8"/>
  <c r="F56" i="7"/>
  <c r="N56" i="8"/>
  <c r="N56" i="7"/>
  <c r="M31" i="7"/>
  <c r="Q32" i="7"/>
  <c r="Q35" i="7"/>
  <c r="F37" i="7"/>
  <c r="F40" i="7"/>
  <c r="J41" i="7"/>
  <c r="M44" i="7"/>
  <c r="E46" i="7"/>
  <c r="L49" i="7"/>
  <c r="D51" i="7"/>
  <c r="F53" i="7"/>
  <c r="L55" i="7"/>
  <c r="F55" i="8"/>
  <c r="C44" i="8"/>
  <c r="C44" i="7"/>
  <c r="K44" i="8"/>
  <c r="K44" i="7"/>
  <c r="D45" i="8"/>
  <c r="D45" i="7"/>
  <c r="G48" i="8"/>
  <c r="G48" i="7"/>
  <c r="O48" i="8"/>
  <c r="O48" i="7"/>
  <c r="H49" i="8"/>
  <c r="H49" i="7"/>
  <c r="J51" i="8"/>
  <c r="J51" i="7"/>
  <c r="C52" i="7"/>
  <c r="C52" i="8"/>
  <c r="K52" i="8"/>
  <c r="K52" i="7"/>
  <c r="D53" i="7"/>
  <c r="D53" i="8"/>
  <c r="L53" i="8"/>
  <c r="L53" i="7"/>
  <c r="M54" i="8"/>
  <c r="M54" i="7"/>
  <c r="N55" i="8"/>
  <c r="N55" i="7"/>
  <c r="G56" i="7"/>
  <c r="G56" i="8"/>
  <c r="O56" i="8"/>
  <c r="O56" i="7"/>
  <c r="I22" i="7"/>
  <c r="C29" i="7"/>
  <c r="G33" i="7"/>
  <c r="K34" i="7"/>
  <c r="K37" i="7"/>
  <c r="O38" i="7"/>
  <c r="O41" i="7"/>
  <c r="D43" i="7"/>
  <c r="O44" i="7"/>
  <c r="K46" i="7"/>
  <c r="C48" i="7"/>
  <c r="M49" i="7"/>
  <c r="I53" i="7"/>
  <c r="O55" i="7"/>
  <c r="J30" i="8"/>
  <c r="L45" i="8"/>
  <c r="M53" i="8"/>
  <c r="M53" i="7"/>
  <c r="F54" i="8"/>
  <c r="F54" i="7"/>
  <c r="N54" i="8"/>
  <c r="N54" i="7"/>
  <c r="G55" i="8"/>
  <c r="G55" i="7"/>
  <c r="H56" i="8"/>
  <c r="H56" i="7"/>
  <c r="M23" i="7"/>
  <c r="N24" i="7"/>
  <c r="O25" i="7"/>
  <c r="P26" i="7"/>
  <c r="Q27" i="7"/>
  <c r="L30" i="7"/>
  <c r="E36" i="7"/>
  <c r="I40" i="7"/>
  <c r="J43" i="7"/>
  <c r="Q44" i="7"/>
  <c r="C39" i="8"/>
  <c r="M46" i="8"/>
  <c r="L43" i="8"/>
  <c r="L43" i="7"/>
  <c r="F45" i="8"/>
  <c r="F45" i="7"/>
  <c r="N45" i="8"/>
  <c r="N45" i="7"/>
  <c r="G46" i="8"/>
  <c r="G46" i="7"/>
  <c r="O46" i="8"/>
  <c r="O46" i="7"/>
  <c r="P47" i="8"/>
  <c r="P47" i="7"/>
  <c r="J49" i="8"/>
  <c r="J49" i="7"/>
  <c r="C50" i="8"/>
  <c r="C50" i="7"/>
  <c r="K50" i="8"/>
  <c r="K50" i="7"/>
  <c r="E52" i="8"/>
  <c r="E52" i="7"/>
  <c r="M52" i="8"/>
  <c r="M52" i="7"/>
  <c r="N53" i="8"/>
  <c r="N53" i="7"/>
  <c r="H55" i="8"/>
  <c r="H55" i="7"/>
  <c r="P55" i="8"/>
  <c r="P55" i="7"/>
  <c r="I56" i="8"/>
  <c r="I56" i="7"/>
  <c r="Q56" i="8"/>
  <c r="Q56" i="7"/>
  <c r="F32" i="7"/>
  <c r="J33" i="7"/>
  <c r="J36" i="7"/>
  <c r="N37" i="7"/>
  <c r="N40" i="7"/>
  <c r="C42" i="7"/>
  <c r="H45" i="7"/>
  <c r="I48" i="7"/>
  <c r="F50" i="7"/>
  <c r="O51" i="7"/>
  <c r="C54" i="7"/>
  <c r="K31" i="8"/>
  <c r="C3" i="1"/>
  <c r="I59" i="7" l="1"/>
  <c r="I41" i="9" s="1"/>
  <c r="I41" i="10" s="1"/>
  <c r="K62" i="7"/>
  <c r="K32" i="9" s="1"/>
  <c r="K32" i="10" s="1"/>
  <c r="O62" i="7"/>
  <c r="O32" i="9" s="1"/>
  <c r="O32" i="10" s="1"/>
  <c r="K61" i="7"/>
  <c r="K19" i="9" s="1"/>
  <c r="K19" i="10" s="1"/>
  <c r="H58" i="7"/>
  <c r="D62" i="7"/>
  <c r="D62" i="9" s="1"/>
  <c r="D62" i="10" s="1"/>
  <c r="L62" i="7"/>
  <c r="L26" i="9" s="1"/>
  <c r="L26" i="10" s="1"/>
  <c r="G62" i="7"/>
  <c r="G26" i="9" s="1"/>
  <c r="G26" i="10" s="1"/>
  <c r="O57" i="7"/>
  <c r="O51" i="9" s="1"/>
  <c r="O51" i="10" s="1"/>
  <c r="J60" i="7"/>
  <c r="J54" i="9" s="1"/>
  <c r="J54" i="10" s="1"/>
  <c r="P58" i="7"/>
  <c r="P22" i="9" s="1"/>
  <c r="P22" i="10" s="1"/>
  <c r="G56" i="9"/>
  <c r="G56" i="10" s="1"/>
  <c r="G44" i="9"/>
  <c r="G44" i="10" s="1"/>
  <c r="I17" i="9"/>
  <c r="I17" i="10" s="1"/>
  <c r="I23" i="9"/>
  <c r="I23" i="10" s="1"/>
  <c r="I29" i="9"/>
  <c r="I29" i="10" s="1"/>
  <c r="I53" i="9"/>
  <c r="I53" i="10" s="1"/>
  <c r="D38" i="9"/>
  <c r="D38" i="10" s="1"/>
  <c r="C61" i="7"/>
  <c r="C43" i="9" s="1"/>
  <c r="C43" i="10" s="1"/>
  <c r="C62" i="7"/>
  <c r="C20" i="9" s="1"/>
  <c r="C20" i="10" s="1"/>
  <c r="Q59" i="7"/>
  <c r="Q17" i="9" s="1"/>
  <c r="Q17" i="10" s="1"/>
  <c r="K37" i="9"/>
  <c r="K37" i="10" s="1"/>
  <c r="G9" i="9"/>
  <c r="G9" i="10" s="1"/>
  <c r="G45" i="9"/>
  <c r="G45" i="10" s="1"/>
  <c r="G57" i="9"/>
  <c r="G57" i="10" s="1"/>
  <c r="K25" i="9"/>
  <c r="K25" i="10" s="1"/>
  <c r="K43" i="9"/>
  <c r="K43" i="10" s="1"/>
  <c r="G33" i="9"/>
  <c r="G33" i="10" s="1"/>
  <c r="G21" i="9"/>
  <c r="G21" i="10" s="1"/>
  <c r="K55" i="9"/>
  <c r="K55" i="10" s="1"/>
  <c r="G51" i="9"/>
  <c r="G51" i="10" s="1"/>
  <c r="H52" i="9"/>
  <c r="H52" i="10" s="1"/>
  <c r="H46" i="9"/>
  <c r="H46" i="10" s="1"/>
  <c r="H34" i="9"/>
  <c r="H34" i="10" s="1"/>
  <c r="H22" i="9"/>
  <c r="H22" i="10" s="1"/>
  <c r="H4" i="9"/>
  <c r="H4" i="10" s="1"/>
  <c r="H40" i="9"/>
  <c r="H40" i="10" s="1"/>
  <c r="H58" i="9"/>
  <c r="H58" i="10" s="1"/>
  <c r="H28" i="9"/>
  <c r="H28" i="10" s="1"/>
  <c r="H16" i="9"/>
  <c r="H16" i="10" s="1"/>
  <c r="H10" i="9"/>
  <c r="H10" i="10" s="1"/>
  <c r="O57" i="9"/>
  <c r="O57" i="10" s="1"/>
  <c r="O45" i="9"/>
  <c r="O45" i="10" s="1"/>
  <c r="O33" i="9"/>
  <c r="O33" i="10" s="1"/>
  <c r="O3" i="9"/>
  <c r="O3" i="10" s="1"/>
  <c r="O9" i="9"/>
  <c r="O9" i="10" s="1"/>
  <c r="I35" i="9"/>
  <c r="I35" i="10" s="1"/>
  <c r="G15" i="9"/>
  <c r="G15" i="10" s="1"/>
  <c r="I47" i="9"/>
  <c r="I47" i="10" s="1"/>
  <c r="D44" i="9"/>
  <c r="D44" i="10" s="1"/>
  <c r="K31" i="9"/>
  <c r="K31" i="10" s="1"/>
  <c r="I11" i="9"/>
  <c r="I11" i="10" s="1"/>
  <c r="G39" i="9"/>
  <c r="G39" i="10" s="1"/>
  <c r="G20" i="9"/>
  <c r="G20" i="10" s="1"/>
  <c r="G32" i="9"/>
  <c r="G32" i="10" s="1"/>
  <c r="I5" i="9"/>
  <c r="I5" i="10" s="1"/>
  <c r="E61" i="7"/>
  <c r="D59" i="7"/>
  <c r="D53" i="9" s="1"/>
  <c r="D53" i="10" s="1"/>
  <c r="D32" i="9"/>
  <c r="D32" i="10" s="1"/>
  <c r="I59" i="9"/>
  <c r="I59" i="10" s="1"/>
  <c r="G3" i="9"/>
  <c r="G3" i="10" s="1"/>
  <c r="G38" i="9"/>
  <c r="G38" i="10" s="1"/>
  <c r="D60" i="7"/>
  <c r="C3" i="8"/>
  <c r="C3" i="7"/>
  <c r="C57" i="7" s="1"/>
  <c r="C14" i="9"/>
  <c r="C14" i="10" s="1"/>
  <c r="C8" i="9"/>
  <c r="C8" i="10" s="1"/>
  <c r="O38" i="9"/>
  <c r="O38" i="10" s="1"/>
  <c r="O62" i="9"/>
  <c r="O62" i="10" s="1"/>
  <c r="O8" i="9"/>
  <c r="O8" i="10" s="1"/>
  <c r="O20" i="9"/>
  <c r="O20" i="10" s="1"/>
  <c r="O14" i="9"/>
  <c r="O14" i="10" s="1"/>
  <c r="O26" i="9"/>
  <c r="O26" i="10" s="1"/>
  <c r="O50" i="9"/>
  <c r="O50" i="10" s="1"/>
  <c r="O56" i="9"/>
  <c r="O56" i="10" s="1"/>
  <c r="Q53" i="9"/>
  <c r="Q53" i="10" s="1"/>
  <c r="C59" i="7"/>
  <c r="L59" i="7"/>
  <c r="I61" i="7"/>
  <c r="G59" i="7"/>
  <c r="E57" i="7"/>
  <c r="D61" i="7"/>
  <c r="Q58" i="7"/>
  <c r="J61" i="7"/>
  <c r="F57" i="7"/>
  <c r="D58" i="7"/>
  <c r="G58" i="7"/>
  <c r="Q60" i="7"/>
  <c r="Q62" i="7"/>
  <c r="O60" i="7"/>
  <c r="M58" i="7"/>
  <c r="L60" i="7"/>
  <c r="F60" i="7"/>
  <c r="N61" i="7"/>
  <c r="N62" i="7"/>
  <c r="N60" i="7"/>
  <c r="F61" i="7"/>
  <c r="K58" i="7"/>
  <c r="P60" i="7"/>
  <c r="N58" i="7"/>
  <c r="F62" i="7"/>
  <c r="P62" i="7"/>
  <c r="M62" i="7"/>
  <c r="K60" i="7"/>
  <c r="I58" i="7"/>
  <c r="I60" i="7"/>
  <c r="O58" i="7"/>
  <c r="I62" i="7"/>
  <c r="G60" i="7"/>
  <c r="E58" i="7"/>
  <c r="E59" i="7"/>
  <c r="L58" i="7"/>
  <c r="K57" i="7"/>
  <c r="J57" i="7"/>
  <c r="G61" i="7"/>
  <c r="I57" i="7"/>
  <c r="M60" i="7"/>
  <c r="K59" i="7"/>
  <c r="J62" i="7"/>
  <c r="H60" i="7"/>
  <c r="F58" i="7"/>
  <c r="E62" i="7"/>
  <c r="C60" i="7"/>
  <c r="P57" i="7"/>
  <c r="Q57" i="7"/>
  <c r="C58" i="7"/>
  <c r="P61" i="7"/>
  <c r="N59" i="7"/>
  <c r="L57" i="7"/>
  <c r="M61" i="7"/>
  <c r="H59" i="7"/>
  <c r="E60" i="7"/>
  <c r="Q61" i="7"/>
  <c r="O59" i="7"/>
  <c r="M57" i="7"/>
  <c r="L61" i="7"/>
  <c r="J59" i="7"/>
  <c r="H57" i="7"/>
  <c r="N57" i="7"/>
  <c r="P59" i="7"/>
  <c r="J58" i="7"/>
  <c r="H61" i="7"/>
  <c r="F59" i="7"/>
  <c r="D57" i="7"/>
  <c r="M59" i="7"/>
  <c r="H62" i="7"/>
  <c r="O61" i="7"/>
  <c r="O44" i="9" l="1"/>
  <c r="O44" i="10" s="1"/>
  <c r="L38" i="9"/>
  <c r="L38" i="10" s="1"/>
  <c r="O27" i="9"/>
  <c r="O27" i="10" s="1"/>
  <c r="O39" i="9"/>
  <c r="O39" i="10" s="1"/>
  <c r="D11" i="9"/>
  <c r="D11" i="10" s="1"/>
  <c r="P58" i="9"/>
  <c r="P58" i="10" s="1"/>
  <c r="D50" i="9"/>
  <c r="D50" i="10" s="1"/>
  <c r="O21" i="9"/>
  <c r="O21" i="10" s="1"/>
  <c r="D26" i="9"/>
  <c r="D26" i="10" s="1"/>
  <c r="K62" i="9"/>
  <c r="K62" i="10" s="1"/>
  <c r="D8" i="9"/>
  <c r="D8" i="10" s="1"/>
  <c r="L62" i="9"/>
  <c r="L62" i="10" s="1"/>
  <c r="L44" i="9"/>
  <c r="L44" i="10" s="1"/>
  <c r="K20" i="9"/>
  <c r="K20" i="10" s="1"/>
  <c r="K26" i="9"/>
  <c r="K26" i="10" s="1"/>
  <c r="K8" i="9"/>
  <c r="K8" i="10" s="1"/>
  <c r="K38" i="9"/>
  <c r="K38" i="10" s="1"/>
  <c r="G8" i="9"/>
  <c r="G8" i="10" s="1"/>
  <c r="K14" i="9"/>
  <c r="K14" i="10" s="1"/>
  <c r="K56" i="9"/>
  <c r="K56" i="10" s="1"/>
  <c r="C44" i="9"/>
  <c r="C44" i="10" s="1"/>
  <c r="K44" i="9"/>
  <c r="K44" i="10" s="1"/>
  <c r="K50" i="9"/>
  <c r="K50" i="10" s="1"/>
  <c r="C56" i="9"/>
  <c r="C56" i="10" s="1"/>
  <c r="J36" i="9"/>
  <c r="J36" i="10" s="1"/>
  <c r="D20" i="9"/>
  <c r="D20" i="10" s="1"/>
  <c r="L32" i="9"/>
  <c r="L32" i="10" s="1"/>
  <c r="C62" i="9"/>
  <c r="C62" i="10" s="1"/>
  <c r="J6" i="9"/>
  <c r="J6" i="10" s="1"/>
  <c r="L20" i="9"/>
  <c r="L20" i="10" s="1"/>
  <c r="C38" i="9"/>
  <c r="C38" i="10" s="1"/>
  <c r="J18" i="9"/>
  <c r="J18" i="10" s="1"/>
  <c r="L50" i="9"/>
  <c r="L50" i="10" s="1"/>
  <c r="J12" i="9"/>
  <c r="J12" i="10" s="1"/>
  <c r="C50" i="9"/>
  <c r="C50" i="10" s="1"/>
  <c r="C32" i="9"/>
  <c r="C32" i="10" s="1"/>
  <c r="O15" i="9"/>
  <c r="O15" i="10" s="1"/>
  <c r="K61" i="9"/>
  <c r="K61" i="10" s="1"/>
  <c r="J60" i="9"/>
  <c r="J60" i="10" s="1"/>
  <c r="L8" i="9"/>
  <c r="L8" i="10" s="1"/>
  <c r="J42" i="9"/>
  <c r="J42" i="10" s="1"/>
  <c r="L56" i="9"/>
  <c r="L56" i="10" s="1"/>
  <c r="C26" i="9"/>
  <c r="C26" i="10" s="1"/>
  <c r="K7" i="9"/>
  <c r="K7" i="10" s="1"/>
  <c r="J30" i="9"/>
  <c r="J30" i="10" s="1"/>
  <c r="D14" i="9"/>
  <c r="D14" i="10" s="1"/>
  <c r="L14" i="9"/>
  <c r="L14" i="10" s="1"/>
  <c r="K13" i="9"/>
  <c r="K13" i="10" s="1"/>
  <c r="K49" i="9"/>
  <c r="K49" i="10" s="1"/>
  <c r="J24" i="9"/>
  <c r="J24" i="10" s="1"/>
  <c r="G14" i="9"/>
  <c r="G14" i="10" s="1"/>
  <c r="P34" i="9"/>
  <c r="P34" i="10" s="1"/>
  <c r="J48" i="9"/>
  <c r="J48" i="10" s="1"/>
  <c r="Q35" i="9"/>
  <c r="Q35" i="10" s="1"/>
  <c r="D56" i="9"/>
  <c r="D56" i="10" s="1"/>
  <c r="Q41" i="9"/>
  <c r="Q41" i="10" s="1"/>
  <c r="G62" i="9"/>
  <c r="G62" i="10" s="1"/>
  <c r="G50" i="9"/>
  <c r="G50" i="10" s="1"/>
  <c r="Q29" i="9"/>
  <c r="Q29" i="10" s="1"/>
  <c r="P46" i="9"/>
  <c r="P46" i="10" s="1"/>
  <c r="P10" i="9"/>
  <c r="P10" i="10" s="1"/>
  <c r="Q59" i="9"/>
  <c r="Q59" i="10" s="1"/>
  <c r="C25" i="9"/>
  <c r="C25" i="10" s="1"/>
  <c r="P28" i="9"/>
  <c r="P28" i="10" s="1"/>
  <c r="P52" i="9"/>
  <c r="P52" i="10" s="1"/>
  <c r="C37" i="9"/>
  <c r="C37" i="10" s="1"/>
  <c r="D47" i="9"/>
  <c r="D47" i="10" s="1"/>
  <c r="C13" i="9"/>
  <c r="C13" i="10" s="1"/>
  <c r="C19" i="9"/>
  <c r="C19" i="10" s="1"/>
  <c r="P16" i="9"/>
  <c r="P16" i="10" s="1"/>
  <c r="D17" i="9"/>
  <c r="D17" i="10" s="1"/>
  <c r="C31" i="9"/>
  <c r="C31" i="10" s="1"/>
  <c r="P40" i="9"/>
  <c r="P40" i="10" s="1"/>
  <c r="C61" i="9"/>
  <c r="C61" i="10" s="1"/>
  <c r="P4" i="9"/>
  <c r="P4" i="10" s="1"/>
  <c r="C49" i="9"/>
  <c r="C49" i="10" s="1"/>
  <c r="C55" i="9"/>
  <c r="C55" i="10" s="1"/>
  <c r="D5" i="9"/>
  <c r="D5" i="10" s="1"/>
  <c r="C7" i="9"/>
  <c r="C7" i="10" s="1"/>
  <c r="Q47" i="9"/>
  <c r="Q47" i="10" s="1"/>
  <c r="Q11" i="9"/>
  <c r="Q11" i="10" s="1"/>
  <c r="Q23" i="9"/>
  <c r="Q23" i="10" s="1"/>
  <c r="Q5" i="9"/>
  <c r="Q5" i="10" s="1"/>
  <c r="D23" i="9"/>
  <c r="D23" i="10" s="1"/>
  <c r="D59" i="9"/>
  <c r="D59" i="10" s="1"/>
  <c r="D29" i="9"/>
  <c r="D29" i="10" s="1"/>
  <c r="D35" i="9"/>
  <c r="D35" i="10" s="1"/>
  <c r="D41" i="9"/>
  <c r="D41" i="10" s="1"/>
  <c r="E25" i="9"/>
  <c r="E25" i="10" s="1"/>
  <c r="E61" i="9"/>
  <c r="E61" i="10" s="1"/>
  <c r="E49" i="9"/>
  <c r="E49" i="10" s="1"/>
  <c r="E31" i="9"/>
  <c r="E31" i="10" s="1"/>
  <c r="E7" i="9"/>
  <c r="E7" i="10" s="1"/>
  <c r="E37" i="9"/>
  <c r="E37" i="10" s="1"/>
  <c r="E13" i="9"/>
  <c r="E13" i="10" s="1"/>
  <c r="E19" i="9"/>
  <c r="E19" i="10" s="1"/>
  <c r="E55" i="9"/>
  <c r="E55" i="10" s="1"/>
  <c r="E43" i="9"/>
  <c r="E43" i="10" s="1"/>
  <c r="D48" i="9"/>
  <c r="D48" i="10" s="1"/>
  <c r="D42" i="9"/>
  <c r="D42" i="10" s="1"/>
  <c r="D18" i="9"/>
  <c r="D18" i="10" s="1"/>
  <c r="D24" i="9"/>
  <c r="D24" i="10" s="1"/>
  <c r="D54" i="9"/>
  <c r="D54" i="10" s="1"/>
  <c r="D6" i="9"/>
  <c r="D6" i="10" s="1"/>
  <c r="D36" i="9"/>
  <c r="D36" i="10" s="1"/>
  <c r="D60" i="9"/>
  <c r="D60" i="10" s="1"/>
  <c r="D12" i="9"/>
  <c r="D12" i="10" s="1"/>
  <c r="D30" i="9"/>
  <c r="D30" i="10" s="1"/>
  <c r="N57" i="9"/>
  <c r="N57" i="10" s="1"/>
  <c r="N3" i="9"/>
  <c r="N3" i="10" s="1"/>
  <c r="N45" i="9"/>
  <c r="N45" i="10" s="1"/>
  <c r="N33" i="9"/>
  <c r="N33" i="10" s="1"/>
  <c r="N9" i="9"/>
  <c r="N9" i="10" s="1"/>
  <c r="N51" i="9"/>
  <c r="N51" i="10" s="1"/>
  <c r="N15" i="9"/>
  <c r="N15" i="10" s="1"/>
  <c r="N21" i="9"/>
  <c r="N21" i="10" s="1"/>
  <c r="N39" i="9"/>
  <c r="N39" i="10" s="1"/>
  <c r="N27" i="9"/>
  <c r="N27" i="10" s="1"/>
  <c r="M58" i="9"/>
  <c r="M58" i="10" s="1"/>
  <c r="M16" i="9"/>
  <c r="M16" i="10" s="1"/>
  <c r="M28" i="9"/>
  <c r="M28" i="10" s="1"/>
  <c r="M46" i="9"/>
  <c r="M46" i="10" s="1"/>
  <c r="M34" i="9"/>
  <c r="M34" i="10" s="1"/>
  <c r="M22" i="9"/>
  <c r="M22" i="10" s="1"/>
  <c r="M10" i="9"/>
  <c r="M10" i="10" s="1"/>
  <c r="M40" i="9"/>
  <c r="M40" i="10" s="1"/>
  <c r="M4" i="9"/>
  <c r="M4" i="10" s="1"/>
  <c r="M52" i="9"/>
  <c r="M52" i="10" s="1"/>
  <c r="J58" i="9"/>
  <c r="J58" i="10" s="1"/>
  <c r="J46" i="9"/>
  <c r="J46" i="10" s="1"/>
  <c r="J34" i="9"/>
  <c r="J34" i="10" s="1"/>
  <c r="J10" i="9"/>
  <c r="J10" i="10" s="1"/>
  <c r="J28" i="9"/>
  <c r="J28" i="10" s="1"/>
  <c r="J52" i="9"/>
  <c r="J52" i="10" s="1"/>
  <c r="J4" i="9"/>
  <c r="J4" i="10" s="1"/>
  <c r="J22" i="9"/>
  <c r="J22" i="10" s="1"/>
  <c r="J16" i="9"/>
  <c r="J16" i="10" s="1"/>
  <c r="J40" i="9"/>
  <c r="J40" i="10" s="1"/>
  <c r="Q45" i="9"/>
  <c r="Q45" i="10" s="1"/>
  <c r="Q33" i="9"/>
  <c r="Q33" i="10" s="1"/>
  <c r="Q15" i="9"/>
  <c r="Q15" i="10" s="1"/>
  <c r="Q51" i="9"/>
  <c r="Q51" i="10" s="1"/>
  <c r="Q21" i="9"/>
  <c r="Q21" i="10" s="1"/>
  <c r="Q3" i="9"/>
  <c r="Q3" i="10" s="1"/>
  <c r="Q9" i="9"/>
  <c r="Q9" i="10" s="1"/>
  <c r="Q57" i="9"/>
  <c r="Q57" i="10" s="1"/>
  <c r="Q27" i="9"/>
  <c r="Q27" i="10" s="1"/>
  <c r="Q39" i="9"/>
  <c r="Q39" i="10" s="1"/>
  <c r="M36" i="9"/>
  <c r="M36" i="10" s="1"/>
  <c r="M54" i="9"/>
  <c r="M54" i="10" s="1"/>
  <c r="M18" i="9"/>
  <c r="M18" i="10" s="1"/>
  <c r="M60" i="9"/>
  <c r="M60" i="10" s="1"/>
  <c r="M30" i="9"/>
  <c r="M30" i="10" s="1"/>
  <c r="M12" i="9"/>
  <c r="M12" i="10" s="1"/>
  <c r="M24" i="9"/>
  <c r="M24" i="10" s="1"/>
  <c r="M42" i="9"/>
  <c r="M42" i="10" s="1"/>
  <c r="M48" i="9"/>
  <c r="M48" i="10" s="1"/>
  <c r="M6" i="9"/>
  <c r="M6" i="10" s="1"/>
  <c r="G12" i="9"/>
  <c r="G12" i="10" s="1"/>
  <c r="G30" i="9"/>
  <c r="G30" i="10" s="1"/>
  <c r="G18" i="9"/>
  <c r="G18" i="10" s="1"/>
  <c r="G36" i="9"/>
  <c r="G36" i="10" s="1"/>
  <c r="G24" i="9"/>
  <c r="G24" i="10" s="1"/>
  <c r="G54" i="9"/>
  <c r="G54" i="10" s="1"/>
  <c r="G60" i="9"/>
  <c r="G60" i="10" s="1"/>
  <c r="G42" i="9"/>
  <c r="G42" i="10" s="1"/>
  <c r="G48" i="9"/>
  <c r="G48" i="10" s="1"/>
  <c r="G6" i="9"/>
  <c r="G6" i="10" s="1"/>
  <c r="F62" i="9"/>
  <c r="F62" i="10" s="1"/>
  <c r="F26" i="9"/>
  <c r="F26" i="10" s="1"/>
  <c r="F14" i="9"/>
  <c r="F14" i="10" s="1"/>
  <c r="F8" i="9"/>
  <c r="F8" i="10" s="1"/>
  <c r="F38" i="9"/>
  <c r="F38" i="10" s="1"/>
  <c r="F32" i="9"/>
  <c r="F32" i="10" s="1"/>
  <c r="F50" i="9"/>
  <c r="F50" i="10" s="1"/>
  <c r="F56" i="9"/>
  <c r="F56" i="10" s="1"/>
  <c r="F44" i="9"/>
  <c r="F44" i="10" s="1"/>
  <c r="F20" i="9"/>
  <c r="F20" i="10" s="1"/>
  <c r="F42" i="9"/>
  <c r="F42" i="10" s="1"/>
  <c r="F54" i="9"/>
  <c r="F54" i="10" s="1"/>
  <c r="F6" i="9"/>
  <c r="F6" i="10" s="1"/>
  <c r="F24" i="9"/>
  <c r="F24" i="10" s="1"/>
  <c r="F18" i="9"/>
  <c r="F18" i="10" s="1"/>
  <c r="F30" i="9"/>
  <c r="F30" i="10" s="1"/>
  <c r="F48" i="9"/>
  <c r="F48" i="10" s="1"/>
  <c r="F36" i="9"/>
  <c r="F36" i="10" s="1"/>
  <c r="F12" i="9"/>
  <c r="F12" i="10" s="1"/>
  <c r="F60" i="9"/>
  <c r="F60" i="10" s="1"/>
  <c r="F51" i="9"/>
  <c r="F51" i="10" s="1"/>
  <c r="F27" i="9"/>
  <c r="F27" i="10" s="1"/>
  <c r="F15" i="9"/>
  <c r="F15" i="10" s="1"/>
  <c r="F9" i="9"/>
  <c r="F9" i="10" s="1"/>
  <c r="F57" i="9"/>
  <c r="F57" i="10" s="1"/>
  <c r="F45" i="9"/>
  <c r="F45" i="10" s="1"/>
  <c r="F3" i="9"/>
  <c r="F3" i="10" s="1"/>
  <c r="F33" i="9"/>
  <c r="F33" i="10" s="1"/>
  <c r="F39" i="9"/>
  <c r="F39" i="10" s="1"/>
  <c r="F21" i="9"/>
  <c r="F21" i="10" s="1"/>
  <c r="C47" i="9"/>
  <c r="C47" i="10" s="1"/>
  <c r="C5" i="9"/>
  <c r="C5" i="10" s="1"/>
  <c r="C59" i="9"/>
  <c r="C59" i="10" s="1"/>
  <c r="C29" i="9"/>
  <c r="C29" i="10" s="1"/>
  <c r="C41" i="9"/>
  <c r="C41" i="10" s="1"/>
  <c r="C23" i="9"/>
  <c r="C23" i="10" s="1"/>
  <c r="C11" i="9"/>
  <c r="C11" i="10" s="1"/>
  <c r="C35" i="9"/>
  <c r="C35" i="10" s="1"/>
  <c r="C53" i="9"/>
  <c r="C53" i="10" s="1"/>
  <c r="C17" i="9"/>
  <c r="C17" i="10" s="1"/>
  <c r="H23" i="9"/>
  <c r="H23" i="10" s="1"/>
  <c r="H17" i="9"/>
  <c r="H17" i="10" s="1"/>
  <c r="H41" i="9"/>
  <c r="H41" i="10" s="1"/>
  <c r="H29" i="9"/>
  <c r="H29" i="10" s="1"/>
  <c r="H5" i="9"/>
  <c r="H5" i="10" s="1"/>
  <c r="H47" i="9"/>
  <c r="H47" i="10" s="1"/>
  <c r="H35" i="9"/>
  <c r="H35" i="10" s="1"/>
  <c r="H53" i="9"/>
  <c r="H53" i="10" s="1"/>
  <c r="H59" i="9"/>
  <c r="H59" i="10" s="1"/>
  <c r="H11" i="9"/>
  <c r="H11" i="10" s="1"/>
  <c r="Q16" i="9"/>
  <c r="Q16" i="10" s="1"/>
  <c r="Q10" i="9"/>
  <c r="Q10" i="10" s="1"/>
  <c r="Q28" i="9"/>
  <c r="Q28" i="10" s="1"/>
  <c r="Q34" i="9"/>
  <c r="Q34" i="10" s="1"/>
  <c r="Q52" i="9"/>
  <c r="Q52" i="10" s="1"/>
  <c r="Q22" i="9"/>
  <c r="Q22" i="10" s="1"/>
  <c r="Q40" i="9"/>
  <c r="Q40" i="10" s="1"/>
  <c r="Q46" i="9"/>
  <c r="Q46" i="10" s="1"/>
  <c r="Q58" i="9"/>
  <c r="Q58" i="10" s="1"/>
  <c r="Q4" i="9"/>
  <c r="Q4" i="10" s="1"/>
  <c r="Q19" i="9"/>
  <c r="Q19" i="10" s="1"/>
  <c r="Q55" i="9"/>
  <c r="Q55" i="10" s="1"/>
  <c r="Q25" i="9"/>
  <c r="Q25" i="10" s="1"/>
  <c r="Q7" i="9"/>
  <c r="Q7" i="10" s="1"/>
  <c r="Q61" i="9"/>
  <c r="Q61" i="10" s="1"/>
  <c r="Q43" i="9"/>
  <c r="Q43" i="10" s="1"/>
  <c r="Q37" i="9"/>
  <c r="Q37" i="10" s="1"/>
  <c r="Q49" i="9"/>
  <c r="Q49" i="10" s="1"/>
  <c r="Q13" i="9"/>
  <c r="Q13" i="10" s="1"/>
  <c r="Q31" i="9"/>
  <c r="Q31" i="10" s="1"/>
  <c r="P47" i="9"/>
  <c r="P47" i="10" s="1"/>
  <c r="P29" i="9"/>
  <c r="P29" i="10" s="1"/>
  <c r="P23" i="9"/>
  <c r="P23" i="10" s="1"/>
  <c r="P5" i="9"/>
  <c r="P5" i="10" s="1"/>
  <c r="P35" i="9"/>
  <c r="P35" i="10" s="1"/>
  <c r="P53" i="9"/>
  <c r="P53" i="10" s="1"/>
  <c r="P11" i="9"/>
  <c r="P11" i="10" s="1"/>
  <c r="P41" i="9"/>
  <c r="P41" i="10" s="1"/>
  <c r="P59" i="9"/>
  <c r="P59" i="10" s="1"/>
  <c r="P17" i="9"/>
  <c r="P17" i="10" s="1"/>
  <c r="E6" i="9"/>
  <c r="E6" i="10" s="1"/>
  <c r="E30" i="9"/>
  <c r="E30" i="10" s="1"/>
  <c r="E60" i="9"/>
  <c r="E60" i="10" s="1"/>
  <c r="E48" i="9"/>
  <c r="E48" i="10" s="1"/>
  <c r="E42" i="9"/>
  <c r="E42" i="10" s="1"/>
  <c r="E36" i="9"/>
  <c r="E36" i="10" s="1"/>
  <c r="E12" i="9"/>
  <c r="E12" i="10" s="1"/>
  <c r="E54" i="9"/>
  <c r="E54" i="10" s="1"/>
  <c r="E24" i="9"/>
  <c r="E24" i="10" s="1"/>
  <c r="E18" i="9"/>
  <c r="E18" i="10" s="1"/>
  <c r="P27" i="9"/>
  <c r="P27" i="10" s="1"/>
  <c r="P9" i="9"/>
  <c r="P9" i="10" s="1"/>
  <c r="P21" i="9"/>
  <c r="P21" i="10" s="1"/>
  <c r="P15" i="9"/>
  <c r="P15" i="10" s="1"/>
  <c r="P39" i="9"/>
  <c r="P39" i="10" s="1"/>
  <c r="P3" i="9"/>
  <c r="P3" i="10" s="1"/>
  <c r="P57" i="9"/>
  <c r="P57" i="10" s="1"/>
  <c r="P51" i="9"/>
  <c r="P51" i="10" s="1"/>
  <c r="P45" i="9"/>
  <c r="P45" i="10" s="1"/>
  <c r="P33" i="9"/>
  <c r="P33" i="10" s="1"/>
  <c r="I57" i="9"/>
  <c r="I57" i="10" s="1"/>
  <c r="I3" i="9"/>
  <c r="I3" i="10" s="1"/>
  <c r="I9" i="9"/>
  <c r="I9" i="10" s="1"/>
  <c r="I27" i="9"/>
  <c r="I27" i="10" s="1"/>
  <c r="I21" i="9"/>
  <c r="I21" i="10" s="1"/>
  <c r="I33" i="9"/>
  <c r="I33" i="10" s="1"/>
  <c r="I51" i="9"/>
  <c r="I51" i="10" s="1"/>
  <c r="I45" i="9"/>
  <c r="I45" i="10" s="1"/>
  <c r="I39" i="9"/>
  <c r="I39" i="10" s="1"/>
  <c r="I15" i="9"/>
  <c r="I15" i="10" s="1"/>
  <c r="I56" i="9"/>
  <c r="I56" i="10" s="1"/>
  <c r="I20" i="9"/>
  <c r="I20" i="10" s="1"/>
  <c r="I38" i="9"/>
  <c r="I38" i="10" s="1"/>
  <c r="I26" i="9"/>
  <c r="I26" i="10" s="1"/>
  <c r="I62" i="9"/>
  <c r="I62" i="10" s="1"/>
  <c r="I44" i="9"/>
  <c r="I44" i="10" s="1"/>
  <c r="I32" i="9"/>
  <c r="I32" i="10" s="1"/>
  <c r="I50" i="9"/>
  <c r="I50" i="10" s="1"/>
  <c r="I14" i="9"/>
  <c r="I14" i="10" s="1"/>
  <c r="I8" i="9"/>
  <c r="I8" i="10" s="1"/>
  <c r="N10" i="9"/>
  <c r="N10" i="10" s="1"/>
  <c r="N46" i="9"/>
  <c r="N46" i="10" s="1"/>
  <c r="N40" i="9"/>
  <c r="N40" i="10" s="1"/>
  <c r="N34" i="9"/>
  <c r="N34" i="10" s="1"/>
  <c r="N28" i="9"/>
  <c r="N28" i="10" s="1"/>
  <c r="N22" i="9"/>
  <c r="N22" i="10" s="1"/>
  <c r="N4" i="9"/>
  <c r="N4" i="10" s="1"/>
  <c r="N16" i="9"/>
  <c r="N16" i="10" s="1"/>
  <c r="N52" i="9"/>
  <c r="N52" i="10" s="1"/>
  <c r="N58" i="9"/>
  <c r="N58" i="10" s="1"/>
  <c r="L60" i="9"/>
  <c r="L60" i="10" s="1"/>
  <c r="L30" i="9"/>
  <c r="L30" i="10" s="1"/>
  <c r="L24" i="9"/>
  <c r="L24" i="10" s="1"/>
  <c r="L36" i="9"/>
  <c r="L36" i="10" s="1"/>
  <c r="L12" i="9"/>
  <c r="L12" i="10" s="1"/>
  <c r="L54" i="9"/>
  <c r="L54" i="10" s="1"/>
  <c r="L6" i="9"/>
  <c r="L6" i="10" s="1"/>
  <c r="L48" i="9"/>
  <c r="L48" i="10" s="1"/>
  <c r="L18" i="9"/>
  <c r="L18" i="10" s="1"/>
  <c r="L42" i="9"/>
  <c r="L42" i="10" s="1"/>
  <c r="J25" i="9"/>
  <c r="J25" i="10" s="1"/>
  <c r="J19" i="9"/>
  <c r="J19" i="10" s="1"/>
  <c r="J61" i="9"/>
  <c r="J61" i="10" s="1"/>
  <c r="J43" i="9"/>
  <c r="J43" i="10" s="1"/>
  <c r="J49" i="9"/>
  <c r="J49" i="10" s="1"/>
  <c r="J7" i="9"/>
  <c r="J7" i="10" s="1"/>
  <c r="J55" i="9"/>
  <c r="J55" i="10" s="1"/>
  <c r="J37" i="9"/>
  <c r="J37" i="10" s="1"/>
  <c r="J31" i="9"/>
  <c r="J31" i="10" s="1"/>
  <c r="J13" i="9"/>
  <c r="J13" i="10" s="1"/>
  <c r="H39" i="9"/>
  <c r="H39" i="10" s="1"/>
  <c r="H57" i="9"/>
  <c r="H57" i="10" s="1"/>
  <c r="H15" i="9"/>
  <c r="H15" i="10" s="1"/>
  <c r="H33" i="9"/>
  <c r="H33" i="10" s="1"/>
  <c r="H27" i="9"/>
  <c r="H27" i="10" s="1"/>
  <c r="H21" i="9"/>
  <c r="H21" i="10" s="1"/>
  <c r="H45" i="9"/>
  <c r="H45" i="10" s="1"/>
  <c r="H51" i="9"/>
  <c r="H51" i="10" s="1"/>
  <c r="H9" i="9"/>
  <c r="H9" i="10" s="1"/>
  <c r="H3" i="9"/>
  <c r="H3" i="10" s="1"/>
  <c r="M31" i="9"/>
  <c r="M31" i="10" s="1"/>
  <c r="M13" i="9"/>
  <c r="M13" i="10" s="1"/>
  <c r="M7" i="9"/>
  <c r="M7" i="10" s="1"/>
  <c r="M25" i="9"/>
  <c r="M25" i="10" s="1"/>
  <c r="M37" i="9"/>
  <c r="M37" i="10" s="1"/>
  <c r="M55" i="9"/>
  <c r="M55" i="10" s="1"/>
  <c r="M61" i="9"/>
  <c r="M61" i="10" s="1"/>
  <c r="M49" i="9"/>
  <c r="M49" i="10" s="1"/>
  <c r="M43" i="9"/>
  <c r="M43" i="10" s="1"/>
  <c r="M19" i="9"/>
  <c r="M19" i="10" s="1"/>
  <c r="E20" i="9"/>
  <c r="E20" i="10" s="1"/>
  <c r="E44" i="9"/>
  <c r="E44" i="10" s="1"/>
  <c r="E26" i="9"/>
  <c r="E26" i="10" s="1"/>
  <c r="E32" i="9"/>
  <c r="E32" i="10" s="1"/>
  <c r="E14" i="9"/>
  <c r="E14" i="10" s="1"/>
  <c r="E50" i="9"/>
  <c r="E50" i="10" s="1"/>
  <c r="E8" i="9"/>
  <c r="E8" i="10" s="1"/>
  <c r="E56" i="9"/>
  <c r="E56" i="10" s="1"/>
  <c r="E38" i="9"/>
  <c r="E38" i="10" s="1"/>
  <c r="E62" i="9"/>
  <c r="E62" i="10" s="1"/>
  <c r="J33" i="9"/>
  <c r="J33" i="10" s="1"/>
  <c r="J51" i="9"/>
  <c r="J51" i="10" s="1"/>
  <c r="J57" i="9"/>
  <c r="J57" i="10" s="1"/>
  <c r="J39" i="9"/>
  <c r="J39" i="10" s="1"/>
  <c r="J3" i="9"/>
  <c r="J3" i="10" s="1"/>
  <c r="J27" i="9"/>
  <c r="J27" i="10" s="1"/>
  <c r="J9" i="9"/>
  <c r="J9" i="10" s="1"/>
  <c r="J15" i="9"/>
  <c r="J15" i="10" s="1"/>
  <c r="J45" i="9"/>
  <c r="J45" i="10" s="1"/>
  <c r="J21" i="9"/>
  <c r="J21" i="10" s="1"/>
  <c r="I60" i="9"/>
  <c r="I60" i="10" s="1"/>
  <c r="I42" i="9"/>
  <c r="I42" i="10" s="1"/>
  <c r="I6" i="9"/>
  <c r="I6" i="10" s="1"/>
  <c r="I30" i="9"/>
  <c r="I30" i="10" s="1"/>
  <c r="I12" i="9"/>
  <c r="I12" i="10" s="1"/>
  <c r="I36" i="9"/>
  <c r="I36" i="10" s="1"/>
  <c r="I24" i="9"/>
  <c r="I24" i="10" s="1"/>
  <c r="I54" i="9"/>
  <c r="I54" i="10" s="1"/>
  <c r="I18" i="9"/>
  <c r="I18" i="10" s="1"/>
  <c r="I48" i="9"/>
  <c r="I48" i="10" s="1"/>
  <c r="K46" i="9"/>
  <c r="K46" i="10" s="1"/>
  <c r="K34" i="9"/>
  <c r="K34" i="10" s="1"/>
  <c r="K16" i="9"/>
  <c r="K16" i="10" s="1"/>
  <c r="K4" i="9"/>
  <c r="K4" i="10" s="1"/>
  <c r="K22" i="9"/>
  <c r="K22" i="10" s="1"/>
  <c r="K40" i="9"/>
  <c r="K40" i="10" s="1"/>
  <c r="K52" i="9"/>
  <c r="K52" i="10" s="1"/>
  <c r="K10" i="9"/>
  <c r="K10" i="10" s="1"/>
  <c r="K58" i="9"/>
  <c r="K58" i="10" s="1"/>
  <c r="K28" i="9"/>
  <c r="K28" i="10" s="1"/>
  <c r="O12" i="9"/>
  <c r="O12" i="10" s="1"/>
  <c r="O42" i="9"/>
  <c r="O42" i="10" s="1"/>
  <c r="O36" i="9"/>
  <c r="O36" i="10" s="1"/>
  <c r="O30" i="9"/>
  <c r="O30" i="10" s="1"/>
  <c r="O60" i="9"/>
  <c r="O60" i="10" s="1"/>
  <c r="O48" i="9"/>
  <c r="O48" i="10" s="1"/>
  <c r="O6" i="9"/>
  <c r="O6" i="10" s="1"/>
  <c r="O54" i="9"/>
  <c r="O54" i="10" s="1"/>
  <c r="O24" i="9"/>
  <c r="O24" i="10" s="1"/>
  <c r="O18" i="9"/>
  <c r="O18" i="10" s="1"/>
  <c r="D49" i="9"/>
  <c r="D49" i="10" s="1"/>
  <c r="D25" i="9"/>
  <c r="D25" i="10" s="1"/>
  <c r="D61" i="9"/>
  <c r="D61" i="10" s="1"/>
  <c r="D31" i="9"/>
  <c r="D31" i="10" s="1"/>
  <c r="D7" i="9"/>
  <c r="D7" i="10" s="1"/>
  <c r="D19" i="9"/>
  <c r="D19" i="10" s="1"/>
  <c r="D13" i="9"/>
  <c r="D13" i="10" s="1"/>
  <c r="D37" i="9"/>
  <c r="D37" i="10" s="1"/>
  <c r="D55" i="9"/>
  <c r="D55" i="10" s="1"/>
  <c r="D43" i="9"/>
  <c r="D43" i="10" s="1"/>
  <c r="G7" i="9"/>
  <c r="G7" i="10" s="1"/>
  <c r="G55" i="9"/>
  <c r="G55" i="10" s="1"/>
  <c r="G19" i="9"/>
  <c r="G19" i="10" s="1"/>
  <c r="G25" i="9"/>
  <c r="G25" i="10" s="1"/>
  <c r="G43" i="9"/>
  <c r="G43" i="10" s="1"/>
  <c r="G31" i="9"/>
  <c r="G31" i="10" s="1"/>
  <c r="G49" i="9"/>
  <c r="G49" i="10" s="1"/>
  <c r="G37" i="9"/>
  <c r="G37" i="10" s="1"/>
  <c r="G61" i="9"/>
  <c r="G61" i="10" s="1"/>
  <c r="G13" i="9"/>
  <c r="G13" i="10" s="1"/>
  <c r="H26" i="9"/>
  <c r="H26" i="10" s="1"/>
  <c r="H8" i="9"/>
  <c r="H8" i="10" s="1"/>
  <c r="H32" i="9"/>
  <c r="H32" i="10" s="1"/>
  <c r="H44" i="9"/>
  <c r="H44" i="10" s="1"/>
  <c r="H50" i="9"/>
  <c r="H50" i="10" s="1"/>
  <c r="H56" i="9"/>
  <c r="H56" i="10" s="1"/>
  <c r="H14" i="9"/>
  <c r="H14" i="10" s="1"/>
  <c r="H20" i="9"/>
  <c r="H20" i="10" s="1"/>
  <c r="H38" i="9"/>
  <c r="H38" i="10" s="1"/>
  <c r="H62" i="9"/>
  <c r="H62" i="10" s="1"/>
  <c r="M41" i="9"/>
  <c r="M41" i="10" s="1"/>
  <c r="M29" i="9"/>
  <c r="M29" i="10" s="1"/>
  <c r="M5" i="9"/>
  <c r="M5" i="10" s="1"/>
  <c r="M47" i="9"/>
  <c r="M47" i="10" s="1"/>
  <c r="M17" i="9"/>
  <c r="M17" i="10" s="1"/>
  <c r="M53" i="9"/>
  <c r="M53" i="10" s="1"/>
  <c r="M23" i="9"/>
  <c r="M23" i="10" s="1"/>
  <c r="M35" i="9"/>
  <c r="M35" i="10" s="1"/>
  <c r="M59" i="9"/>
  <c r="M59" i="10" s="1"/>
  <c r="M11" i="9"/>
  <c r="M11" i="10" s="1"/>
  <c r="J11" i="9"/>
  <c r="J11" i="10" s="1"/>
  <c r="J29" i="9"/>
  <c r="J29" i="10" s="1"/>
  <c r="J23" i="9"/>
  <c r="J23" i="10" s="1"/>
  <c r="J47" i="9"/>
  <c r="J47" i="10" s="1"/>
  <c r="J5" i="9"/>
  <c r="J5" i="10" s="1"/>
  <c r="J35" i="9"/>
  <c r="J35" i="10" s="1"/>
  <c r="J17" i="9"/>
  <c r="J17" i="10" s="1"/>
  <c r="J53" i="9"/>
  <c r="J53" i="10" s="1"/>
  <c r="J41" i="9"/>
  <c r="J41" i="10" s="1"/>
  <c r="J59" i="9"/>
  <c r="J59" i="10" s="1"/>
  <c r="L3" i="9"/>
  <c r="L3" i="10" s="1"/>
  <c r="L45" i="9"/>
  <c r="L45" i="10" s="1"/>
  <c r="L39" i="9"/>
  <c r="L39" i="10" s="1"/>
  <c r="L15" i="9"/>
  <c r="L15" i="10" s="1"/>
  <c r="L33" i="9"/>
  <c r="L33" i="10" s="1"/>
  <c r="L9" i="9"/>
  <c r="L9" i="10" s="1"/>
  <c r="L51" i="9"/>
  <c r="L51" i="10" s="1"/>
  <c r="L21" i="9"/>
  <c r="L21" i="10" s="1"/>
  <c r="L57" i="9"/>
  <c r="L57" i="10" s="1"/>
  <c r="L27" i="9"/>
  <c r="L27" i="10" s="1"/>
  <c r="F34" i="9"/>
  <c r="F34" i="10" s="1"/>
  <c r="F10" i="9"/>
  <c r="F10" i="10" s="1"/>
  <c r="F40" i="9"/>
  <c r="F40" i="10" s="1"/>
  <c r="F52" i="9"/>
  <c r="F52" i="10" s="1"/>
  <c r="F58" i="9"/>
  <c r="F58" i="10" s="1"/>
  <c r="F4" i="9"/>
  <c r="F4" i="10" s="1"/>
  <c r="F28" i="9"/>
  <c r="F28" i="10" s="1"/>
  <c r="F16" i="9"/>
  <c r="F16" i="10" s="1"/>
  <c r="F22" i="9"/>
  <c r="F22" i="10" s="1"/>
  <c r="F46" i="9"/>
  <c r="F46" i="10" s="1"/>
  <c r="K45" i="9"/>
  <c r="K45" i="10" s="1"/>
  <c r="K39" i="9"/>
  <c r="K39" i="10" s="1"/>
  <c r="K51" i="9"/>
  <c r="K51" i="10" s="1"/>
  <c r="K27" i="9"/>
  <c r="K27" i="10" s="1"/>
  <c r="K15" i="9"/>
  <c r="K15" i="10" s="1"/>
  <c r="K21" i="9"/>
  <c r="K21" i="10" s="1"/>
  <c r="K3" i="9"/>
  <c r="K3" i="10" s="1"/>
  <c r="K57" i="9"/>
  <c r="K57" i="10" s="1"/>
  <c r="K9" i="9"/>
  <c r="K9" i="10" s="1"/>
  <c r="K33" i="9"/>
  <c r="K33" i="10" s="1"/>
  <c r="I34" i="9"/>
  <c r="I34" i="10" s="1"/>
  <c r="I46" i="9"/>
  <c r="I46" i="10" s="1"/>
  <c r="I22" i="9"/>
  <c r="I22" i="10" s="1"/>
  <c r="I10" i="9"/>
  <c r="I10" i="10" s="1"/>
  <c r="I58" i="9"/>
  <c r="I58" i="10" s="1"/>
  <c r="I28" i="9"/>
  <c r="I28" i="10" s="1"/>
  <c r="I16" i="9"/>
  <c r="I16" i="10" s="1"/>
  <c r="I52" i="9"/>
  <c r="I52" i="10" s="1"/>
  <c r="I40" i="9"/>
  <c r="I40" i="10" s="1"/>
  <c r="I4" i="9"/>
  <c r="I4" i="10" s="1"/>
  <c r="F43" i="9"/>
  <c r="F43" i="10" s="1"/>
  <c r="F13" i="9"/>
  <c r="F13" i="10" s="1"/>
  <c r="F49" i="9"/>
  <c r="F49" i="10" s="1"/>
  <c r="F37" i="9"/>
  <c r="F37" i="10" s="1"/>
  <c r="F25" i="9"/>
  <c r="F25" i="10" s="1"/>
  <c r="F55" i="9"/>
  <c r="F55" i="10" s="1"/>
  <c r="F31" i="9"/>
  <c r="F31" i="10" s="1"/>
  <c r="F7" i="9"/>
  <c r="F7" i="10" s="1"/>
  <c r="F19" i="9"/>
  <c r="F19" i="10" s="1"/>
  <c r="F61" i="9"/>
  <c r="F61" i="10" s="1"/>
  <c r="Q56" i="9"/>
  <c r="Q56" i="10" s="1"/>
  <c r="Q62" i="9"/>
  <c r="Q62" i="10" s="1"/>
  <c r="Q44" i="9"/>
  <c r="Q44" i="10" s="1"/>
  <c r="Q20" i="9"/>
  <c r="Q20" i="10" s="1"/>
  <c r="Q38" i="9"/>
  <c r="Q38" i="10" s="1"/>
  <c r="Q32" i="9"/>
  <c r="Q32" i="10" s="1"/>
  <c r="Q26" i="9"/>
  <c r="Q26" i="10" s="1"/>
  <c r="Q8" i="9"/>
  <c r="Q8" i="10" s="1"/>
  <c r="Q14" i="9"/>
  <c r="Q14" i="10" s="1"/>
  <c r="Q50" i="9"/>
  <c r="Q50" i="10" s="1"/>
  <c r="E51" i="9"/>
  <c r="E51" i="10" s="1"/>
  <c r="E3" i="9"/>
  <c r="E3" i="10" s="1"/>
  <c r="E9" i="9"/>
  <c r="E9" i="10" s="1"/>
  <c r="E57" i="9"/>
  <c r="E57" i="10" s="1"/>
  <c r="E39" i="9"/>
  <c r="E39" i="10" s="1"/>
  <c r="E45" i="9"/>
  <c r="E45" i="10" s="1"/>
  <c r="E33" i="9"/>
  <c r="E33" i="10" s="1"/>
  <c r="E21" i="9"/>
  <c r="E21" i="10" s="1"/>
  <c r="E15" i="9"/>
  <c r="E15" i="10" s="1"/>
  <c r="E27" i="9"/>
  <c r="E27" i="10" s="1"/>
  <c r="O19" i="9"/>
  <c r="O19" i="10" s="1"/>
  <c r="O49" i="9"/>
  <c r="O49" i="10" s="1"/>
  <c r="O7" i="9"/>
  <c r="O7" i="10" s="1"/>
  <c r="O43" i="9"/>
  <c r="O43" i="10" s="1"/>
  <c r="O55" i="9"/>
  <c r="O55" i="10" s="1"/>
  <c r="O25" i="9"/>
  <c r="O25" i="10" s="1"/>
  <c r="O31" i="9"/>
  <c r="O31" i="10" s="1"/>
  <c r="O37" i="9"/>
  <c r="O37" i="10" s="1"/>
  <c r="O61" i="9"/>
  <c r="O61" i="10" s="1"/>
  <c r="O13" i="9"/>
  <c r="O13" i="10" s="1"/>
  <c r="O28" i="9"/>
  <c r="O28" i="10" s="1"/>
  <c r="O10" i="9"/>
  <c r="O10" i="10" s="1"/>
  <c r="O46" i="9"/>
  <c r="O46" i="10" s="1"/>
  <c r="O58" i="9"/>
  <c r="O58" i="10" s="1"/>
  <c r="O34" i="9"/>
  <c r="O34" i="10" s="1"/>
  <c r="O52" i="9"/>
  <c r="O52" i="10" s="1"/>
  <c r="O4" i="9"/>
  <c r="O4" i="10" s="1"/>
  <c r="O40" i="9"/>
  <c r="O40" i="10" s="1"/>
  <c r="O22" i="9"/>
  <c r="O22" i="10" s="1"/>
  <c r="O16" i="9"/>
  <c r="O16" i="10" s="1"/>
  <c r="D39" i="9"/>
  <c r="D39" i="10" s="1"/>
  <c r="D27" i="9"/>
  <c r="D27" i="10" s="1"/>
  <c r="D45" i="9"/>
  <c r="D45" i="10" s="1"/>
  <c r="D51" i="9"/>
  <c r="D51" i="10" s="1"/>
  <c r="D33" i="9"/>
  <c r="D33" i="10" s="1"/>
  <c r="D3" i="9"/>
  <c r="D3" i="10" s="1"/>
  <c r="D15" i="9"/>
  <c r="D15" i="10" s="1"/>
  <c r="D9" i="9"/>
  <c r="D9" i="10" s="1"/>
  <c r="D21" i="9"/>
  <c r="D21" i="10" s="1"/>
  <c r="D57" i="9"/>
  <c r="D57" i="10" s="1"/>
  <c r="L31" i="9"/>
  <c r="L31" i="10" s="1"/>
  <c r="L7" i="9"/>
  <c r="L7" i="10" s="1"/>
  <c r="L49" i="9"/>
  <c r="L49" i="10" s="1"/>
  <c r="L43" i="9"/>
  <c r="L43" i="10" s="1"/>
  <c r="L61" i="9"/>
  <c r="L61" i="10" s="1"/>
  <c r="L25" i="9"/>
  <c r="L25" i="10" s="1"/>
  <c r="L19" i="9"/>
  <c r="L19" i="10" s="1"/>
  <c r="L37" i="9"/>
  <c r="L37" i="10" s="1"/>
  <c r="L55" i="9"/>
  <c r="L55" i="10" s="1"/>
  <c r="L13" i="9"/>
  <c r="L13" i="10" s="1"/>
  <c r="N5" i="9"/>
  <c r="N5" i="10" s="1"/>
  <c r="N17" i="9"/>
  <c r="N17" i="10" s="1"/>
  <c r="N53" i="9"/>
  <c r="N53" i="10" s="1"/>
  <c r="N59" i="9"/>
  <c r="N59" i="10" s="1"/>
  <c r="N41" i="9"/>
  <c r="N41" i="10" s="1"/>
  <c r="N29" i="9"/>
  <c r="N29" i="10" s="1"/>
  <c r="N47" i="9"/>
  <c r="N47" i="10" s="1"/>
  <c r="N11" i="9"/>
  <c r="N11" i="10" s="1"/>
  <c r="N35" i="9"/>
  <c r="N35" i="10" s="1"/>
  <c r="N23" i="9"/>
  <c r="N23" i="10" s="1"/>
  <c r="H36" i="9"/>
  <c r="H36" i="10" s="1"/>
  <c r="H48" i="9"/>
  <c r="H48" i="10" s="1"/>
  <c r="H18" i="9"/>
  <c r="H18" i="10" s="1"/>
  <c r="H12" i="9"/>
  <c r="H12" i="10" s="1"/>
  <c r="H24" i="9"/>
  <c r="H24" i="10" s="1"/>
  <c r="H54" i="9"/>
  <c r="H54" i="10" s="1"/>
  <c r="H60" i="9"/>
  <c r="H60" i="10" s="1"/>
  <c r="H42" i="9"/>
  <c r="H42" i="10" s="1"/>
  <c r="H6" i="9"/>
  <c r="H6" i="10" s="1"/>
  <c r="H30" i="9"/>
  <c r="H30" i="10" s="1"/>
  <c r="L16" i="9"/>
  <c r="L16" i="10" s="1"/>
  <c r="L52" i="9"/>
  <c r="L52" i="10" s="1"/>
  <c r="L22" i="9"/>
  <c r="L22" i="10" s="1"/>
  <c r="L28" i="9"/>
  <c r="L28" i="10" s="1"/>
  <c r="L4" i="9"/>
  <c r="L4" i="10" s="1"/>
  <c r="L40" i="9"/>
  <c r="L40" i="10" s="1"/>
  <c r="L46" i="9"/>
  <c r="L46" i="10" s="1"/>
  <c r="L34" i="9"/>
  <c r="L34" i="10" s="1"/>
  <c r="L58" i="9"/>
  <c r="L58" i="10" s="1"/>
  <c r="L10" i="9"/>
  <c r="L10" i="10" s="1"/>
  <c r="K54" i="9"/>
  <c r="K54" i="10" s="1"/>
  <c r="K30" i="9"/>
  <c r="K30" i="10" s="1"/>
  <c r="K42" i="9"/>
  <c r="K42" i="10" s="1"/>
  <c r="K48" i="9"/>
  <c r="K48" i="10" s="1"/>
  <c r="K36" i="9"/>
  <c r="K36" i="10" s="1"/>
  <c r="K18" i="9"/>
  <c r="K18" i="10" s="1"/>
  <c r="K24" i="9"/>
  <c r="K24" i="10" s="1"/>
  <c r="K12" i="9"/>
  <c r="K12" i="10" s="1"/>
  <c r="K60" i="9"/>
  <c r="K60" i="10" s="1"/>
  <c r="K6" i="9"/>
  <c r="K6" i="10" s="1"/>
  <c r="N42" i="9"/>
  <c r="N42" i="10" s="1"/>
  <c r="N48" i="9"/>
  <c r="N48" i="10" s="1"/>
  <c r="N54" i="9"/>
  <c r="N54" i="10" s="1"/>
  <c r="N24" i="9"/>
  <c r="N24" i="10" s="1"/>
  <c r="N6" i="9"/>
  <c r="N6" i="10" s="1"/>
  <c r="N30" i="9"/>
  <c r="N30" i="10" s="1"/>
  <c r="N36" i="9"/>
  <c r="N36" i="10" s="1"/>
  <c r="N18" i="9"/>
  <c r="N18" i="10" s="1"/>
  <c r="N12" i="9"/>
  <c r="N12" i="10" s="1"/>
  <c r="N60" i="9"/>
  <c r="N60" i="10" s="1"/>
  <c r="Q48" i="9"/>
  <c r="Q48" i="10" s="1"/>
  <c r="Q12" i="9"/>
  <c r="Q12" i="10" s="1"/>
  <c r="Q54" i="9"/>
  <c r="Q54" i="10" s="1"/>
  <c r="Q18" i="9"/>
  <c r="Q18" i="10" s="1"/>
  <c r="Q36" i="9"/>
  <c r="Q36" i="10" s="1"/>
  <c r="Q60" i="9"/>
  <c r="Q60" i="10" s="1"/>
  <c r="Q42" i="9"/>
  <c r="Q42" i="10" s="1"/>
  <c r="Q24" i="9"/>
  <c r="Q24" i="10" s="1"/>
  <c r="Q30" i="9"/>
  <c r="Q30" i="10" s="1"/>
  <c r="Q6" i="9"/>
  <c r="Q6" i="10" s="1"/>
  <c r="G47" i="9"/>
  <c r="G47" i="10" s="1"/>
  <c r="G59" i="9"/>
  <c r="G59" i="10" s="1"/>
  <c r="G11" i="9"/>
  <c r="G11" i="10" s="1"/>
  <c r="G17" i="9"/>
  <c r="G17" i="10" s="1"/>
  <c r="G53" i="9"/>
  <c r="G53" i="10" s="1"/>
  <c r="G23" i="9"/>
  <c r="G23" i="10" s="1"/>
  <c r="G5" i="9"/>
  <c r="G5" i="10" s="1"/>
  <c r="G29" i="9"/>
  <c r="G29" i="10" s="1"/>
  <c r="G35" i="9"/>
  <c r="G35" i="10" s="1"/>
  <c r="G41" i="9"/>
  <c r="G41" i="10" s="1"/>
  <c r="P42" i="9"/>
  <c r="P42" i="10" s="1"/>
  <c r="P6" i="9"/>
  <c r="P6" i="10" s="1"/>
  <c r="P30" i="9"/>
  <c r="P30" i="10" s="1"/>
  <c r="P18" i="9"/>
  <c r="P18" i="10" s="1"/>
  <c r="P12" i="9"/>
  <c r="P12" i="10" s="1"/>
  <c r="P48" i="9"/>
  <c r="P48" i="10" s="1"/>
  <c r="P60" i="9"/>
  <c r="P60" i="10" s="1"/>
  <c r="P36" i="9"/>
  <c r="P36" i="10" s="1"/>
  <c r="P54" i="9"/>
  <c r="P54" i="10" s="1"/>
  <c r="P24" i="9"/>
  <c r="P24" i="10" s="1"/>
  <c r="M57" i="9"/>
  <c r="M57" i="10" s="1"/>
  <c r="M39" i="9"/>
  <c r="M39" i="10" s="1"/>
  <c r="M33" i="9"/>
  <c r="M33" i="10" s="1"/>
  <c r="M3" i="9"/>
  <c r="M3" i="10" s="1"/>
  <c r="M27" i="9"/>
  <c r="M27" i="10" s="1"/>
  <c r="M45" i="9"/>
  <c r="M45" i="10" s="1"/>
  <c r="M15" i="9"/>
  <c r="M15" i="10" s="1"/>
  <c r="M9" i="9"/>
  <c r="M9" i="10" s="1"/>
  <c r="M21" i="9"/>
  <c r="M21" i="10" s="1"/>
  <c r="M51" i="9"/>
  <c r="M51" i="10" s="1"/>
  <c r="P49" i="9"/>
  <c r="P49" i="10" s="1"/>
  <c r="P13" i="9"/>
  <c r="P13" i="10" s="1"/>
  <c r="P25" i="9"/>
  <c r="P25" i="10" s="1"/>
  <c r="P55" i="9"/>
  <c r="P55" i="10" s="1"/>
  <c r="P19" i="9"/>
  <c r="P19" i="10" s="1"/>
  <c r="P37" i="9"/>
  <c r="P37" i="10" s="1"/>
  <c r="P31" i="9"/>
  <c r="P31" i="10" s="1"/>
  <c r="P61" i="9"/>
  <c r="P61" i="10" s="1"/>
  <c r="P43" i="9"/>
  <c r="P43" i="10" s="1"/>
  <c r="P7" i="9"/>
  <c r="P7" i="10" s="1"/>
  <c r="J20" i="9"/>
  <c r="J20" i="10" s="1"/>
  <c r="J56" i="9"/>
  <c r="J56" i="10" s="1"/>
  <c r="J62" i="9"/>
  <c r="J62" i="10" s="1"/>
  <c r="J38" i="9"/>
  <c r="J38" i="10" s="1"/>
  <c r="J32" i="9"/>
  <c r="J32" i="10" s="1"/>
  <c r="J14" i="9"/>
  <c r="J14" i="10" s="1"/>
  <c r="J8" i="9"/>
  <c r="J8" i="10" s="1"/>
  <c r="J44" i="9"/>
  <c r="J44" i="10" s="1"/>
  <c r="J26" i="9"/>
  <c r="J26" i="10" s="1"/>
  <c r="J50" i="9"/>
  <c r="J50" i="10" s="1"/>
  <c r="E23" i="9"/>
  <c r="E23" i="10" s="1"/>
  <c r="E17" i="9"/>
  <c r="E17" i="10" s="1"/>
  <c r="E41" i="9"/>
  <c r="E41" i="10" s="1"/>
  <c r="E47" i="9"/>
  <c r="E47" i="10" s="1"/>
  <c r="E29" i="9"/>
  <c r="E29" i="10" s="1"/>
  <c r="E5" i="9"/>
  <c r="E5" i="10" s="1"/>
  <c r="E11" i="9"/>
  <c r="E11" i="10" s="1"/>
  <c r="E53" i="9"/>
  <c r="E53" i="10" s="1"/>
  <c r="E59" i="9"/>
  <c r="E59" i="10" s="1"/>
  <c r="E35" i="9"/>
  <c r="E35" i="10" s="1"/>
  <c r="M14" i="9"/>
  <c r="M14" i="10" s="1"/>
  <c r="M20" i="9"/>
  <c r="M20" i="10" s="1"/>
  <c r="M50" i="9"/>
  <c r="M50" i="10" s="1"/>
  <c r="M56" i="9"/>
  <c r="M56" i="10" s="1"/>
  <c r="M8" i="9"/>
  <c r="M8" i="10" s="1"/>
  <c r="M26" i="9"/>
  <c r="M26" i="10" s="1"/>
  <c r="M38" i="9"/>
  <c r="M38" i="10" s="1"/>
  <c r="M62" i="9"/>
  <c r="M62" i="10" s="1"/>
  <c r="M32" i="9"/>
  <c r="M32" i="10" s="1"/>
  <c r="M44" i="9"/>
  <c r="M44" i="10" s="1"/>
  <c r="N8" i="9"/>
  <c r="N8" i="10" s="1"/>
  <c r="N62" i="9"/>
  <c r="N62" i="10" s="1"/>
  <c r="N26" i="9"/>
  <c r="N26" i="10" s="1"/>
  <c r="N50" i="9"/>
  <c r="N50" i="10" s="1"/>
  <c r="N32" i="9"/>
  <c r="N32" i="10" s="1"/>
  <c r="N56" i="9"/>
  <c r="N56" i="10" s="1"/>
  <c r="N38" i="9"/>
  <c r="N38" i="10" s="1"/>
  <c r="N44" i="9"/>
  <c r="N44" i="10" s="1"/>
  <c r="N14" i="9"/>
  <c r="N14" i="10" s="1"/>
  <c r="N20" i="9"/>
  <c r="N20" i="10" s="1"/>
  <c r="G4" i="9"/>
  <c r="G4" i="10" s="1"/>
  <c r="G40" i="9"/>
  <c r="G40" i="10" s="1"/>
  <c r="G58" i="9"/>
  <c r="G58" i="10" s="1"/>
  <c r="G46" i="9"/>
  <c r="G46" i="10" s="1"/>
  <c r="G16" i="9"/>
  <c r="G16" i="10" s="1"/>
  <c r="G52" i="9"/>
  <c r="G52" i="10" s="1"/>
  <c r="G22" i="9"/>
  <c r="G22" i="10" s="1"/>
  <c r="G34" i="9"/>
  <c r="G34" i="10" s="1"/>
  <c r="G10" i="9"/>
  <c r="G10" i="10" s="1"/>
  <c r="G28" i="9"/>
  <c r="G28" i="10" s="1"/>
  <c r="I25" i="9"/>
  <c r="I25" i="10" s="1"/>
  <c r="I7" i="9"/>
  <c r="I7" i="10" s="1"/>
  <c r="I43" i="9"/>
  <c r="I43" i="10" s="1"/>
  <c r="I49" i="9"/>
  <c r="I49" i="10" s="1"/>
  <c r="I61" i="9"/>
  <c r="I61" i="10" s="1"/>
  <c r="I37" i="9"/>
  <c r="I37" i="10" s="1"/>
  <c r="I13" i="9"/>
  <c r="I13" i="10" s="1"/>
  <c r="I19" i="9"/>
  <c r="I19" i="10" s="1"/>
  <c r="I55" i="9"/>
  <c r="I55" i="10" s="1"/>
  <c r="I31" i="9"/>
  <c r="I31" i="10" s="1"/>
  <c r="C15" i="9"/>
  <c r="C15" i="10" s="1"/>
  <c r="C51" i="9"/>
  <c r="C51" i="10" s="1"/>
  <c r="C39" i="9"/>
  <c r="C39" i="10" s="1"/>
  <c r="C45" i="9"/>
  <c r="C45" i="10" s="1"/>
  <c r="C21" i="9"/>
  <c r="C21" i="10" s="1"/>
  <c r="C27" i="9"/>
  <c r="C27" i="10" s="1"/>
  <c r="C57" i="9"/>
  <c r="C57" i="10" s="1"/>
  <c r="C9" i="9"/>
  <c r="C9" i="10" s="1"/>
  <c r="C33" i="9"/>
  <c r="C33" i="10" s="1"/>
  <c r="C3" i="9"/>
  <c r="C3" i="10" s="1"/>
  <c r="C48" i="9"/>
  <c r="C48" i="10" s="1"/>
  <c r="C24" i="9"/>
  <c r="C24" i="10" s="1"/>
  <c r="C18" i="9"/>
  <c r="C18" i="10" s="1"/>
  <c r="C42" i="9"/>
  <c r="C42" i="10" s="1"/>
  <c r="C6" i="9"/>
  <c r="C6" i="10" s="1"/>
  <c r="C60" i="9"/>
  <c r="C60" i="10" s="1"/>
  <c r="C54" i="9"/>
  <c r="C54" i="10" s="1"/>
  <c r="C36" i="9"/>
  <c r="C36" i="10" s="1"/>
  <c r="C30" i="9"/>
  <c r="C30" i="10" s="1"/>
  <c r="C12" i="9"/>
  <c r="C12" i="10" s="1"/>
  <c r="F53" i="9"/>
  <c r="F53" i="10" s="1"/>
  <c r="F59" i="9"/>
  <c r="F59" i="10" s="1"/>
  <c r="F11" i="9"/>
  <c r="F11" i="10" s="1"/>
  <c r="F41" i="9"/>
  <c r="F41" i="10" s="1"/>
  <c r="F23" i="9"/>
  <c r="F23" i="10" s="1"/>
  <c r="F29" i="9"/>
  <c r="F29" i="10" s="1"/>
  <c r="F47" i="9"/>
  <c r="F47" i="10" s="1"/>
  <c r="F35" i="9"/>
  <c r="F35" i="10" s="1"/>
  <c r="F17" i="9"/>
  <c r="F17" i="10" s="1"/>
  <c r="F5" i="9"/>
  <c r="F5" i="10" s="1"/>
  <c r="H31" i="9"/>
  <c r="H31" i="10" s="1"/>
  <c r="H49" i="9"/>
  <c r="H49" i="10" s="1"/>
  <c r="H55" i="9"/>
  <c r="H55" i="10" s="1"/>
  <c r="H19" i="9"/>
  <c r="H19" i="10" s="1"/>
  <c r="H7" i="9"/>
  <c r="H7" i="10" s="1"/>
  <c r="H13" i="9"/>
  <c r="H13" i="10" s="1"/>
  <c r="H61" i="9"/>
  <c r="H61" i="10" s="1"/>
  <c r="H25" i="9"/>
  <c r="H25" i="10" s="1"/>
  <c r="H43" i="9"/>
  <c r="H43" i="10" s="1"/>
  <c r="H37" i="9"/>
  <c r="H37" i="10" s="1"/>
  <c r="O59" i="9"/>
  <c r="O59" i="10" s="1"/>
  <c r="O47" i="9"/>
  <c r="O47" i="10" s="1"/>
  <c r="O11" i="9"/>
  <c r="O11" i="10" s="1"/>
  <c r="O17" i="9"/>
  <c r="O17" i="10" s="1"/>
  <c r="O35" i="9"/>
  <c r="O35" i="10" s="1"/>
  <c r="O23" i="9"/>
  <c r="O23" i="10" s="1"/>
  <c r="O5" i="9"/>
  <c r="O5" i="10" s="1"/>
  <c r="O29" i="9"/>
  <c r="O29" i="10" s="1"/>
  <c r="O53" i="9"/>
  <c r="O53" i="10" s="1"/>
  <c r="O41" i="9"/>
  <c r="O41" i="10" s="1"/>
  <c r="C46" i="9"/>
  <c r="C46" i="10" s="1"/>
  <c r="C10" i="9"/>
  <c r="C10" i="10" s="1"/>
  <c r="C52" i="9"/>
  <c r="C52" i="10" s="1"/>
  <c r="C22" i="9"/>
  <c r="C22" i="10" s="1"/>
  <c r="C40" i="9"/>
  <c r="C40" i="10" s="1"/>
  <c r="C34" i="9"/>
  <c r="C34" i="10" s="1"/>
  <c r="C4" i="9"/>
  <c r="C4" i="10" s="1"/>
  <c r="C28" i="9"/>
  <c r="C28" i="10" s="1"/>
  <c r="C16" i="9"/>
  <c r="C16" i="10" s="1"/>
  <c r="C58" i="9"/>
  <c r="C58" i="10" s="1"/>
  <c r="K59" i="9"/>
  <c r="K59" i="10" s="1"/>
  <c r="K11" i="9"/>
  <c r="K11" i="10" s="1"/>
  <c r="K29" i="9"/>
  <c r="K29" i="10" s="1"/>
  <c r="K47" i="9"/>
  <c r="K47" i="10" s="1"/>
  <c r="K35" i="9"/>
  <c r="K35" i="10" s="1"/>
  <c r="K53" i="9"/>
  <c r="K53" i="10" s="1"/>
  <c r="K5" i="9"/>
  <c r="K5" i="10" s="1"/>
  <c r="K17" i="9"/>
  <c r="K17" i="10" s="1"/>
  <c r="K41" i="9"/>
  <c r="K41" i="10" s="1"/>
  <c r="K23" i="9"/>
  <c r="K23" i="10" s="1"/>
  <c r="E4" i="9"/>
  <c r="E4" i="10" s="1"/>
  <c r="E40" i="9"/>
  <c r="E40" i="10" s="1"/>
  <c r="E16" i="9"/>
  <c r="E16" i="10" s="1"/>
  <c r="E10" i="9"/>
  <c r="E10" i="10" s="1"/>
  <c r="E58" i="9"/>
  <c r="E58" i="10" s="1"/>
  <c r="E46" i="9"/>
  <c r="E46" i="10" s="1"/>
  <c r="E28" i="9"/>
  <c r="E28" i="10" s="1"/>
  <c r="E52" i="9"/>
  <c r="E52" i="10" s="1"/>
  <c r="E22" i="9"/>
  <c r="E22" i="10" s="1"/>
  <c r="E34" i="9"/>
  <c r="E34" i="10" s="1"/>
  <c r="P20" i="9"/>
  <c r="P20" i="10" s="1"/>
  <c r="P56" i="9"/>
  <c r="P56" i="10" s="1"/>
  <c r="P26" i="9"/>
  <c r="P26" i="10" s="1"/>
  <c r="P8" i="9"/>
  <c r="P8" i="10" s="1"/>
  <c r="P32" i="9"/>
  <c r="P32" i="10" s="1"/>
  <c r="P50" i="9"/>
  <c r="P50" i="10" s="1"/>
  <c r="P44" i="9"/>
  <c r="P44" i="10" s="1"/>
  <c r="P38" i="9"/>
  <c r="P38" i="10" s="1"/>
  <c r="P62" i="9"/>
  <c r="P62" i="10" s="1"/>
  <c r="P14" i="9"/>
  <c r="P14" i="10" s="1"/>
  <c r="N37" i="9"/>
  <c r="N37" i="10" s="1"/>
  <c r="N19" i="9"/>
  <c r="N19" i="10" s="1"/>
  <c r="N55" i="9"/>
  <c r="N55" i="10" s="1"/>
  <c r="N13" i="9"/>
  <c r="N13" i="10" s="1"/>
  <c r="N61" i="9"/>
  <c r="N61" i="10" s="1"/>
  <c r="N43" i="9"/>
  <c r="N43" i="10" s="1"/>
  <c r="N31" i="9"/>
  <c r="N31" i="10" s="1"/>
  <c r="N7" i="9"/>
  <c r="N7" i="10" s="1"/>
  <c r="N49" i="9"/>
  <c r="N49" i="10" s="1"/>
  <c r="N25" i="9"/>
  <c r="N25" i="10" s="1"/>
  <c r="D34" i="9"/>
  <c r="D34" i="10" s="1"/>
  <c r="D52" i="9"/>
  <c r="D52" i="10" s="1"/>
  <c r="D22" i="9"/>
  <c r="D22" i="10" s="1"/>
  <c r="D4" i="9"/>
  <c r="D4" i="10" s="1"/>
  <c r="D16" i="9"/>
  <c r="D16" i="10" s="1"/>
  <c r="D28" i="9"/>
  <c r="D28" i="10" s="1"/>
  <c r="D40" i="9"/>
  <c r="D40" i="10" s="1"/>
  <c r="D46" i="9"/>
  <c r="D46" i="10" s="1"/>
  <c r="D58" i="9"/>
  <c r="D58" i="10" s="1"/>
  <c r="D10" i="9"/>
  <c r="D10" i="10" s="1"/>
  <c r="L5" i="9"/>
  <c r="L5" i="10" s="1"/>
  <c r="L17" i="9"/>
  <c r="L17" i="10" s="1"/>
  <c r="L35" i="9"/>
  <c r="L35" i="10" s="1"/>
  <c r="L53" i="9"/>
  <c r="L53" i="10" s="1"/>
  <c r="L59" i="9"/>
  <c r="L59" i="10" s="1"/>
  <c r="L41" i="9"/>
  <c r="L41" i="10" s="1"/>
  <c r="L11" i="9"/>
  <c r="L11" i="10" s="1"/>
  <c r="L29" i="9"/>
  <c r="L29" i="10" s="1"/>
  <c r="L47" i="9"/>
  <c r="L47" i="10" s="1"/>
  <c r="L23" i="9"/>
  <c r="L23" i="10" s="1"/>
</calcChain>
</file>

<file path=xl/comments1.xml><?xml version="1.0" encoding="utf-8"?>
<comments xmlns="http://schemas.openxmlformats.org/spreadsheetml/2006/main">
  <authors>
    <author>Eggler Lukas</author>
  </authors>
  <commentList>
    <comment ref="AF1" authorId="0" shapeId="0">
      <text>
        <r>
          <rPr>
            <b/>
            <sz val="9"/>
            <color indexed="81"/>
            <rFont val="Segoe UI"/>
            <family val="2"/>
          </rPr>
          <t>Eggler Lukas:</t>
        </r>
        <r>
          <rPr>
            <sz val="9"/>
            <color indexed="81"/>
            <rFont val="Segoe UI"/>
            <family val="2"/>
          </rPr>
          <t xml:space="preserve">
VORSCIHT: australien fehlt hier, steckt vmtl. In LROW (Problem der daten aggregation, 7.7.22)
</t>
        </r>
      </text>
    </comment>
    <comment ref="AF12" authorId="0" shapeId="0">
      <text>
        <r>
          <rPr>
            <b/>
            <sz val="9"/>
            <color indexed="81"/>
            <rFont val="Segoe UI"/>
            <family val="2"/>
          </rPr>
          <t>Eggler Lukas:</t>
        </r>
        <r>
          <rPr>
            <sz val="9"/>
            <color indexed="81"/>
            <rFont val="Segoe UI"/>
            <family val="2"/>
          </rPr>
          <t xml:space="preserve">
VORSCIHT: australien fehlt hier, steckt vmtl. In LROW (Problem der daten aggregation, 7.7.22)
</t>
        </r>
      </text>
    </comment>
    <comment ref="AF23" authorId="0" shapeId="0">
      <text>
        <r>
          <rPr>
            <b/>
            <sz val="9"/>
            <color indexed="81"/>
            <rFont val="Segoe UI"/>
            <family val="2"/>
          </rPr>
          <t>Eggler Lukas:</t>
        </r>
        <r>
          <rPr>
            <sz val="9"/>
            <color indexed="81"/>
            <rFont val="Segoe UI"/>
            <family val="2"/>
          </rPr>
          <t xml:space="preserve">
VORSCIHT: australien fehlt hier, steckt vmtl. In LROW (Problem der daten aggregation, 7.7.22)
</t>
        </r>
      </text>
    </comment>
  </commentList>
</comments>
</file>

<file path=xl/sharedStrings.xml><?xml version="1.0" encoding="utf-8"?>
<sst xmlns="http://schemas.openxmlformats.org/spreadsheetml/2006/main" count="1545" uniqueCount="66">
  <si>
    <t>CHINA</t>
  </si>
  <si>
    <t>FC_solid_fossil</t>
  </si>
  <si>
    <t>FC_gas</t>
  </si>
  <si>
    <t>FC_liquid</t>
  </si>
  <si>
    <t>FC_solid_bio</t>
  </si>
  <si>
    <t>FC_heat</t>
  </si>
  <si>
    <t>FC_elec</t>
  </si>
  <si>
    <t>INDIA</t>
  </si>
  <si>
    <t>RUSSIA</t>
  </si>
  <si>
    <t>UK</t>
  </si>
  <si>
    <t>EU27</t>
  </si>
  <si>
    <t>EASOC</t>
  </si>
  <si>
    <t>LATAM</t>
  </si>
  <si>
    <t>USMCA</t>
  </si>
  <si>
    <t>LROW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</si>
  <si>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</si>
  <si>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</si>
  <si>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</si>
  <si>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</si>
  <si>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</si>
  <si>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</si>
  <si>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</si>
  <si>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</si>
  <si>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</si>
  <si>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</si>
  <si>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</si>
  <si>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</si>
  <si>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</si>
  <si>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</si>
  <si>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</si>
  <si>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WORLD</t>
  </si>
  <si>
    <t>TOTAL EXPORTS</t>
  </si>
  <si>
    <t>AUSTRIA</t>
  </si>
  <si>
    <t>BELGIUM</t>
  </si>
  <si>
    <t>BULGARIA</t>
  </si>
  <si>
    <t>CROATIA</t>
  </si>
  <si>
    <t>CYPRUS</t>
  </si>
  <si>
    <t>CZECH_REPUBLIC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</si>
  <si>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</si>
  <si>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</si>
  <si>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</si>
  <si>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</si>
  <si>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</si>
  <si>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</si>
  <si>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</si>
  <si>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</si>
  <si>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</si>
  <si>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</si>
  <si>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</si>
  <si>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</si>
  <si>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</si>
  <si>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</si>
  <si>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</si>
  <si>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</si>
  <si>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</si>
  <si>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</si>
  <si>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</si>
  <si>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</si>
  <si>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</si>
  <si>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FC_hydrogen</t>
  </si>
  <si>
    <t>ImportShares for Parametrization</t>
  </si>
  <si>
    <t>TFC_ENERGY_BALANCE</t>
  </si>
  <si>
    <t>IMPORT SHARES [Dmnl]</t>
  </si>
  <si>
    <t>MARKET SHARES [Dmnl]</t>
  </si>
  <si>
    <t>TJ</t>
  </si>
  <si>
    <t>TFC empiric [EJ]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</si>
</sst>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0" fontId="0" fillId="0" borderId="0" xfId="0" applyFill="1"/>
    <xf numFmtId="0" fontId="0" fillId="2" borderId="0" xfId="0" quotePrefix="1" applyFill="1"/>
    <xf numFmtId="0" fontId="0" fillId="2" borderId="0" xfId="0" applyFill="1"/>
    <xf numFmtId="0" fontId="0" fillId="3" borderId="0" xfId="0" quotePrefix="1" applyFill="1"/>
    <xf numFmtId="0" fontId="0" fillId="3" borderId="0" xfId="0" applyFill="1"/>
    <xf numFmtId="9" fontId="0" fillId="0" borderId="0" xfId="2" applyNumberFormat="1" applyFont="1"/>
    <xf numFmtId="9" fontId="0" fillId="3" borderId="0" xfId="2" applyNumberFormat="1" applyFont="1" applyFill="1"/>
    <xf numFmtId="0" fontId="0" fillId="0" borderId="1" xfId="0" applyBorder="1"/>
    <xf numFmtId="0" fontId="2" fillId="4" borderId="1" xfId="0" applyFont="1" applyFill="1" applyBorder="1" applyAlignment="1">
      <alignment horizontal="left" vertical="center"/>
    </xf>
    <xf numFmtId="43" fontId="0" fillId="0" borderId="1" xfId="1" applyFont="1" applyBorder="1"/>
    <xf numFmtId="43" fontId="0" fillId="0" borderId="1" xfId="0" applyNumberFormat="1" applyBorder="1"/>
    <xf numFmtId="43" fontId="0" fillId="5" borderId="1" xfId="0" applyNumberFormat="1" applyFill="1" applyBorder="1"/>
    <xf numFmtId="9" fontId="0" fillId="0" borderId="0" xfId="2" applyFont="1" applyFill="1"/>
    <xf numFmtId="9" fontId="0" fillId="0" borderId="0" xfId="2" quotePrefix="1" applyFont="1"/>
    <xf numFmtId="9" fontId="0" fillId="0" borderId="0" xfId="2" applyFont="1"/>
    <xf numFmtId="164" fontId="0" fillId="0" borderId="0" xfId="1" applyNumberFormat="1" applyFont="1"/>
    <xf numFmtId="164" fontId="0" fillId="0" borderId="0" xfId="1" quotePrefix="1" applyNumberFormat="1" applyFont="1"/>
    <xf numFmtId="164" fontId="0" fillId="3" borderId="0" xfId="1" applyNumberFormat="1" applyFont="1" applyFill="1"/>
    <xf numFmtId="43" fontId="0" fillId="0" borderId="0" xfId="1" applyNumberFormat="1" applyFon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06"/>
  <sheetViews>
    <sheetView tabSelected="1" topLeftCell="A79" zoomScale="85" zoomScaleNormal="85" workbookViewId="0">
      <selection activeCell="L51" sqref="L51"/>
    </sheetView>
  </sheetViews>
  <sheetFormatPr baseColWidth="10" defaultColWidth="9.140625" defaultRowHeight="15" outlineLevelCol="1" x14ac:dyDescent="0.25"/>
  <cols>
    <col min="1" max="1" width="25.7109375" bestFit="1" customWidth="1"/>
    <col min="2" max="2" width="31.140625" customWidth="1" outlineLevel="1"/>
    <col min="3" max="3" width="16.5703125" customWidth="1" outlineLevel="1"/>
    <col min="4" max="6" width="11.28515625" bestFit="1" customWidth="1" outlineLevel="1"/>
    <col min="7" max="7" width="15.85546875" bestFit="1" customWidth="1" outlineLevel="1"/>
    <col min="8" max="17" width="11.28515625" bestFit="1" customWidth="1" outlineLevel="1"/>
    <col min="18" max="28" width="9.140625" customWidth="1" outlineLevel="1"/>
  </cols>
  <sheetData>
    <row r="1" spans="1:37" x14ac:dyDescent="0.25">
      <c r="A1" s="9" t="s">
        <v>62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  <c r="I1" s="9" t="s">
        <v>39</v>
      </c>
      <c r="J1" s="9" t="s">
        <v>40</v>
      </c>
      <c r="K1" s="9" t="s">
        <v>41</v>
      </c>
      <c r="L1" s="9" t="s">
        <v>42</v>
      </c>
      <c r="M1" s="9" t="s">
        <v>43</v>
      </c>
      <c r="N1" s="9" t="s">
        <v>44</v>
      </c>
      <c r="O1" s="9" t="s">
        <v>45</v>
      </c>
      <c r="P1" s="9" t="s">
        <v>46</v>
      </c>
      <c r="Q1" s="9" t="s">
        <v>47</v>
      </c>
      <c r="R1" s="9" t="s">
        <v>48</v>
      </c>
      <c r="S1" s="9" t="s">
        <v>49</v>
      </c>
      <c r="T1" s="9" t="s">
        <v>50</v>
      </c>
      <c r="U1" s="9" t="s">
        <v>51</v>
      </c>
      <c r="V1" s="9" t="s">
        <v>52</v>
      </c>
      <c r="W1" s="9" t="s">
        <v>53</v>
      </c>
      <c r="X1" s="9" t="s">
        <v>54</v>
      </c>
      <c r="Y1" s="9" t="s">
        <v>55</v>
      </c>
      <c r="Z1" s="9" t="s">
        <v>56</v>
      </c>
      <c r="AA1" s="9" t="s">
        <v>57</v>
      </c>
      <c r="AB1" s="9" t="s">
        <v>58</v>
      </c>
      <c r="AC1" s="9" t="s">
        <v>10</v>
      </c>
      <c r="AD1" s="9" t="s">
        <v>9</v>
      </c>
      <c r="AE1" s="9" t="s">
        <v>0</v>
      </c>
      <c r="AF1" s="9" t="s">
        <v>11</v>
      </c>
      <c r="AG1" s="9" t="s">
        <v>7</v>
      </c>
      <c r="AH1" s="9" t="s">
        <v>12</v>
      </c>
      <c r="AI1" s="9" t="s">
        <v>8</v>
      </c>
      <c r="AJ1" s="9" t="s">
        <v>13</v>
      </c>
      <c r="AK1" s="9" t="s">
        <v>14</v>
      </c>
    </row>
    <row r="2" spans="1:37" ht="18.75" x14ac:dyDescent="0.25">
      <c r="A2" s="10" t="s">
        <v>6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2">
        <f>INDEX(Import_shares!$T:$T,MATCH(VENSIM_IMPORT!AC$1&amp;"-"&amp;VENSIM_IMPORT!$A2,Import_shares!$S:$S,0))</f>
        <v>0</v>
      </c>
      <c r="AD2" s="12">
        <f>INDEX(Import_shares!$T:$T,MATCH(VENSIM_IMPORT!AD$1&amp;"-"&amp;VENSIM_IMPORT!$A2,Import_shares!$S:$S,0))</f>
        <v>6.0737172126188087E-2</v>
      </c>
      <c r="AE2" s="12">
        <f>INDEX(Import_shares!$T:$T,MATCH(VENSIM_IMPORT!AE$1&amp;"-"&amp;VENSIM_IMPORT!$A2,Import_shares!$S:$S,0))</f>
        <v>0</v>
      </c>
      <c r="AF2" s="12">
        <f>INDEX(Import_shares!$T:$T,MATCH(VENSIM_IMPORT!AF$1&amp;"-"&amp;VENSIM_IMPORT!$A2,Import_shares!$S:$S,0))</f>
        <v>5.3268093919510272E-3</v>
      </c>
      <c r="AG2" s="12">
        <f>INDEX(Import_shares!$T:$T,MATCH(VENSIM_IMPORT!AG$1&amp;"-"&amp;VENSIM_IMPORT!$A2,Import_shares!$S:$S,0))</f>
        <v>6.8386105943342416E-5</v>
      </c>
      <c r="AH2" s="12">
        <f>INDEX(Import_shares!$T:$T,MATCH(VENSIM_IMPORT!AH$1&amp;"-"&amp;VENSIM_IMPORT!$A2,Import_shares!$S:$S,0))</f>
        <v>4.3963921500321558E-2</v>
      </c>
      <c r="AI2" s="12">
        <f>INDEX(Import_shares!$T:$T,MATCH(VENSIM_IMPORT!AI$1&amp;"-"&amp;VENSIM_IMPORT!$A2,Import_shares!$S:$S,0))</f>
        <v>0</v>
      </c>
      <c r="AJ2" s="12">
        <f>INDEX(Import_shares!$T:$T,MATCH(VENSIM_IMPORT!AJ$1&amp;"-"&amp;VENSIM_IMPORT!$A2,Import_shares!$S:$S,0))</f>
        <v>1.2232773293625288E-3</v>
      </c>
      <c r="AK2" s="12">
        <f>INDEX(Import_shares!$T:$T,MATCH(VENSIM_IMPORT!AK$1&amp;"-"&amp;VENSIM_IMPORT!$A2,Import_shares!$S:$S,0))</f>
        <v>0</v>
      </c>
    </row>
    <row r="3" spans="1:37" ht="18.75" x14ac:dyDescent="0.25">
      <c r="A3" s="10" t="s">
        <v>2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2">
        <f>INDEX(Import_shares!$T:$T,MATCH(VENSIM_IMPORT!AC$1&amp;"-"&amp;VENSIM_IMPORT!$A3,Import_shares!$S:$S,0))</f>
        <v>0.59944056553820957</v>
      </c>
      <c r="AD3" s="12">
        <f>INDEX(Import_shares!$T:$T,MATCH(VENSIM_IMPORT!AD$1&amp;"-"&amp;VENSIM_IMPORT!$A3,Import_shares!$S:$S,0))</f>
        <v>0.37204538944006765</v>
      </c>
      <c r="AE3" s="12">
        <f>INDEX(Import_shares!$T:$T,MATCH(VENSIM_IMPORT!AE$1&amp;"-"&amp;VENSIM_IMPORT!$A3,Import_shares!$S:$S,0))</f>
        <v>0.1519642068643639</v>
      </c>
      <c r="AF3" s="12">
        <f>INDEX(Import_shares!$T:$T,MATCH(VENSIM_IMPORT!AF$1&amp;"-"&amp;VENSIM_IMPORT!$A3,Import_shares!$S:$S,0))</f>
        <v>0.33033787269080322</v>
      </c>
      <c r="AG3" s="12">
        <f>INDEX(Import_shares!$T:$T,MATCH(VENSIM_IMPORT!AG$1&amp;"-"&amp;VENSIM_IMPORT!$A3,Import_shares!$S:$S,0))</f>
        <v>0.25052965825968587</v>
      </c>
      <c r="AH3" s="12">
        <f>INDEX(Import_shares!$T:$T,MATCH(VENSIM_IMPORT!AH$1&amp;"-"&amp;VENSIM_IMPORT!$A3,Import_shares!$S:$S,0))</f>
        <v>0.21771076432473721</v>
      </c>
      <c r="AI3" s="12">
        <f>INDEX(Import_shares!$T:$T,MATCH(VENSIM_IMPORT!AI$1&amp;"-"&amp;VENSIM_IMPORT!$A3,Import_shares!$S:$S,0))</f>
        <v>0</v>
      </c>
      <c r="AJ3" s="12">
        <f>INDEX(Import_shares!$T:$T,MATCH(VENSIM_IMPORT!AJ$1&amp;"-"&amp;VENSIM_IMPORT!$A3,Import_shares!$S:$S,0))</f>
        <v>1.6796610642379147E-3</v>
      </c>
      <c r="AK3" s="12">
        <f>INDEX(Import_shares!$T:$T,MATCH(VENSIM_IMPORT!AK$1&amp;"-"&amp;VENSIM_IMPORT!$A3,Import_shares!$S:$S,0))</f>
        <v>0</v>
      </c>
    </row>
    <row r="4" spans="1:37" ht="18.75" x14ac:dyDescent="0.25">
      <c r="A4" s="10" t="s">
        <v>5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2">
        <f>INDEX(Import_shares!$T:$T,MATCH(VENSIM_IMPORT!AC$1&amp;"-"&amp;VENSIM_IMPORT!$A4,Import_shares!$S:$S,0))</f>
        <v>1.2489359298766641E-5</v>
      </c>
      <c r="AD4" s="12">
        <f>INDEX(Import_shares!$T:$T,MATCH(VENSIM_IMPORT!AD$1&amp;"-"&amp;VENSIM_IMPORT!$A4,Import_shares!$S:$S,0))</f>
        <v>0</v>
      </c>
      <c r="AE4" s="12">
        <f>INDEX(Import_shares!$T:$T,MATCH(VENSIM_IMPORT!AE$1&amp;"-"&amp;VENSIM_IMPORT!$A4,Import_shares!$S:$S,0))</f>
        <v>0</v>
      </c>
      <c r="AF4" s="12">
        <f>INDEX(Import_shares!$T:$T,MATCH(VENSIM_IMPORT!AF$1&amp;"-"&amp;VENSIM_IMPORT!$A4,Import_shares!$S:$S,0))</f>
        <v>0</v>
      </c>
      <c r="AG4" s="12">
        <f>INDEX(Import_shares!$T:$T,MATCH(VENSIM_IMPORT!AG$1&amp;"-"&amp;VENSIM_IMPORT!$A4,Import_shares!$S:$S,0))</f>
        <v>0</v>
      </c>
      <c r="AH4" s="12">
        <f>INDEX(Import_shares!$T:$T,MATCH(VENSIM_IMPORT!AH$1&amp;"-"&amp;VENSIM_IMPORT!$A4,Import_shares!$S:$S,0))</f>
        <v>0</v>
      </c>
      <c r="AI4" s="12">
        <f>INDEX(Import_shares!$T:$T,MATCH(VENSIM_IMPORT!AI$1&amp;"-"&amp;VENSIM_IMPORT!$A4,Import_shares!$S:$S,0))</f>
        <v>0</v>
      </c>
      <c r="AJ4" s="12">
        <f>INDEX(Import_shares!$T:$T,MATCH(VENSIM_IMPORT!AJ$1&amp;"-"&amp;VENSIM_IMPORT!$A4,Import_shares!$S:$S,0))</f>
        <v>0</v>
      </c>
      <c r="AK4" s="12">
        <f>INDEX(Import_shares!$T:$T,MATCH(VENSIM_IMPORT!AK$1&amp;"-"&amp;VENSIM_IMPORT!$A4,Import_shares!$S:$S,0))</f>
        <v>0</v>
      </c>
    </row>
    <row r="5" spans="1:37" ht="18.75" x14ac:dyDescent="0.25">
      <c r="A5" s="10" t="s">
        <v>59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</row>
    <row r="6" spans="1:37" ht="18.75" x14ac:dyDescent="0.25">
      <c r="A6" s="10" t="s">
        <v>3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2">
        <f>INDEX(Import_shares!$T:$T,MATCH(VENSIM_IMPORT!AC$1&amp;"-"&amp;VENSIM_IMPORT!$A6,Import_shares!$S:$S,0))</f>
        <v>0</v>
      </c>
      <c r="AD6" s="12">
        <f>INDEX(Import_shares!$T:$T,MATCH(VENSIM_IMPORT!AD$1&amp;"-"&amp;VENSIM_IMPORT!$A6,Import_shares!$S:$S,0))</f>
        <v>0.14385938740606219</v>
      </c>
      <c r="AE6" s="12">
        <f>INDEX(Import_shares!$T:$T,MATCH(VENSIM_IMPORT!AE$1&amp;"-"&amp;VENSIM_IMPORT!$A6,Import_shares!$S:$S,0))</f>
        <v>1.2679002304799077E-2</v>
      </c>
      <c r="AF6" s="12">
        <f>INDEX(Import_shares!$T:$T,MATCH(VENSIM_IMPORT!AF$1&amp;"-"&amp;VENSIM_IMPORT!$A6,Import_shares!$S:$S,0))</f>
        <v>0.11783218967115271</v>
      </c>
      <c r="AG6" s="12">
        <f>INDEX(Import_shares!$T:$T,MATCH(VENSIM_IMPORT!AG$1&amp;"-"&amp;VENSIM_IMPORT!$A6,Import_shares!$S:$S,0))</f>
        <v>0</v>
      </c>
      <c r="AH6" s="12">
        <f>INDEX(Import_shares!$T:$T,MATCH(VENSIM_IMPORT!AH$1&amp;"-"&amp;VENSIM_IMPORT!$A6,Import_shares!$S:$S,0))</f>
        <v>0.1325461280777761</v>
      </c>
      <c r="AI6" s="12">
        <f>INDEX(Import_shares!$T:$T,MATCH(VENSIM_IMPORT!AI$1&amp;"-"&amp;VENSIM_IMPORT!$A6,Import_shares!$S:$S,0))</f>
        <v>0</v>
      </c>
      <c r="AJ6" s="12">
        <f>INDEX(Import_shares!$T:$T,MATCH(VENSIM_IMPORT!AJ$1&amp;"-"&amp;VENSIM_IMPORT!$A6,Import_shares!$S:$S,0))</f>
        <v>0</v>
      </c>
      <c r="AK6" s="12">
        <f>INDEX(Import_shares!$T:$T,MATCH(VENSIM_IMPORT!AK$1&amp;"-"&amp;VENSIM_IMPORT!$A6,Import_shares!$S:$S,0))</f>
        <v>0</v>
      </c>
    </row>
    <row r="7" spans="1:37" ht="18.75" x14ac:dyDescent="0.25">
      <c r="A7" s="10" t="s">
        <v>4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2">
        <f>INDEX(Import_shares!$T:$T,MATCH(VENSIM_IMPORT!AC$1&amp;"-"&amp;VENSIM_IMPORT!$A7,Import_shares!$S:$S,0))</f>
        <v>2.5260634660684442E-2</v>
      </c>
      <c r="AD7" s="12">
        <f>INDEX(Import_shares!$T:$T,MATCH(VENSIM_IMPORT!AD$1&amp;"-"&amp;VENSIM_IMPORT!$A7,Import_shares!$S:$S,0))</f>
        <v>0.34413612603298316</v>
      </c>
      <c r="AE7" s="12">
        <f>INDEX(Import_shares!$T:$T,MATCH(VENSIM_IMPORT!AE$1&amp;"-"&amp;VENSIM_IMPORT!$A7,Import_shares!$S:$S,0))</f>
        <v>0</v>
      </c>
      <c r="AF7" s="12">
        <f>INDEX(Import_shares!$T:$T,MATCH(VENSIM_IMPORT!AF$1&amp;"-"&amp;VENSIM_IMPORT!$A7,Import_shares!$S:$S,0))</f>
        <v>2.038520533376081E-3</v>
      </c>
      <c r="AG7" s="12">
        <f>INDEX(Import_shares!$T:$T,MATCH(VENSIM_IMPORT!AG$1&amp;"-"&amp;VENSIM_IMPORT!$A7,Import_shares!$S:$S,0))</f>
        <v>0</v>
      </c>
      <c r="AH7" s="12">
        <f>INDEX(Import_shares!$T:$T,MATCH(VENSIM_IMPORT!AH$1&amp;"-"&amp;VENSIM_IMPORT!$A7,Import_shares!$S:$S,0))</f>
        <v>0</v>
      </c>
      <c r="AI7" s="12">
        <f>INDEX(Import_shares!$T:$T,MATCH(VENSIM_IMPORT!AI$1&amp;"-"&amp;VENSIM_IMPORT!$A7,Import_shares!$S:$S,0))</f>
        <v>0</v>
      </c>
      <c r="AJ7" s="12">
        <f>INDEX(Import_shares!$T:$T,MATCH(VENSIM_IMPORT!AJ$1&amp;"-"&amp;VENSIM_IMPORT!$A7,Import_shares!$S:$S,0))</f>
        <v>0</v>
      </c>
      <c r="AK7" s="12">
        <f>INDEX(Import_shares!$T:$T,MATCH(VENSIM_IMPORT!AK$1&amp;"-"&amp;VENSIM_IMPORT!$A7,Import_shares!$S:$S,0))</f>
        <v>0</v>
      </c>
    </row>
    <row r="8" spans="1:37" ht="18.75" x14ac:dyDescent="0.25">
      <c r="A8" s="10" t="s">
        <v>1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2">
        <f>INDEX(Import_shares!$T:$T,MATCH(VENSIM_IMPORT!AC$1&amp;"-"&amp;VENSIM_IMPORT!$A8,Import_shares!$S:$S,0))</f>
        <v>0</v>
      </c>
      <c r="AD8" s="12">
        <f>INDEX(Import_shares!$T:$T,MATCH(VENSIM_IMPORT!AD$1&amp;"-"&amp;VENSIM_IMPORT!$A8,Import_shares!$S:$S,0))</f>
        <v>0.57472575944236859</v>
      </c>
      <c r="AE8" s="12">
        <f>INDEX(Import_shares!$T:$T,MATCH(VENSIM_IMPORT!AE$1&amp;"-"&amp;VENSIM_IMPORT!$A8,Import_shares!$S:$S,0))</f>
        <v>5.7351583307602344E-2</v>
      </c>
      <c r="AF8" s="12">
        <f>INDEX(Import_shares!$T:$T,MATCH(VENSIM_IMPORT!AF$1&amp;"-"&amp;VENSIM_IMPORT!$A8,Import_shares!$S:$S,0))</f>
        <v>0.20302954941334125</v>
      </c>
      <c r="AG8" s="12">
        <f>INDEX(Import_shares!$T:$T,MATCH(VENSIM_IMPORT!AG$1&amp;"-"&amp;VENSIM_IMPORT!$A8,Import_shares!$S:$S,0))</f>
        <v>0.31986062716615338</v>
      </c>
      <c r="AH8" s="12">
        <f>INDEX(Import_shares!$T:$T,MATCH(VENSIM_IMPORT!AH$1&amp;"-"&amp;VENSIM_IMPORT!$A8,Import_shares!$S:$S,0))</f>
        <v>0</v>
      </c>
      <c r="AI8" s="12">
        <f>INDEX(Import_shares!$T:$T,MATCH(VENSIM_IMPORT!AI$1&amp;"-"&amp;VENSIM_IMPORT!$A8,Import_shares!$S:$S,0))</f>
        <v>0</v>
      </c>
      <c r="AJ8" s="12">
        <f>INDEX(Import_shares!$T:$T,MATCH(VENSIM_IMPORT!AJ$1&amp;"-"&amp;VENSIM_IMPORT!$A8,Import_shares!$S:$S,0))</f>
        <v>0</v>
      </c>
      <c r="AK8" s="12">
        <f>INDEX(Import_shares!$T:$T,MATCH(VENSIM_IMPORT!AK$1&amp;"-"&amp;VENSIM_IMPORT!$A8,Import_shares!$S:$S,0))</f>
        <v>0</v>
      </c>
    </row>
    <row r="9" spans="1:37" x14ac:dyDescent="0.25">
      <c r="A9" s="1"/>
      <c r="B9" s="1"/>
    </row>
    <row r="10" spans="1:37" x14ac:dyDescent="0.25">
      <c r="A10" s="1"/>
      <c r="B10" s="1"/>
    </row>
    <row r="11" spans="1:37" x14ac:dyDescent="0.25">
      <c r="A11" s="1"/>
      <c r="B11" s="1"/>
    </row>
    <row r="12" spans="1:37" x14ac:dyDescent="0.25">
      <c r="A12" s="9" t="s">
        <v>63</v>
      </c>
      <c r="B12" s="9" t="s">
        <v>32</v>
      </c>
      <c r="C12" s="9" t="s">
        <v>33</v>
      </c>
      <c r="D12" s="9" t="s">
        <v>34</v>
      </c>
      <c r="E12" s="9" t="s">
        <v>35</v>
      </c>
      <c r="F12" s="9" t="s">
        <v>36</v>
      </c>
      <c r="G12" s="9" t="s">
        <v>37</v>
      </c>
      <c r="H12" s="9" t="s">
        <v>38</v>
      </c>
      <c r="I12" s="9" t="s">
        <v>39</v>
      </c>
      <c r="J12" s="9" t="s">
        <v>40</v>
      </c>
      <c r="K12" s="9" t="s">
        <v>41</v>
      </c>
      <c r="L12" s="9" t="s">
        <v>42</v>
      </c>
      <c r="M12" s="9" t="s">
        <v>43</v>
      </c>
      <c r="N12" s="9" t="s">
        <v>44</v>
      </c>
      <c r="O12" s="9" t="s">
        <v>45</v>
      </c>
      <c r="P12" s="9" t="s">
        <v>46</v>
      </c>
      <c r="Q12" s="9" t="s">
        <v>47</v>
      </c>
      <c r="R12" s="9" t="s">
        <v>48</v>
      </c>
      <c r="S12" s="9" t="s">
        <v>49</v>
      </c>
      <c r="T12" s="9" t="s">
        <v>50</v>
      </c>
      <c r="U12" s="9" t="s">
        <v>51</v>
      </c>
      <c r="V12" s="9" t="s">
        <v>52</v>
      </c>
      <c r="W12" s="9" t="s">
        <v>53</v>
      </c>
      <c r="X12" s="9" t="s">
        <v>54</v>
      </c>
      <c r="Y12" s="9" t="s">
        <v>55</v>
      </c>
      <c r="Z12" s="9" t="s">
        <v>56</v>
      </c>
      <c r="AA12" s="9" t="s">
        <v>57</v>
      </c>
      <c r="AB12" s="9" t="s">
        <v>58</v>
      </c>
      <c r="AC12" s="9" t="s">
        <v>10</v>
      </c>
      <c r="AD12" s="9" t="s">
        <v>9</v>
      </c>
      <c r="AE12" s="9" t="s">
        <v>0</v>
      </c>
      <c r="AF12" s="9" t="s">
        <v>11</v>
      </c>
      <c r="AG12" s="9" t="s">
        <v>7</v>
      </c>
      <c r="AH12" s="9" t="s">
        <v>12</v>
      </c>
      <c r="AI12" s="9" t="s">
        <v>8</v>
      </c>
      <c r="AJ12" s="9" t="s">
        <v>13</v>
      </c>
      <c r="AK12" s="9" t="s">
        <v>14</v>
      </c>
    </row>
    <row r="13" spans="1:37" ht="18.75" x14ac:dyDescent="0.25">
      <c r="A13" s="10" t="s">
        <v>6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2">
        <f>INDEX(Market_shares!$T:$T,MATCH(VENSIM_IMPORT!AC$1&amp;"-"&amp;VENSIM_IMPORT!$A13,Market_shares!$S:$S,0))</f>
        <v>0.14047810698298796</v>
      </c>
      <c r="AD13" s="12">
        <f>INDEX(Market_shares!$T:$T,MATCH(VENSIM_IMPORT!AD$1&amp;"-"&amp;VENSIM_IMPORT!$A13,Market_shares!$S:$S,0))</f>
        <v>0</v>
      </c>
      <c r="AE13" s="12">
        <f>INDEX(Market_shares!$T:$T,MATCH(VENSIM_IMPORT!AE$1&amp;"-"&amp;VENSIM_IMPORT!$A13,Market_shares!$S:$S,0))</f>
        <v>0.14241892954601343</v>
      </c>
      <c r="AF13" s="12">
        <f>INDEX(Market_shares!$T:$T,MATCH(VENSIM_IMPORT!AF$1&amp;"-"&amp;VENSIM_IMPORT!$A13,Market_shares!$S:$S,0))</f>
        <v>0</v>
      </c>
      <c r="AG13" s="12">
        <f>INDEX(Market_shares!$T:$T,MATCH(VENSIM_IMPORT!AG$1&amp;"-"&amp;VENSIM_IMPORT!$A13,Market_shares!$S:$S,0))</f>
        <v>0</v>
      </c>
      <c r="AH13" s="12">
        <f>INDEX(Market_shares!$T:$T,MATCH(VENSIM_IMPORT!AH$1&amp;"-"&amp;VENSIM_IMPORT!$A13,Market_shares!$S:$S,0))</f>
        <v>0</v>
      </c>
      <c r="AI13" s="12">
        <f>INDEX(Market_shares!$T:$T,MATCH(VENSIM_IMPORT!AI$1&amp;"-"&amp;VENSIM_IMPORT!$A13,Market_shares!$S:$S,0))</f>
        <v>0.13342332725438991</v>
      </c>
      <c r="AJ13" s="12">
        <f>INDEX(Market_shares!$T:$T,MATCH(VENSIM_IMPORT!AJ$1&amp;"-"&amp;VENSIM_IMPORT!$A13,Market_shares!$S:$S,0))</f>
        <v>0</v>
      </c>
      <c r="AK13" s="12">
        <f>INDEX(Market_shares!$T:$T,MATCH(VENSIM_IMPORT!AK$1&amp;"-"&amp;VENSIM_IMPORT!$A13,Market_shares!$S:$S,0))</f>
        <v>0.58367963621660868</v>
      </c>
    </row>
    <row r="14" spans="1:37" ht="18.75" x14ac:dyDescent="0.25">
      <c r="A14" s="10" t="s">
        <v>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2">
        <f>INDEX(Market_shares!$T:$T,MATCH(VENSIM_IMPORT!AC$1&amp;"-"&amp;VENSIM_IMPORT!$A14,Market_shares!$S:$S,0))</f>
        <v>0</v>
      </c>
      <c r="AD14" s="12">
        <f>INDEX(Market_shares!$T:$T,MATCH(VENSIM_IMPORT!AD$1&amp;"-"&amp;VENSIM_IMPORT!$A14,Market_shares!$S:$S,0))</f>
        <v>0</v>
      </c>
      <c r="AE14" s="12">
        <f>INDEX(Market_shares!$T:$T,MATCH(VENSIM_IMPORT!AE$1&amp;"-"&amp;VENSIM_IMPORT!$A14,Market_shares!$S:$S,0))</f>
        <v>0</v>
      </c>
      <c r="AF14" s="12">
        <f>INDEX(Market_shares!$T:$T,MATCH(VENSIM_IMPORT!AF$1&amp;"-"&amp;VENSIM_IMPORT!$A14,Market_shares!$S:$S,0))</f>
        <v>0</v>
      </c>
      <c r="AG14" s="12">
        <f>INDEX(Market_shares!$T:$T,MATCH(VENSIM_IMPORT!AG$1&amp;"-"&amp;VENSIM_IMPORT!$A14,Market_shares!$S:$S,0))</f>
        <v>0</v>
      </c>
      <c r="AH14" s="12">
        <f>INDEX(Market_shares!$T:$T,MATCH(VENSIM_IMPORT!AH$1&amp;"-"&amp;VENSIM_IMPORT!$A14,Market_shares!$S:$S,0))</f>
        <v>0</v>
      </c>
      <c r="AI14" s="12">
        <f>INDEX(Market_shares!$T:$T,MATCH(VENSIM_IMPORT!AI$1&amp;"-"&amp;VENSIM_IMPORT!$A14,Market_shares!$S:$S,0))</f>
        <v>0.34985407158795867</v>
      </c>
      <c r="AJ14" s="12">
        <f>INDEX(Market_shares!$T:$T,MATCH(VENSIM_IMPORT!AJ$1&amp;"-"&amp;VENSIM_IMPORT!$A14,Market_shares!$S:$S,0))</f>
        <v>0</v>
      </c>
      <c r="AK14" s="12">
        <f>INDEX(Market_shares!$T:$T,MATCH(VENSIM_IMPORT!AK$1&amp;"-"&amp;VENSIM_IMPORT!$A14,Market_shares!$S:$S,0))</f>
        <v>0.65014592841204144</v>
      </c>
    </row>
    <row r="15" spans="1:37" ht="18.75" x14ac:dyDescent="0.25">
      <c r="A15" s="10" t="s">
        <v>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2">
        <f>INDEX(Market_shares!$T:$T,MATCH(VENSIM_IMPORT!AC$1&amp;"-"&amp;VENSIM_IMPORT!$A15,Market_shares!$S:$S,0))</f>
        <v>0</v>
      </c>
      <c r="AD15" s="12">
        <f>INDEX(Market_shares!$T:$T,MATCH(VENSIM_IMPORT!AD$1&amp;"-"&amp;VENSIM_IMPORT!$A15,Market_shares!$S:$S,0))</f>
        <v>0</v>
      </c>
      <c r="AE15" s="12">
        <f>INDEX(Market_shares!$T:$T,MATCH(VENSIM_IMPORT!AE$1&amp;"-"&amp;VENSIM_IMPORT!$A15,Market_shares!$S:$S,0))</f>
        <v>0</v>
      </c>
      <c r="AF15" s="12">
        <f>INDEX(Market_shares!$T:$T,MATCH(VENSIM_IMPORT!AF$1&amp;"-"&amp;VENSIM_IMPORT!$A15,Market_shares!$S:$S,0))</f>
        <v>0</v>
      </c>
      <c r="AG15" s="12">
        <f>INDEX(Market_shares!$T:$T,MATCH(VENSIM_IMPORT!AG$1&amp;"-"&amp;VENSIM_IMPORT!$A15,Market_shares!$S:$S,0))</f>
        <v>0</v>
      </c>
      <c r="AH15" s="12">
        <f>INDEX(Market_shares!$T:$T,MATCH(VENSIM_IMPORT!AH$1&amp;"-"&amp;VENSIM_IMPORT!$A15,Market_shares!$S:$S,0))</f>
        <v>0</v>
      </c>
      <c r="AI15" s="12">
        <f>INDEX(Market_shares!$T:$T,MATCH(VENSIM_IMPORT!AI$1&amp;"-"&amp;VENSIM_IMPORT!$A15,Market_shares!$S:$S,0))</f>
        <v>0</v>
      </c>
      <c r="AJ15" s="12">
        <f>INDEX(Market_shares!$T:$T,MATCH(VENSIM_IMPORT!AJ$1&amp;"-"&amp;VENSIM_IMPORT!$A15,Market_shares!$S:$S,0))</f>
        <v>0</v>
      </c>
      <c r="AK15" s="12">
        <f>INDEX(Market_shares!$T:$T,MATCH(VENSIM_IMPORT!AK$1&amp;"-"&amp;VENSIM_IMPORT!$A15,Market_shares!$S:$S,0))</f>
        <v>0</v>
      </c>
    </row>
    <row r="16" spans="1:37" ht="18.75" x14ac:dyDescent="0.25">
      <c r="A16" s="10" t="s">
        <v>59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</row>
    <row r="17" spans="1:37" ht="18.75" x14ac:dyDescent="0.25">
      <c r="A17" s="10" t="s">
        <v>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2">
        <f>INDEX(Market_shares!$T:$T,MATCH(VENSIM_IMPORT!AC$1&amp;"-"&amp;VENSIM_IMPORT!$A17,Market_shares!$S:$S,0))</f>
        <v>0</v>
      </c>
      <c r="AD17" s="12">
        <f>INDEX(Market_shares!$T:$T,MATCH(VENSIM_IMPORT!AD$1&amp;"-"&amp;VENSIM_IMPORT!$A17,Market_shares!$S:$S,0))</f>
        <v>0</v>
      </c>
      <c r="AE17" s="12">
        <f>INDEX(Market_shares!$T:$T,MATCH(VENSIM_IMPORT!AE$1&amp;"-"&amp;VENSIM_IMPORT!$A17,Market_shares!$S:$S,0))</f>
        <v>0</v>
      </c>
      <c r="AF17" s="12">
        <f>INDEX(Market_shares!$T:$T,MATCH(VENSIM_IMPORT!AF$1&amp;"-"&amp;VENSIM_IMPORT!$A17,Market_shares!$S:$S,0))</f>
        <v>0</v>
      </c>
      <c r="AG17" s="12">
        <f>INDEX(Market_shares!$T:$T,MATCH(VENSIM_IMPORT!AG$1&amp;"-"&amp;VENSIM_IMPORT!$A17,Market_shares!$S:$S,0))</f>
        <v>0.16128496844680193</v>
      </c>
      <c r="AH17" s="12">
        <f>INDEX(Market_shares!$T:$T,MATCH(VENSIM_IMPORT!AH$1&amp;"-"&amp;VENSIM_IMPORT!$A17,Market_shares!$S:$S,0))</f>
        <v>0</v>
      </c>
      <c r="AI17" s="12">
        <f>INDEX(Market_shares!$T:$T,MATCH(VENSIM_IMPORT!AI$1&amp;"-"&amp;VENSIM_IMPORT!$A17,Market_shares!$S:$S,0))</f>
        <v>0.50637898237830437</v>
      </c>
      <c r="AJ17" s="12">
        <f>INDEX(Market_shares!$T:$T,MATCH(VENSIM_IMPORT!AJ$1&amp;"-"&amp;VENSIM_IMPORT!$A17,Market_shares!$S:$S,0))</f>
        <v>0.21465095761801034</v>
      </c>
      <c r="AK17" s="12">
        <f>INDEX(Market_shares!$T:$T,MATCH(VENSIM_IMPORT!AK$1&amp;"-"&amp;VENSIM_IMPORT!$A17,Market_shares!$S:$S,0))</f>
        <v>0.11768509155688339</v>
      </c>
    </row>
    <row r="18" spans="1:37" ht="18.75" x14ac:dyDescent="0.25">
      <c r="A18" s="10" t="s">
        <v>4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2">
        <f>INDEX(Market_shares!$T:$T,MATCH(VENSIM_IMPORT!AC$1&amp;"-"&amp;VENSIM_IMPORT!$A18,Market_shares!$S:$S,0))</f>
        <v>0</v>
      </c>
      <c r="AD18" s="12">
        <f>INDEX(Market_shares!$T:$T,MATCH(VENSIM_IMPORT!AD$1&amp;"-"&amp;VENSIM_IMPORT!$A18,Market_shares!$S:$S,0))</f>
        <v>0</v>
      </c>
      <c r="AE18" s="12">
        <f>INDEX(Market_shares!$T:$T,MATCH(VENSIM_IMPORT!AE$1&amp;"-"&amp;VENSIM_IMPORT!$A18,Market_shares!$S:$S,0))</f>
        <v>0</v>
      </c>
      <c r="AF18" s="12">
        <f>INDEX(Market_shares!$T:$T,MATCH(VENSIM_IMPORT!AF$1&amp;"-"&amp;VENSIM_IMPORT!$A18,Market_shares!$S:$S,0))</f>
        <v>0</v>
      </c>
      <c r="AG18" s="12">
        <f>INDEX(Market_shares!$T:$T,MATCH(VENSIM_IMPORT!AG$1&amp;"-"&amp;VENSIM_IMPORT!$A18,Market_shares!$S:$S,0))</f>
        <v>0</v>
      </c>
      <c r="AH18" s="12">
        <f>INDEX(Market_shares!$T:$T,MATCH(VENSIM_IMPORT!AH$1&amp;"-"&amp;VENSIM_IMPORT!$A18,Market_shares!$S:$S,0))</f>
        <v>7.5142112841010628E-3</v>
      </c>
      <c r="AI18" s="12">
        <f>INDEX(Market_shares!$T:$T,MATCH(VENSIM_IMPORT!AI$1&amp;"-"&amp;VENSIM_IMPORT!$A18,Market_shares!$S:$S,0))</f>
        <v>2.5759614470268779E-2</v>
      </c>
      <c r="AJ18" s="12">
        <f>INDEX(Market_shares!$T:$T,MATCH(VENSIM_IMPORT!AJ$1&amp;"-"&amp;VENSIM_IMPORT!$A18,Market_shares!$S:$S,0))</f>
        <v>0.30799309126512564</v>
      </c>
      <c r="AK18" s="12">
        <f>INDEX(Market_shares!$T:$T,MATCH(VENSIM_IMPORT!AK$1&amp;"-"&amp;VENSIM_IMPORT!$A18,Market_shares!$S:$S,0))</f>
        <v>0.65873308298050459</v>
      </c>
    </row>
    <row r="19" spans="1:37" ht="18.75" x14ac:dyDescent="0.25">
      <c r="A19" s="10" t="s">
        <v>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2">
        <f>INDEX(Market_shares!$T:$T,MATCH(VENSIM_IMPORT!AC$1&amp;"-"&amp;VENSIM_IMPORT!$A19,Market_shares!$S:$S,0))</f>
        <v>0</v>
      </c>
      <c r="AD19" s="12">
        <f>INDEX(Market_shares!$T:$T,MATCH(VENSIM_IMPORT!AD$1&amp;"-"&amp;VENSIM_IMPORT!$A19,Market_shares!$S:$S,0))</f>
        <v>0</v>
      </c>
      <c r="AE19" s="12">
        <f>INDEX(Market_shares!$T:$T,MATCH(VENSIM_IMPORT!AE$1&amp;"-"&amp;VENSIM_IMPORT!$A19,Market_shares!$S:$S,0))</f>
        <v>0</v>
      </c>
      <c r="AF19" s="12">
        <f>INDEX(Market_shares!$T:$T,MATCH(VENSIM_IMPORT!AF$1&amp;"-"&amp;VENSIM_IMPORT!$A19,Market_shares!$S:$S,0))</f>
        <v>0</v>
      </c>
      <c r="AG19" s="12">
        <f>INDEX(Market_shares!$T:$T,MATCH(VENSIM_IMPORT!AG$1&amp;"-"&amp;VENSIM_IMPORT!$A19,Market_shares!$S:$S,0))</f>
        <v>0</v>
      </c>
      <c r="AH19" s="12">
        <f>INDEX(Market_shares!$T:$T,MATCH(VENSIM_IMPORT!AH$1&amp;"-"&amp;VENSIM_IMPORT!$A19,Market_shares!$S:$S,0))</f>
        <v>0.1208319055738194</v>
      </c>
      <c r="AI19" s="12">
        <f>INDEX(Market_shares!$T:$T,MATCH(VENSIM_IMPORT!AI$1&amp;"-"&amp;VENSIM_IMPORT!$A19,Market_shares!$S:$S,0))</f>
        <v>0.42380036363233581</v>
      </c>
      <c r="AJ19" s="12">
        <f>INDEX(Market_shares!$T:$T,MATCH(VENSIM_IMPORT!AJ$1&amp;"-"&amp;VENSIM_IMPORT!$A19,Market_shares!$S:$S,0))</f>
        <v>0.34122414877124607</v>
      </c>
      <c r="AK19" s="12">
        <f>INDEX(Market_shares!$T:$T,MATCH(VENSIM_IMPORT!AK$1&amp;"-"&amp;VENSIM_IMPORT!$A19,Market_shares!$S:$S,0))</f>
        <v>0.11414358202259867</v>
      </c>
    </row>
    <row r="20" spans="1:37" x14ac:dyDescent="0.25">
      <c r="A20" s="1"/>
      <c r="B20" s="1"/>
    </row>
    <row r="21" spans="1:37" x14ac:dyDescent="0.25">
      <c r="A21" s="1"/>
      <c r="B21" s="1"/>
    </row>
    <row r="22" spans="1:37" x14ac:dyDescent="0.25">
      <c r="A22" s="1"/>
      <c r="B22" s="1"/>
    </row>
    <row r="23" spans="1:37" x14ac:dyDescent="0.25">
      <c r="A23" s="9" t="s">
        <v>61</v>
      </c>
      <c r="B23" s="9" t="s">
        <v>32</v>
      </c>
      <c r="C23" s="9" t="s">
        <v>33</v>
      </c>
      <c r="D23" s="9" t="s">
        <v>34</v>
      </c>
      <c r="E23" s="9" t="s">
        <v>35</v>
      </c>
      <c r="F23" s="9" t="s">
        <v>36</v>
      </c>
      <c r="G23" s="9" t="s">
        <v>37</v>
      </c>
      <c r="H23" s="9" t="s">
        <v>38</v>
      </c>
      <c r="I23" s="9" t="s">
        <v>39</v>
      </c>
      <c r="J23" s="9" t="s">
        <v>40</v>
      </c>
      <c r="K23" s="9" t="s">
        <v>41</v>
      </c>
      <c r="L23" s="9" t="s">
        <v>42</v>
      </c>
      <c r="M23" s="9" t="s">
        <v>43</v>
      </c>
      <c r="N23" s="9" t="s">
        <v>44</v>
      </c>
      <c r="O23" s="9" t="s">
        <v>45</v>
      </c>
      <c r="P23" s="9" t="s">
        <v>46</v>
      </c>
      <c r="Q23" s="9" t="s">
        <v>47</v>
      </c>
      <c r="R23" s="9" t="s">
        <v>48</v>
      </c>
      <c r="S23" s="9" t="s">
        <v>49</v>
      </c>
      <c r="T23" s="9" t="s">
        <v>50</v>
      </c>
      <c r="U23" s="9" t="s">
        <v>51</v>
      </c>
      <c r="V23" s="9" t="s">
        <v>52</v>
      </c>
      <c r="W23" s="9" t="s">
        <v>53</v>
      </c>
      <c r="X23" s="9" t="s">
        <v>54</v>
      </c>
      <c r="Y23" s="9" t="s">
        <v>55</v>
      </c>
      <c r="Z23" s="9" t="s">
        <v>56</v>
      </c>
      <c r="AA23" s="9" t="s">
        <v>57</v>
      </c>
      <c r="AB23" s="9" t="s">
        <v>58</v>
      </c>
      <c r="AC23" s="9" t="s">
        <v>10</v>
      </c>
      <c r="AD23" s="9" t="s">
        <v>9</v>
      </c>
      <c r="AE23" s="9" t="s">
        <v>0</v>
      </c>
      <c r="AF23" s="9" t="s">
        <v>11</v>
      </c>
      <c r="AG23" s="9" t="s">
        <v>7</v>
      </c>
      <c r="AH23" s="9" t="s">
        <v>12</v>
      </c>
      <c r="AI23" s="9" t="s">
        <v>8</v>
      </c>
      <c r="AJ23" s="9" t="s">
        <v>13</v>
      </c>
      <c r="AK23" s="9" t="s">
        <v>14</v>
      </c>
    </row>
    <row r="24" spans="1:37" ht="18.75" x14ac:dyDescent="0.25">
      <c r="A24" s="10" t="s">
        <v>6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2">
        <f>INDEX(Market_shares!$T:$T,MATCH(VENSIM_IMPORT!AC$1&amp;"-"&amp;VENSIM_IMPORT!$A24,Market_shares!$S:$S,0))</f>
        <v>0.14047810698298796</v>
      </c>
      <c r="AD24" s="12">
        <f>INDEX(Market_shares!$T:$T,MATCH(VENSIM_IMPORT!AD$1&amp;"-"&amp;VENSIM_IMPORT!$A24,Market_shares!$S:$S,0))</f>
        <v>0</v>
      </c>
      <c r="AE24" s="12">
        <f>INDEX(Market_shares!$T:$T,MATCH(VENSIM_IMPORT!AE$1&amp;"-"&amp;VENSIM_IMPORT!$A24,Market_shares!$S:$S,0))</f>
        <v>0.14241892954601343</v>
      </c>
      <c r="AF24" s="12">
        <f>INDEX(Market_shares!$T:$T,MATCH(VENSIM_IMPORT!AF$1&amp;"-"&amp;VENSIM_IMPORT!$A24,Market_shares!$S:$S,0))</f>
        <v>0</v>
      </c>
      <c r="AG24" s="12">
        <f>INDEX(Market_shares!$T:$T,MATCH(VENSIM_IMPORT!AG$1&amp;"-"&amp;VENSIM_IMPORT!$A24,Market_shares!$S:$S,0))</f>
        <v>0</v>
      </c>
      <c r="AH24" s="12">
        <f>INDEX(Market_shares!$T:$T,MATCH(VENSIM_IMPORT!AH$1&amp;"-"&amp;VENSIM_IMPORT!$A24,Market_shares!$S:$S,0))</f>
        <v>0</v>
      </c>
      <c r="AI24" s="12">
        <f>INDEX(Market_shares!$T:$T,MATCH(VENSIM_IMPORT!AI$1&amp;"-"&amp;VENSIM_IMPORT!$A24,Market_shares!$S:$S,0))</f>
        <v>0.13342332725438991</v>
      </c>
      <c r="AJ24" s="12">
        <f>INDEX(Market_shares!$T:$T,MATCH(VENSIM_IMPORT!AJ$1&amp;"-"&amp;VENSIM_IMPORT!$A24,Market_shares!$S:$S,0))</f>
        <v>0</v>
      </c>
      <c r="AK24" s="12">
        <f>INDEX(Market_shares!$T:$T,MATCH(VENSIM_IMPORT!AK$1&amp;"-"&amp;VENSIM_IMPORT!$A24,Market_shares!$S:$S,0))</f>
        <v>0.58367963621660868</v>
      </c>
    </row>
    <row r="25" spans="1:37" ht="18.75" x14ac:dyDescent="0.25">
      <c r="A25" s="10" t="s">
        <v>2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2">
        <f>INDEX(Market_shares!$T:$T,MATCH(VENSIM_IMPORT!AC$1&amp;"-"&amp;VENSIM_IMPORT!$A25,Market_shares!$S:$S,0))</f>
        <v>0</v>
      </c>
      <c r="AD25" s="12">
        <f>INDEX(Market_shares!$T:$T,MATCH(VENSIM_IMPORT!AD$1&amp;"-"&amp;VENSIM_IMPORT!$A25,Market_shares!$S:$S,0))</f>
        <v>0</v>
      </c>
      <c r="AE25" s="12">
        <f>INDEX(Market_shares!$T:$T,MATCH(VENSIM_IMPORT!AE$1&amp;"-"&amp;VENSIM_IMPORT!$A25,Market_shares!$S:$S,0))</f>
        <v>0</v>
      </c>
      <c r="AF25" s="12">
        <f>INDEX(Market_shares!$T:$T,MATCH(VENSIM_IMPORT!AF$1&amp;"-"&amp;VENSIM_IMPORT!$A25,Market_shares!$S:$S,0))</f>
        <v>0</v>
      </c>
      <c r="AG25" s="12">
        <f>INDEX(Market_shares!$T:$T,MATCH(VENSIM_IMPORT!AG$1&amp;"-"&amp;VENSIM_IMPORT!$A25,Market_shares!$S:$S,0))</f>
        <v>0</v>
      </c>
      <c r="AH25" s="12">
        <f>INDEX(Market_shares!$T:$T,MATCH(VENSIM_IMPORT!AH$1&amp;"-"&amp;VENSIM_IMPORT!$A25,Market_shares!$S:$S,0))</f>
        <v>0</v>
      </c>
      <c r="AI25" s="12">
        <f>INDEX(Market_shares!$T:$T,MATCH(VENSIM_IMPORT!AI$1&amp;"-"&amp;VENSIM_IMPORT!$A25,Market_shares!$S:$S,0))</f>
        <v>0.34985407158795867</v>
      </c>
      <c r="AJ25" s="12">
        <f>INDEX(Market_shares!$T:$T,MATCH(VENSIM_IMPORT!AJ$1&amp;"-"&amp;VENSIM_IMPORT!$A25,Market_shares!$S:$S,0))</f>
        <v>0</v>
      </c>
      <c r="AK25" s="12">
        <f>INDEX(Market_shares!$T:$T,MATCH(VENSIM_IMPORT!AK$1&amp;"-"&amp;VENSIM_IMPORT!$A25,Market_shares!$S:$S,0))</f>
        <v>0.65014592841204144</v>
      </c>
    </row>
    <row r="26" spans="1:37" ht="18.75" x14ac:dyDescent="0.25">
      <c r="A26" s="10" t="s">
        <v>5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2">
        <f>INDEX(Market_shares!$T:$T,MATCH(VENSIM_IMPORT!AC$1&amp;"-"&amp;VENSIM_IMPORT!$A26,Market_shares!$S:$S,0))</f>
        <v>0</v>
      </c>
      <c r="AD26" s="12">
        <f>INDEX(Market_shares!$T:$T,MATCH(VENSIM_IMPORT!AD$1&amp;"-"&amp;VENSIM_IMPORT!$A26,Market_shares!$S:$S,0))</f>
        <v>0</v>
      </c>
      <c r="AE26" s="12">
        <f>INDEX(Market_shares!$T:$T,MATCH(VENSIM_IMPORT!AE$1&amp;"-"&amp;VENSIM_IMPORT!$A26,Market_shares!$S:$S,0))</f>
        <v>0</v>
      </c>
      <c r="AF26" s="12">
        <f>INDEX(Market_shares!$T:$T,MATCH(VENSIM_IMPORT!AF$1&amp;"-"&amp;VENSIM_IMPORT!$A26,Market_shares!$S:$S,0))</f>
        <v>0</v>
      </c>
      <c r="AG26" s="12">
        <f>INDEX(Market_shares!$T:$T,MATCH(VENSIM_IMPORT!AG$1&amp;"-"&amp;VENSIM_IMPORT!$A26,Market_shares!$S:$S,0))</f>
        <v>0</v>
      </c>
      <c r="AH26" s="12">
        <f>INDEX(Market_shares!$T:$T,MATCH(VENSIM_IMPORT!AH$1&amp;"-"&amp;VENSIM_IMPORT!$A26,Market_shares!$S:$S,0))</f>
        <v>0</v>
      </c>
      <c r="AI26" s="12">
        <f>INDEX(Market_shares!$T:$T,MATCH(VENSIM_IMPORT!AI$1&amp;"-"&amp;VENSIM_IMPORT!$A26,Market_shares!$S:$S,0))</f>
        <v>0</v>
      </c>
      <c r="AJ26" s="12">
        <f>INDEX(Market_shares!$T:$T,MATCH(VENSIM_IMPORT!AJ$1&amp;"-"&amp;VENSIM_IMPORT!$A26,Market_shares!$S:$S,0))</f>
        <v>0</v>
      </c>
      <c r="AK26" s="12">
        <f>INDEX(Market_shares!$T:$T,MATCH(VENSIM_IMPORT!AK$1&amp;"-"&amp;VENSIM_IMPORT!$A26,Market_shares!$S:$S,0))</f>
        <v>0</v>
      </c>
    </row>
    <row r="27" spans="1:37" ht="18.75" x14ac:dyDescent="0.25">
      <c r="A27" s="10" t="s">
        <v>59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</row>
    <row r="28" spans="1:37" ht="18.75" x14ac:dyDescent="0.25">
      <c r="A28" s="10" t="s">
        <v>3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2">
        <f>INDEX(Market_shares!$T:$T,MATCH(VENSIM_IMPORT!AC$1&amp;"-"&amp;VENSIM_IMPORT!$A28,Market_shares!$S:$S,0))</f>
        <v>0</v>
      </c>
      <c r="AD28" s="12">
        <f>INDEX(Market_shares!$T:$T,MATCH(VENSIM_IMPORT!AD$1&amp;"-"&amp;VENSIM_IMPORT!$A28,Market_shares!$S:$S,0))</f>
        <v>0</v>
      </c>
      <c r="AE28" s="12">
        <f>INDEX(Market_shares!$T:$T,MATCH(VENSIM_IMPORT!AE$1&amp;"-"&amp;VENSIM_IMPORT!$A28,Market_shares!$S:$S,0))</f>
        <v>0</v>
      </c>
      <c r="AF28" s="12">
        <f>INDEX(Market_shares!$T:$T,MATCH(VENSIM_IMPORT!AF$1&amp;"-"&amp;VENSIM_IMPORT!$A28,Market_shares!$S:$S,0))</f>
        <v>0</v>
      </c>
      <c r="AG28" s="12">
        <f>INDEX(Market_shares!$T:$T,MATCH(VENSIM_IMPORT!AG$1&amp;"-"&amp;VENSIM_IMPORT!$A28,Market_shares!$S:$S,0))</f>
        <v>0.16128496844680193</v>
      </c>
      <c r="AH28" s="12">
        <f>INDEX(Market_shares!$T:$T,MATCH(VENSIM_IMPORT!AH$1&amp;"-"&amp;VENSIM_IMPORT!$A28,Market_shares!$S:$S,0))</f>
        <v>0</v>
      </c>
      <c r="AI28" s="12">
        <f>INDEX(Market_shares!$T:$T,MATCH(VENSIM_IMPORT!AI$1&amp;"-"&amp;VENSIM_IMPORT!$A28,Market_shares!$S:$S,0))</f>
        <v>0.50637898237830437</v>
      </c>
      <c r="AJ28" s="12">
        <f>INDEX(Market_shares!$T:$T,MATCH(VENSIM_IMPORT!AJ$1&amp;"-"&amp;VENSIM_IMPORT!$A28,Market_shares!$S:$S,0))</f>
        <v>0.21465095761801034</v>
      </c>
      <c r="AK28" s="12">
        <f>INDEX(Market_shares!$T:$T,MATCH(VENSIM_IMPORT!AK$1&amp;"-"&amp;VENSIM_IMPORT!$A28,Market_shares!$S:$S,0))</f>
        <v>0.11768509155688339</v>
      </c>
    </row>
    <row r="29" spans="1:37" ht="18.75" x14ac:dyDescent="0.25">
      <c r="A29" s="10" t="s">
        <v>4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2">
        <f>INDEX(Market_shares!$T:$T,MATCH(VENSIM_IMPORT!AC$1&amp;"-"&amp;VENSIM_IMPORT!$A29,Market_shares!$S:$S,0))</f>
        <v>0</v>
      </c>
      <c r="AD29" s="12">
        <f>INDEX(Market_shares!$T:$T,MATCH(VENSIM_IMPORT!AD$1&amp;"-"&amp;VENSIM_IMPORT!$A29,Market_shares!$S:$S,0))</f>
        <v>0</v>
      </c>
      <c r="AE29" s="12">
        <f>INDEX(Market_shares!$T:$T,MATCH(VENSIM_IMPORT!AE$1&amp;"-"&amp;VENSIM_IMPORT!$A29,Market_shares!$S:$S,0))</f>
        <v>0</v>
      </c>
      <c r="AF29" s="12">
        <f>INDEX(Market_shares!$T:$T,MATCH(VENSIM_IMPORT!AF$1&amp;"-"&amp;VENSIM_IMPORT!$A29,Market_shares!$S:$S,0))</f>
        <v>0</v>
      </c>
      <c r="AG29" s="12">
        <f>INDEX(Market_shares!$T:$T,MATCH(VENSIM_IMPORT!AG$1&amp;"-"&amp;VENSIM_IMPORT!$A29,Market_shares!$S:$S,0))</f>
        <v>0</v>
      </c>
      <c r="AH29" s="12">
        <f>INDEX(Market_shares!$T:$T,MATCH(VENSIM_IMPORT!AH$1&amp;"-"&amp;VENSIM_IMPORT!$A29,Market_shares!$S:$S,0))</f>
        <v>7.5142112841010628E-3</v>
      </c>
      <c r="AI29" s="12">
        <f>INDEX(Market_shares!$T:$T,MATCH(VENSIM_IMPORT!AI$1&amp;"-"&amp;VENSIM_IMPORT!$A29,Market_shares!$S:$S,0))</f>
        <v>2.5759614470268779E-2</v>
      </c>
      <c r="AJ29" s="12">
        <f>INDEX(Market_shares!$T:$T,MATCH(VENSIM_IMPORT!AJ$1&amp;"-"&amp;VENSIM_IMPORT!$A29,Market_shares!$S:$S,0))</f>
        <v>0.30799309126512564</v>
      </c>
      <c r="AK29" s="12">
        <f>INDEX(Market_shares!$T:$T,MATCH(VENSIM_IMPORT!AK$1&amp;"-"&amp;VENSIM_IMPORT!$A29,Market_shares!$S:$S,0))</f>
        <v>0.65873308298050459</v>
      </c>
    </row>
    <row r="30" spans="1:37" ht="18.75" x14ac:dyDescent="0.25">
      <c r="A30" s="10" t="s">
        <v>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2">
        <f>INDEX(Market_shares!$T:$T,MATCH(VENSIM_IMPORT!AC$1&amp;"-"&amp;VENSIM_IMPORT!$A30,Market_shares!$S:$S,0))</f>
        <v>0</v>
      </c>
      <c r="AD30" s="12">
        <f>INDEX(Market_shares!$T:$T,MATCH(VENSIM_IMPORT!AD$1&amp;"-"&amp;VENSIM_IMPORT!$A30,Market_shares!$S:$S,0))</f>
        <v>0</v>
      </c>
      <c r="AE30" s="12">
        <f>INDEX(Market_shares!$T:$T,MATCH(VENSIM_IMPORT!AE$1&amp;"-"&amp;VENSIM_IMPORT!$A30,Market_shares!$S:$S,0))</f>
        <v>0</v>
      </c>
      <c r="AF30" s="12">
        <f>INDEX(Market_shares!$T:$T,MATCH(VENSIM_IMPORT!AF$1&amp;"-"&amp;VENSIM_IMPORT!$A30,Market_shares!$S:$S,0))</f>
        <v>0</v>
      </c>
      <c r="AG30" s="12">
        <f>INDEX(Market_shares!$T:$T,MATCH(VENSIM_IMPORT!AG$1&amp;"-"&amp;VENSIM_IMPORT!$A30,Market_shares!$S:$S,0))</f>
        <v>0</v>
      </c>
      <c r="AH30" s="12">
        <f>INDEX(Market_shares!$T:$T,MATCH(VENSIM_IMPORT!AH$1&amp;"-"&amp;VENSIM_IMPORT!$A30,Market_shares!$S:$S,0))</f>
        <v>0.1208319055738194</v>
      </c>
      <c r="AI30" s="12">
        <f>INDEX(Market_shares!$T:$T,MATCH(VENSIM_IMPORT!AI$1&amp;"-"&amp;VENSIM_IMPORT!$A30,Market_shares!$S:$S,0))</f>
        <v>0.42380036363233581</v>
      </c>
      <c r="AJ30" s="12">
        <f>INDEX(Market_shares!$T:$T,MATCH(VENSIM_IMPORT!AJ$1&amp;"-"&amp;VENSIM_IMPORT!$A30,Market_shares!$S:$S,0))</f>
        <v>0.34122414877124607</v>
      </c>
      <c r="AK30" s="12">
        <f>INDEX(Market_shares!$T:$T,MATCH(VENSIM_IMPORT!AK$1&amp;"-"&amp;VENSIM_IMPORT!$A30,Market_shares!$S:$S,0))</f>
        <v>0.11414358202259867</v>
      </c>
    </row>
    <row r="31" spans="1:37" x14ac:dyDescent="0.25">
      <c r="A31" s="1"/>
      <c r="B31" s="1"/>
    </row>
    <row r="32" spans="1:37" x14ac:dyDescent="0.25">
      <c r="A32" s="1"/>
      <c r="B32" s="1"/>
    </row>
    <row r="33" spans="1:17" x14ac:dyDescent="0.25">
      <c r="A33" s="1"/>
      <c r="B33" s="1"/>
    </row>
    <row r="34" spans="1:17" x14ac:dyDescent="0.25">
      <c r="A34" t="s">
        <v>65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20</v>
      </c>
      <c r="I34" s="1" t="s">
        <v>21</v>
      </c>
      <c r="J34" s="1" t="s">
        <v>22</v>
      </c>
      <c r="K34" s="1" t="s">
        <v>23</v>
      </c>
      <c r="L34" s="1" t="s">
        <v>24</v>
      </c>
      <c r="M34" s="1" t="s">
        <v>25</v>
      </c>
      <c r="N34" s="1" t="s">
        <v>26</v>
      </c>
      <c r="O34" s="1" t="s">
        <v>27</v>
      </c>
      <c r="P34" s="1" t="s">
        <v>28</v>
      </c>
      <c r="Q34" s="1" t="s">
        <v>29</v>
      </c>
    </row>
    <row r="35" spans="1:17" ht="18.75" x14ac:dyDescent="0.25">
      <c r="A35" s="1" t="s">
        <v>0</v>
      </c>
      <c r="B35" s="10" t="s">
        <v>6</v>
      </c>
      <c r="C35" s="20">
        <f>IFERROR(INDEX(TFC_reg9!C$3:C$56,MATCH(VENSIM_IMPORT!$A35&amp;VENSIM_IMPORT!$B35,TFC_reg9!$S$3:$S$56,0))/10^6,0)</f>
        <v>7.1805923996000001</v>
      </c>
      <c r="D35" s="20">
        <f>IFERROR(INDEX(TFC_reg9!D$3:D$56,MATCH(VENSIM_IMPORT!$A35&amp;VENSIM_IMPORT!$B35,TFC_reg9!$S$3:$S$56,0))/10^6,0)</f>
        <v>8.3440547991000003</v>
      </c>
      <c r="E35" s="20">
        <f>IFERROR(INDEX(TFC_reg9!E$3:E$56,MATCH(VENSIM_IMPORT!$A35&amp;VENSIM_IMPORT!$B35,TFC_reg9!$S$3:$S$56,0))/10^6,0)</f>
        <v>9.6490008014999997</v>
      </c>
      <c r="F35" s="20">
        <f>IFERROR(INDEX(TFC_reg9!F$3:F$56,MATCH(VENSIM_IMPORT!$A35&amp;VENSIM_IMPORT!$B35,TFC_reg9!$S$3:$S$56,0))/10^6,0)</f>
        <v>10.242068398700001</v>
      </c>
      <c r="G35" s="20">
        <f>IFERROR(INDEX(TFC_reg9!G$3:G$56,MATCH(VENSIM_IMPORT!$A35&amp;VENSIM_IMPORT!$B35,TFC_reg9!$S$3:$S$56,0))/10^6,0)</f>
        <v>11.0359512021</v>
      </c>
      <c r="H35" s="20">
        <f>IFERROR(INDEX(TFC_reg9!H$3:H$56,MATCH(VENSIM_IMPORT!$A35&amp;VENSIM_IMPORT!$B35,TFC_reg9!$S$3:$S$56,0))/10^6,0)</f>
        <v>12.422685601500001</v>
      </c>
      <c r="I35" s="20">
        <f>IFERROR(INDEX(TFC_reg9!I$3:I$56,MATCH(VENSIM_IMPORT!$A35&amp;VENSIM_IMPORT!$B35,TFC_reg9!$S$3:$S$56,0))/10^6,0)</f>
        <v>13.9051439983</v>
      </c>
      <c r="J35" s="20">
        <f>IFERROR(INDEX(TFC_reg9!J$3:J$56,MATCH(VENSIM_IMPORT!$A35&amp;VENSIM_IMPORT!$B35,TFC_reg9!$S$3:$S$56,0))/10^6,0)</f>
        <v>14.861167200800001</v>
      </c>
      <c r="K35" s="20">
        <f>IFERROR(INDEX(TFC_reg9!K$3:K$56,MATCH(VENSIM_IMPORT!$A35&amp;VENSIM_IMPORT!$B35,TFC_reg9!$S$3:$S$56,0))/10^6,0)</f>
        <v>16.198855201699999</v>
      </c>
      <c r="L35" s="20">
        <f>IFERROR(INDEX(TFC_reg9!L$3:L$56,MATCH(VENSIM_IMPORT!$A35&amp;VENSIM_IMPORT!$B35,TFC_reg9!$S$3:$S$56,0))/10^6,0)</f>
        <v>17.406007198399998</v>
      </c>
      <c r="M35" s="20">
        <f>IFERROR(INDEX(TFC_reg9!M$3:M$56,MATCH(VENSIM_IMPORT!$A35&amp;VENSIM_IMPORT!$B35,TFC_reg9!$S$3:$S$56,0))/10^6,0)</f>
        <v>17.535711599599999</v>
      </c>
      <c r="N35" s="20">
        <f>IFERROR(INDEX(TFC_reg9!N$3:N$56,MATCH(VENSIM_IMPORT!$A35&amp;VENSIM_IMPORT!$B35,TFC_reg9!$S$3:$S$56,0))/10^6,0)</f>
        <v>18.572716800399999</v>
      </c>
      <c r="O35" s="20">
        <f>IFERROR(INDEX(TFC_reg9!O$3:O$56,MATCH(VENSIM_IMPORT!$A35&amp;VENSIM_IMPORT!$B35,TFC_reg9!$S$3:$S$56,0))/10^6,0)</f>
        <v>20.2810724086</v>
      </c>
      <c r="P35" s="20">
        <f>IFERROR(INDEX(TFC_reg9!P$3:P$56,MATCH(VENSIM_IMPORT!$A35&amp;VENSIM_IMPORT!$B35,TFC_reg9!$S$3:$S$56,0))/10^6,0)</f>
        <v>22.240757609900001</v>
      </c>
      <c r="Q35" s="20">
        <f>IFERROR(INDEX(TFC_reg9!Q$3:Q$56,MATCH(VENSIM_IMPORT!$A35&amp;VENSIM_IMPORT!$B35,TFC_reg9!$S$3:$S$56,0))/10^6,0)</f>
        <v>23.482138408899999</v>
      </c>
    </row>
    <row r="36" spans="1:17" ht="18.75" x14ac:dyDescent="0.25">
      <c r="A36" s="1" t="s">
        <v>0</v>
      </c>
      <c r="B36" s="10" t="s">
        <v>2</v>
      </c>
      <c r="C36" s="20">
        <f>IFERROR(INDEX(TFC_reg9!C$3:C$56,MATCH(VENSIM_IMPORT!$A36&amp;VENSIM_IMPORT!$B36,TFC_reg9!$S$3:$S$56,0))/10^6,0)</f>
        <v>3.0061741656000001</v>
      </c>
      <c r="D36" s="20">
        <f>IFERROR(INDEX(TFC_reg9!D$3:D$56,MATCH(VENSIM_IMPORT!$A36&amp;VENSIM_IMPORT!$B36,TFC_reg9!$S$3:$S$56,0))/10^6,0)</f>
        <v>3.3968906833000001</v>
      </c>
      <c r="E36" s="20">
        <f>IFERROR(INDEX(TFC_reg9!E$3:E$56,MATCH(VENSIM_IMPORT!$A36&amp;VENSIM_IMPORT!$B36,TFC_reg9!$S$3:$S$56,0))/10^6,0)</f>
        <v>4.1962608532999992</v>
      </c>
      <c r="F36" s="20">
        <f>IFERROR(INDEX(TFC_reg9!F$3:F$56,MATCH(VENSIM_IMPORT!$A36&amp;VENSIM_IMPORT!$B36,TFC_reg9!$S$3:$S$56,0))/10^6,0)</f>
        <v>4.6075928476999994</v>
      </c>
      <c r="G36" s="20">
        <f>IFERROR(INDEX(TFC_reg9!G$3:G$56,MATCH(VENSIM_IMPORT!$A36&amp;VENSIM_IMPORT!$B36,TFC_reg9!$S$3:$S$56,0))/10^6,0)</f>
        <v>5.0230711724000008</v>
      </c>
      <c r="H36" s="20">
        <f>IFERROR(INDEX(TFC_reg9!H$3:H$56,MATCH(VENSIM_IMPORT!$A36&amp;VENSIM_IMPORT!$B36,TFC_reg9!$S$3:$S$56,0))/10^6,0)</f>
        <v>6.0066450805000002</v>
      </c>
      <c r="I36" s="20">
        <f>IFERROR(INDEX(TFC_reg9!I$3:I$56,MATCH(VENSIM_IMPORT!$A36&amp;VENSIM_IMPORT!$B36,TFC_reg9!$S$3:$S$56,0))/10^6,0)</f>
        <v>6.5269608856999994</v>
      </c>
      <c r="J36" s="20">
        <f>IFERROR(INDEX(TFC_reg9!J$3:J$56,MATCH(VENSIM_IMPORT!$A36&amp;VENSIM_IMPORT!$B36,TFC_reg9!$S$3:$S$56,0))/10^6,0)</f>
        <v>6.8497848658000002</v>
      </c>
      <c r="K36" s="20">
        <f>IFERROR(INDEX(TFC_reg9!K$3:K$56,MATCH(VENSIM_IMPORT!$A36&amp;VENSIM_IMPORT!$B36,TFC_reg9!$S$3:$S$56,0))/10^6,0)</f>
        <v>7.6956930681000006</v>
      </c>
      <c r="L36" s="20">
        <f>IFERROR(INDEX(TFC_reg9!L$3:L$56,MATCH(VENSIM_IMPORT!$A36&amp;VENSIM_IMPORT!$B36,TFC_reg9!$S$3:$S$56,0))/10^6,0)</f>
        <v>8.2163852036999998</v>
      </c>
      <c r="M36" s="20">
        <f>IFERROR(INDEX(TFC_reg9!M$3:M$56,MATCH(VENSIM_IMPORT!$A36&amp;VENSIM_IMPORT!$B36,TFC_reg9!$S$3:$S$56,0))/10^6,0)</f>
        <v>8.0738326018000013</v>
      </c>
      <c r="N36" s="20">
        <f>IFERROR(INDEX(TFC_reg9!N$3:N$56,MATCH(VENSIM_IMPORT!$A36&amp;VENSIM_IMPORT!$B36,TFC_reg9!$S$3:$S$56,0))/10^6,0)</f>
        <v>8.5278286283</v>
      </c>
      <c r="O36" s="20">
        <f>IFERROR(INDEX(TFC_reg9!O$3:O$56,MATCH(VENSIM_IMPORT!$A36&amp;VENSIM_IMPORT!$B36,TFC_reg9!$S$3:$S$56,0))/10^6,0)</f>
        <v>9.4451580952</v>
      </c>
      <c r="P36" s="20">
        <f>IFERROR(INDEX(TFC_reg9!P$3:P$56,MATCH(VENSIM_IMPORT!$A36&amp;VENSIM_IMPORT!$B36,TFC_reg9!$S$3:$S$56,0))/10^6,0)</f>
        <v>11.415567026700002</v>
      </c>
      <c r="Q36" s="20">
        <f>IFERROR(INDEX(TFC_reg9!Q$3:Q$56,MATCH(VENSIM_IMPORT!$A36&amp;VENSIM_IMPORT!$B36,TFC_reg9!$S$3:$S$56,0))/10^6,0)</f>
        <v>12.464954877</v>
      </c>
    </row>
    <row r="37" spans="1:17" ht="18.75" x14ac:dyDescent="0.25">
      <c r="A37" s="1" t="s">
        <v>0</v>
      </c>
      <c r="B37" s="10" t="s">
        <v>5</v>
      </c>
      <c r="C37" s="20">
        <f>IFERROR(INDEX(TFC_reg9!C$3:C$56,MATCH(VENSIM_IMPORT!$A37&amp;VENSIM_IMPORT!$B37,TFC_reg9!$S$3:$S$56,0))/10^6,0)</f>
        <v>2.0260830008999999</v>
      </c>
      <c r="D37" s="20">
        <f>IFERROR(INDEX(TFC_reg9!D$3:D$56,MATCH(VENSIM_IMPORT!$A37&amp;VENSIM_IMPORT!$B37,TFC_reg9!$S$3:$S$56,0))/10^6,0)</f>
        <v>2.269715003</v>
      </c>
      <c r="E37" s="20">
        <f>IFERROR(INDEX(TFC_reg9!E$3:E$56,MATCH(VENSIM_IMPORT!$A37&amp;VENSIM_IMPORT!$B37,TFC_reg9!$S$3:$S$56,0))/10^6,0)</f>
        <v>2.4567840028999997</v>
      </c>
      <c r="F37" s="20">
        <f>IFERROR(INDEX(TFC_reg9!F$3:F$56,MATCH(VENSIM_IMPORT!$A37&amp;VENSIM_IMPORT!$B37,TFC_reg9!$S$3:$S$56,0))/10^6,0)</f>
        <v>2.5536509969000001</v>
      </c>
      <c r="G37" s="20">
        <f>IFERROR(INDEX(TFC_reg9!G$3:G$56,MATCH(VENSIM_IMPORT!$A37&amp;VENSIM_IMPORT!$B37,TFC_reg9!$S$3:$S$56,0))/10^6,0)</f>
        <v>2.7242419954000003</v>
      </c>
      <c r="H37" s="20">
        <f>IFERROR(INDEX(TFC_reg9!H$3:H$56,MATCH(VENSIM_IMPORT!$A37&amp;VENSIM_IMPORT!$B37,TFC_reg9!$S$3:$S$56,0))/10^6,0)</f>
        <v>3.0813540001999997</v>
      </c>
      <c r="I37" s="20">
        <f>IFERROR(INDEX(TFC_reg9!I$3:I$56,MATCH(VENSIM_IMPORT!$A37&amp;VENSIM_IMPORT!$B37,TFC_reg9!$S$3:$S$56,0))/10^6,0)</f>
        <v>3.4165140013999999</v>
      </c>
      <c r="J37" s="20">
        <f>IFERROR(INDEX(TFC_reg9!J$3:J$56,MATCH(VENSIM_IMPORT!$A37&amp;VENSIM_IMPORT!$B37,TFC_reg9!$S$3:$S$56,0))/10^6,0)</f>
        <v>3.7762830039000002</v>
      </c>
      <c r="K37" s="20">
        <f>IFERROR(INDEX(TFC_reg9!K$3:K$56,MATCH(VENSIM_IMPORT!$A37&amp;VENSIM_IMPORT!$B37,TFC_reg9!$S$3:$S$56,0))/10^6,0)</f>
        <v>4.2148449993000003</v>
      </c>
      <c r="L37" s="20">
        <f>IFERROR(INDEX(TFC_reg9!L$3:L$56,MATCH(VENSIM_IMPORT!$A37&amp;VENSIM_IMPORT!$B37,TFC_reg9!$S$3:$S$56,0))/10^6,0)</f>
        <v>4.4152999983000001</v>
      </c>
      <c r="M37" s="20">
        <f>IFERROR(INDEX(TFC_reg9!M$3:M$56,MATCH(VENSIM_IMPORT!$A37&amp;VENSIM_IMPORT!$B37,TFC_reg9!$S$3:$S$56,0))/10^6,0)</f>
        <v>4.7282140029999997</v>
      </c>
      <c r="N37" s="20">
        <f>IFERROR(INDEX(TFC_reg9!N$3:N$56,MATCH(VENSIM_IMPORT!$A37&amp;VENSIM_IMPORT!$B37,TFC_reg9!$S$3:$S$56,0))/10^6,0)</f>
        <v>5.1608919952000001</v>
      </c>
      <c r="O37" s="20">
        <f>IFERROR(INDEX(TFC_reg9!O$3:O$56,MATCH(VENSIM_IMPORT!$A37&amp;VENSIM_IMPORT!$B37,TFC_reg9!$S$3:$S$56,0))/10^6,0)</f>
        <v>5.5364602392999993</v>
      </c>
      <c r="P37" s="20">
        <f>IFERROR(INDEX(TFC_reg9!P$3:P$56,MATCH(VENSIM_IMPORT!$A37&amp;VENSIM_IMPORT!$B37,TFC_reg9!$S$3:$S$56,0))/10^6,0)</f>
        <v>6.1275782153000007</v>
      </c>
      <c r="Q37" s="20">
        <f>IFERROR(INDEX(TFC_reg9!Q$3:Q$56,MATCH(VENSIM_IMPORT!$A37&amp;VENSIM_IMPORT!$B37,TFC_reg9!$S$3:$S$56,0))/10^6,0)</f>
        <v>6.4046255832999996</v>
      </c>
    </row>
    <row r="38" spans="1:17" ht="18.75" x14ac:dyDescent="0.25">
      <c r="A38" s="1" t="s">
        <v>0</v>
      </c>
      <c r="B38" s="10" t="s">
        <v>59</v>
      </c>
      <c r="C38" s="20">
        <f>IFERROR(INDEX(TFC_reg9!C$3:C$56,MATCH(VENSIM_IMPORT!$A38&amp;VENSIM_IMPORT!$B38,TFC_reg9!$S$3:$S$56,0))/10^6,0)</f>
        <v>0</v>
      </c>
      <c r="D38" s="20">
        <f>IFERROR(INDEX(TFC_reg9!D$3:D$56,MATCH(VENSIM_IMPORT!$A38&amp;VENSIM_IMPORT!$B38,TFC_reg9!$S$3:$S$56,0))/10^6,0)</f>
        <v>0</v>
      </c>
      <c r="E38" s="20">
        <f>IFERROR(INDEX(TFC_reg9!E$3:E$56,MATCH(VENSIM_IMPORT!$A38&amp;VENSIM_IMPORT!$B38,TFC_reg9!$S$3:$S$56,0))/10^6,0)</f>
        <v>0</v>
      </c>
      <c r="F38" s="20">
        <f>IFERROR(INDEX(TFC_reg9!F$3:F$56,MATCH(VENSIM_IMPORT!$A38&amp;VENSIM_IMPORT!$B38,TFC_reg9!$S$3:$S$56,0))/10^6,0)</f>
        <v>0</v>
      </c>
      <c r="G38" s="20">
        <f>IFERROR(INDEX(TFC_reg9!G$3:G$56,MATCH(VENSIM_IMPORT!$A38&amp;VENSIM_IMPORT!$B38,TFC_reg9!$S$3:$S$56,0))/10^6,0)</f>
        <v>0</v>
      </c>
      <c r="H38" s="20">
        <f>IFERROR(INDEX(TFC_reg9!H$3:H$56,MATCH(VENSIM_IMPORT!$A38&amp;VENSIM_IMPORT!$B38,TFC_reg9!$S$3:$S$56,0))/10^6,0)</f>
        <v>0</v>
      </c>
      <c r="I38" s="20">
        <f>IFERROR(INDEX(TFC_reg9!I$3:I$56,MATCH(VENSIM_IMPORT!$A38&amp;VENSIM_IMPORT!$B38,TFC_reg9!$S$3:$S$56,0))/10^6,0)</f>
        <v>0</v>
      </c>
      <c r="J38" s="20">
        <f>IFERROR(INDEX(TFC_reg9!J$3:J$56,MATCH(VENSIM_IMPORT!$A38&amp;VENSIM_IMPORT!$B38,TFC_reg9!$S$3:$S$56,0))/10^6,0)</f>
        <v>0</v>
      </c>
      <c r="K38" s="20">
        <f>IFERROR(INDEX(TFC_reg9!K$3:K$56,MATCH(VENSIM_IMPORT!$A38&amp;VENSIM_IMPORT!$B38,TFC_reg9!$S$3:$S$56,0))/10^6,0)</f>
        <v>0</v>
      </c>
      <c r="L38" s="20">
        <f>IFERROR(INDEX(TFC_reg9!L$3:L$56,MATCH(VENSIM_IMPORT!$A38&amp;VENSIM_IMPORT!$B38,TFC_reg9!$S$3:$S$56,0))/10^6,0)</f>
        <v>0</v>
      </c>
      <c r="M38" s="20">
        <f>IFERROR(INDEX(TFC_reg9!M$3:M$56,MATCH(VENSIM_IMPORT!$A38&amp;VENSIM_IMPORT!$B38,TFC_reg9!$S$3:$S$56,0))/10^6,0)</f>
        <v>0</v>
      </c>
      <c r="N38" s="20">
        <f>IFERROR(INDEX(TFC_reg9!N$3:N$56,MATCH(VENSIM_IMPORT!$A38&amp;VENSIM_IMPORT!$B38,TFC_reg9!$S$3:$S$56,0))/10^6,0)</f>
        <v>0</v>
      </c>
      <c r="O38" s="20">
        <f>IFERROR(INDEX(TFC_reg9!O$3:O$56,MATCH(VENSIM_IMPORT!$A38&amp;VENSIM_IMPORT!$B38,TFC_reg9!$S$3:$S$56,0))/10^6,0)</f>
        <v>0</v>
      </c>
      <c r="P38" s="20">
        <f>IFERROR(INDEX(TFC_reg9!P$3:P$56,MATCH(VENSIM_IMPORT!$A38&amp;VENSIM_IMPORT!$B38,TFC_reg9!$S$3:$S$56,0))/10^6,0)</f>
        <v>0</v>
      </c>
      <c r="Q38" s="20">
        <f>IFERROR(INDEX(TFC_reg9!Q$3:Q$56,MATCH(VENSIM_IMPORT!$A38&amp;VENSIM_IMPORT!$B38,TFC_reg9!$S$3:$S$56,0))/10^6,0)</f>
        <v>0</v>
      </c>
    </row>
    <row r="39" spans="1:17" ht="18.75" x14ac:dyDescent="0.25">
      <c r="A39" s="1" t="s">
        <v>0</v>
      </c>
      <c r="B39" s="10" t="s">
        <v>3</v>
      </c>
      <c r="C39" s="20">
        <f>IFERROR(INDEX(TFC_reg9!C$3:C$56,MATCH(VENSIM_IMPORT!$A39&amp;VENSIM_IMPORT!$B39,TFC_reg9!$S$3:$S$56,0))/10^6,0)</f>
        <v>10.633999226700002</v>
      </c>
      <c r="D39" s="20">
        <f>IFERROR(INDEX(TFC_reg9!D$3:D$56,MATCH(VENSIM_IMPORT!$A39&amp;VENSIM_IMPORT!$B39,TFC_reg9!$S$3:$S$56,0))/10^6,0)</f>
        <v>11.523886329600003</v>
      </c>
      <c r="E39" s="20">
        <f>IFERROR(INDEX(TFC_reg9!E$3:E$56,MATCH(VENSIM_IMPORT!$A39&amp;VENSIM_IMPORT!$B39,TFC_reg9!$S$3:$S$56,0))/10^6,0)</f>
        <v>12.267114212000001</v>
      </c>
      <c r="F39" s="20">
        <f>IFERROR(INDEX(TFC_reg9!F$3:F$56,MATCH(VENSIM_IMPORT!$A39&amp;VENSIM_IMPORT!$B39,TFC_reg9!$S$3:$S$56,0))/10^6,0)</f>
        <v>12.606093131600002</v>
      </c>
      <c r="G39" s="20">
        <f>IFERROR(INDEX(TFC_reg9!G$3:G$56,MATCH(VENSIM_IMPORT!$A39&amp;VENSIM_IMPORT!$B39,TFC_reg9!$S$3:$S$56,0))/10^6,0)</f>
        <v>13.036610270199999</v>
      </c>
      <c r="H39" s="20">
        <f>IFERROR(INDEX(TFC_reg9!H$3:H$56,MATCH(VENSIM_IMPORT!$A39&amp;VENSIM_IMPORT!$B39,TFC_reg9!$S$3:$S$56,0))/10^6,0)</f>
        <v>14.138638731799997</v>
      </c>
      <c r="I39" s="20">
        <f>IFERROR(INDEX(TFC_reg9!I$3:I$56,MATCH(VENSIM_IMPORT!$A39&amp;VENSIM_IMPORT!$B39,TFC_reg9!$S$3:$S$56,0))/10^6,0)</f>
        <v>14.797848625100002</v>
      </c>
      <c r="J39" s="20">
        <f>IFERROR(INDEX(TFC_reg9!J$3:J$56,MATCH(VENSIM_IMPORT!$A39&amp;VENSIM_IMPORT!$B39,TFC_reg9!$S$3:$S$56,0))/10^6,0)</f>
        <v>15.691080043399998</v>
      </c>
      <c r="K39" s="20">
        <f>IFERROR(INDEX(TFC_reg9!K$3:K$56,MATCH(VENSIM_IMPORT!$A39&amp;VENSIM_IMPORT!$B39,TFC_reg9!$S$3:$S$56,0))/10^6,0)</f>
        <v>16.5322686668</v>
      </c>
      <c r="L39" s="20">
        <f>IFERROR(INDEX(TFC_reg9!L$3:L$56,MATCH(VENSIM_IMPORT!$A39&amp;VENSIM_IMPORT!$B39,TFC_reg9!$S$3:$S$56,0))/10^6,0)</f>
        <v>17.155004439399999</v>
      </c>
      <c r="M39" s="20">
        <f>IFERROR(INDEX(TFC_reg9!M$3:M$56,MATCH(VENSIM_IMPORT!$A39&amp;VENSIM_IMPORT!$B39,TFC_reg9!$S$3:$S$56,0))/10^6,0)</f>
        <v>18.380277835999998</v>
      </c>
      <c r="N39" s="20">
        <f>IFERROR(INDEX(TFC_reg9!N$3:N$56,MATCH(VENSIM_IMPORT!$A39&amp;VENSIM_IMPORT!$B39,TFC_reg9!$S$3:$S$56,0))/10^6,0)</f>
        <v>18.930898155800005</v>
      </c>
      <c r="O39" s="20">
        <f>IFERROR(INDEX(TFC_reg9!O$3:O$56,MATCH(VENSIM_IMPORT!$A39&amp;VENSIM_IMPORT!$B39,TFC_reg9!$S$3:$S$56,0))/10^6,0)</f>
        <v>19.5388122797</v>
      </c>
      <c r="P39" s="20">
        <f>IFERROR(INDEX(TFC_reg9!P$3:P$56,MATCH(VENSIM_IMPORT!$A39&amp;VENSIM_IMPORT!$B39,TFC_reg9!$S$3:$S$56,0))/10^6,0)</f>
        <v>20.192788756699997</v>
      </c>
      <c r="Q39" s="20">
        <f>IFERROR(INDEX(TFC_reg9!Q$3:Q$56,MATCH(VENSIM_IMPORT!$A39&amp;VENSIM_IMPORT!$B39,TFC_reg9!$S$3:$S$56,0))/10^6,0)</f>
        <v>20.427716472899995</v>
      </c>
    </row>
    <row r="40" spans="1:17" ht="18.75" x14ac:dyDescent="0.25">
      <c r="A40" s="1" t="s">
        <v>0</v>
      </c>
      <c r="B40" s="10" t="s">
        <v>4</v>
      </c>
      <c r="C40" s="20">
        <f>IFERROR(INDEX(TFC_reg9!C$3:C$56,MATCH(VENSIM_IMPORT!$A40&amp;VENSIM_IMPORT!$B40,TFC_reg9!$S$3:$S$56,0))/10^6,0)</f>
        <v>6.7816700009000002</v>
      </c>
      <c r="D40" s="20">
        <f>IFERROR(INDEX(TFC_reg9!D$3:D$56,MATCH(VENSIM_IMPORT!$A40&amp;VENSIM_IMPORT!$B40,TFC_reg9!$S$3:$S$56,0))/10^6,0)</f>
        <v>6.6606889984999995</v>
      </c>
      <c r="E40" s="20">
        <f>IFERROR(INDEX(TFC_reg9!E$3:E$56,MATCH(VENSIM_IMPORT!$A40&amp;VENSIM_IMPORT!$B40,TFC_reg9!$S$3:$S$56,0))/10^6,0)</f>
        <v>6.0760749984999993</v>
      </c>
      <c r="F40" s="20">
        <f>IFERROR(INDEX(TFC_reg9!F$3:F$56,MATCH(VENSIM_IMPORT!$A40&amp;VENSIM_IMPORT!$B40,TFC_reg9!$S$3:$S$56,0))/10^6,0)</f>
        <v>5.4866269988000003</v>
      </c>
      <c r="G40" s="20">
        <f>IFERROR(INDEX(TFC_reg9!G$3:G$56,MATCH(VENSIM_IMPORT!$A40&amp;VENSIM_IMPORT!$B40,TFC_reg9!$S$3:$S$56,0))/10^6,0)</f>
        <v>5.1124419981000004</v>
      </c>
      <c r="H40" s="20">
        <f>IFERROR(INDEX(TFC_reg9!H$3:H$56,MATCH(VENSIM_IMPORT!$A40&amp;VENSIM_IMPORT!$B40,TFC_reg9!$S$3:$S$56,0))/10^6,0)</f>
        <v>4.6809219993999998</v>
      </c>
      <c r="I40" s="20">
        <f>IFERROR(INDEX(TFC_reg9!I$3:I$56,MATCH(VENSIM_IMPORT!$A40&amp;VENSIM_IMPORT!$B40,TFC_reg9!$S$3:$S$56,0))/10^6,0)</f>
        <v>4.2910900017999998</v>
      </c>
      <c r="J40" s="20">
        <f>IFERROR(INDEX(TFC_reg9!J$3:J$56,MATCH(VENSIM_IMPORT!$A40&amp;VENSIM_IMPORT!$B40,TFC_reg9!$S$3:$S$56,0))/10^6,0)</f>
        <v>3.9562430015999999</v>
      </c>
      <c r="K40" s="20">
        <f>IFERROR(INDEX(TFC_reg9!K$3:K$56,MATCH(VENSIM_IMPORT!$A40&amp;VENSIM_IMPORT!$B40,TFC_reg9!$S$3:$S$56,0))/10^6,0)</f>
        <v>3.5795550021000002</v>
      </c>
      <c r="L40" s="20">
        <f>IFERROR(INDEX(TFC_reg9!L$3:L$56,MATCH(VENSIM_IMPORT!$A40&amp;VENSIM_IMPORT!$B40,TFC_reg9!$S$3:$S$56,0))/10^6,0)</f>
        <v>3.4938520016000001</v>
      </c>
      <c r="M40" s="20">
        <f>IFERROR(INDEX(TFC_reg9!M$3:M$56,MATCH(VENSIM_IMPORT!$A40&amp;VENSIM_IMPORT!$B40,TFC_reg9!$S$3:$S$56,0))/10^6,0)</f>
        <v>3.3770080013000001</v>
      </c>
      <c r="N40" s="20">
        <f>IFERROR(INDEX(TFC_reg9!N$3:N$56,MATCH(VENSIM_IMPORT!$A40&amp;VENSIM_IMPORT!$B40,TFC_reg9!$S$3:$S$56,0))/10^6,0)</f>
        <v>3.1406159980000004</v>
      </c>
      <c r="O40" s="20">
        <f>IFERROR(INDEX(TFC_reg9!O$3:O$56,MATCH(VENSIM_IMPORT!$A40&amp;VENSIM_IMPORT!$B40,TFC_reg9!$S$3:$S$56,0))/10^6,0)</f>
        <v>3.1068466466000002</v>
      </c>
      <c r="P40" s="20">
        <f>IFERROR(INDEX(TFC_reg9!P$3:P$56,MATCH(VENSIM_IMPORT!$A40&amp;VENSIM_IMPORT!$B40,TFC_reg9!$S$3:$S$56,0))/10^6,0)</f>
        <v>3.0730765752</v>
      </c>
      <c r="Q40" s="20">
        <f>IFERROR(INDEX(TFC_reg9!Q$3:Q$56,MATCH(VENSIM_IMPORT!$A40&amp;VENSIM_IMPORT!$B40,TFC_reg9!$S$3:$S$56,0))/10^6,0)</f>
        <v>3.0730765752</v>
      </c>
    </row>
    <row r="41" spans="1:17" ht="18.75" x14ac:dyDescent="0.25">
      <c r="A41" s="1" t="s">
        <v>0</v>
      </c>
      <c r="B41" s="10" t="s">
        <v>1</v>
      </c>
      <c r="C41" s="20">
        <f>IFERROR(INDEX(TFC_reg9!C$3:C$56,MATCH(VENSIM_IMPORT!$A41&amp;VENSIM_IMPORT!$B41,TFC_reg9!$S$3:$S$56,0))/10^6,0)</f>
        <v>21.596885765399996</v>
      </c>
      <c r="D41" s="20">
        <f>IFERROR(INDEX(TFC_reg9!D$3:D$56,MATCH(VENSIM_IMPORT!$A41&amp;VENSIM_IMPORT!$B41,TFC_reg9!$S$3:$S$56,0))/10^6,0)</f>
        <v>22.853941344999999</v>
      </c>
      <c r="E41" s="20">
        <f>IFERROR(INDEX(TFC_reg9!E$3:E$56,MATCH(VENSIM_IMPORT!$A41&amp;VENSIM_IMPORT!$B41,TFC_reg9!$S$3:$S$56,0))/10^6,0)</f>
        <v>23.869969111999996</v>
      </c>
      <c r="F41" s="20">
        <f>IFERROR(INDEX(TFC_reg9!F$3:F$56,MATCH(VENSIM_IMPORT!$A41&amp;VENSIM_IMPORT!$B41,TFC_reg9!$S$3:$S$56,0))/10^6,0)</f>
        <v>25.238131197200001</v>
      </c>
      <c r="G41" s="20">
        <f>IFERROR(INDEX(TFC_reg9!G$3:G$56,MATCH(VENSIM_IMPORT!$A41&amp;VENSIM_IMPORT!$B41,TFC_reg9!$S$3:$S$56,0))/10^6,0)</f>
        <v>26.650668229399994</v>
      </c>
      <c r="H41" s="20">
        <f>IFERROR(INDEX(TFC_reg9!H$3:H$56,MATCH(VENSIM_IMPORT!$A41&amp;VENSIM_IMPORT!$B41,TFC_reg9!$S$3:$S$56,0))/10^6,0)</f>
        <v>28.407585861099999</v>
      </c>
      <c r="I41" s="20">
        <f>IFERROR(INDEX(TFC_reg9!I$3:I$56,MATCH(VENSIM_IMPORT!$A41&amp;VENSIM_IMPORT!$B41,TFC_reg9!$S$3:$S$56,0))/10^6,0)</f>
        <v>30.042124593099999</v>
      </c>
      <c r="J41" s="20">
        <f>IFERROR(INDEX(TFC_reg9!J$3:J$56,MATCH(VENSIM_IMPORT!$A41&amp;VENSIM_IMPORT!$B41,TFC_reg9!$S$3:$S$56,0))/10^6,0)</f>
        <v>30.755511619400004</v>
      </c>
      <c r="K41" s="20">
        <f>IFERROR(INDEX(TFC_reg9!K$3:K$56,MATCH(VENSIM_IMPORT!$A41&amp;VENSIM_IMPORT!$B41,TFC_reg9!$S$3:$S$56,0))/10^6,0)</f>
        <v>30.571700598900005</v>
      </c>
      <c r="L41" s="20">
        <f>IFERROR(INDEX(TFC_reg9!L$3:L$56,MATCH(VENSIM_IMPORT!$A41&amp;VENSIM_IMPORT!$B41,TFC_reg9!$S$3:$S$56,0))/10^6,0)</f>
        <v>30.680886690999994</v>
      </c>
      <c r="M41" s="20">
        <f>IFERROR(INDEX(TFC_reg9!M$3:M$56,MATCH(VENSIM_IMPORT!$A41&amp;VENSIM_IMPORT!$B41,TFC_reg9!$S$3:$S$56,0))/10^6,0)</f>
        <v>30.314472231799996</v>
      </c>
      <c r="N41" s="20">
        <f>IFERROR(INDEX(TFC_reg9!N$3:N$56,MATCH(VENSIM_IMPORT!$A41&amp;VENSIM_IMPORT!$B41,TFC_reg9!$S$3:$S$56,0))/10^6,0)</f>
        <v>28.345220757700002</v>
      </c>
      <c r="O41" s="20">
        <f>IFERROR(INDEX(TFC_reg9!O$3:O$56,MATCH(VENSIM_IMPORT!$A41&amp;VENSIM_IMPORT!$B41,TFC_reg9!$S$3:$S$56,0))/10^6,0)</f>
        <v>25.795669953099999</v>
      </c>
      <c r="P41" s="20">
        <f>IFERROR(INDEX(TFC_reg9!P$3:P$56,MATCH(VENSIM_IMPORT!$A41&amp;VENSIM_IMPORT!$B41,TFC_reg9!$S$3:$S$56,0))/10^6,0)</f>
        <v>23.023579210099999</v>
      </c>
      <c r="Q41" s="20">
        <f>IFERROR(INDEX(TFC_reg9!Q$3:Q$56,MATCH(VENSIM_IMPORT!$A41&amp;VENSIM_IMPORT!$B41,TFC_reg9!$S$3:$S$56,0))/10^6,0)</f>
        <v>21.756333122600001</v>
      </c>
    </row>
    <row r="42" spans="1:17" ht="18.75" x14ac:dyDescent="0.25">
      <c r="A42" s="1" t="s">
        <v>7</v>
      </c>
      <c r="B42" s="10" t="s">
        <v>6</v>
      </c>
      <c r="C42" s="20">
        <f>IFERROR(INDEX(TFC_reg9!C$3:C$56,MATCH(VENSIM_IMPORT!$A42&amp;VENSIM_IMPORT!$B42,TFC_reg9!$S$3:$S$56,0))/10^6,0)</f>
        <v>1.7356723763999999</v>
      </c>
      <c r="D42" s="20">
        <f>IFERROR(INDEX(TFC_reg9!D$3:D$56,MATCH(VENSIM_IMPORT!$A42&amp;VENSIM_IMPORT!$B42,TFC_reg9!$S$3:$S$56,0))/10^6,0)</f>
        <v>1.9320925355</v>
      </c>
      <c r="E42" s="20">
        <f>IFERROR(INDEX(TFC_reg9!E$3:E$56,MATCH(VENSIM_IMPORT!$A42&amp;VENSIM_IMPORT!$B42,TFC_reg9!$S$3:$S$56,0))/10^6,0)</f>
        <v>2.0958563536999999</v>
      </c>
      <c r="F42" s="20">
        <f>IFERROR(INDEX(TFC_reg9!F$3:F$56,MATCH(VENSIM_IMPORT!$A42&amp;VENSIM_IMPORT!$B42,TFC_reg9!$S$3:$S$56,0))/10^6,0)</f>
        <v>2.2106625880999999</v>
      </c>
      <c r="G42" s="20">
        <f>IFERROR(INDEX(TFC_reg9!G$3:G$56,MATCH(VENSIM_IMPORT!$A42&amp;VENSIM_IMPORT!$B42,TFC_reg9!$S$3:$S$56,0))/10^6,0)</f>
        <v>2.3739597875</v>
      </c>
      <c r="H42" s="20">
        <f>IFERROR(INDEX(TFC_reg9!H$3:H$56,MATCH(VENSIM_IMPORT!$A42&amp;VENSIM_IMPORT!$B42,TFC_reg9!$S$3:$S$56,0))/10^6,0)</f>
        <v>2.5921771433000003</v>
      </c>
      <c r="I42" s="20">
        <f>IFERROR(INDEX(TFC_reg9!I$3:I$56,MATCH(VENSIM_IMPORT!$A42&amp;VENSIM_IMPORT!$B42,TFC_reg9!$S$3:$S$56,0))/10^6,0)</f>
        <v>2.792494091</v>
      </c>
      <c r="J42" s="20">
        <f>IFERROR(INDEX(TFC_reg9!J$3:J$56,MATCH(VENSIM_IMPORT!$A42&amp;VENSIM_IMPORT!$B42,TFC_reg9!$S$3:$S$56,0))/10^6,0)</f>
        <v>2.9678017877</v>
      </c>
      <c r="K42" s="20">
        <f>IFERROR(INDEX(TFC_reg9!K$3:K$56,MATCH(VENSIM_IMPORT!$A42&amp;VENSIM_IMPORT!$B42,TFC_reg9!$S$3:$S$56,0))/10^6,0)</f>
        <v>3.1073674259000001</v>
      </c>
      <c r="L42" s="20">
        <f>IFERROR(INDEX(TFC_reg9!L$3:L$56,MATCH(VENSIM_IMPORT!$A42&amp;VENSIM_IMPORT!$B42,TFC_reg9!$S$3:$S$56,0))/10^6,0)</f>
        <v>3.4745692000999999</v>
      </c>
      <c r="M42" s="20">
        <f>IFERROR(INDEX(TFC_reg9!M$3:M$56,MATCH(VENSIM_IMPORT!$A42&amp;VENSIM_IMPORT!$B42,TFC_reg9!$S$3:$S$56,0))/10^6,0)</f>
        <v>3.6632428204000003</v>
      </c>
      <c r="N42" s="20">
        <f>IFERROR(INDEX(TFC_reg9!N$3:N$56,MATCH(VENSIM_IMPORT!$A42&amp;VENSIM_IMPORT!$B42,TFC_reg9!$S$3:$S$56,0))/10^6,0)</f>
        <v>3.8952611793999998</v>
      </c>
      <c r="O42" s="20">
        <f>IFERROR(INDEX(TFC_reg9!O$3:O$56,MATCH(VENSIM_IMPORT!$A42&amp;VENSIM_IMPORT!$B42,TFC_reg9!$S$3:$S$56,0))/10^6,0)</f>
        <v>4.1171149720000004</v>
      </c>
      <c r="P42" s="20">
        <f>IFERROR(INDEX(TFC_reg9!P$3:P$56,MATCH(VENSIM_IMPORT!$A42&amp;VENSIM_IMPORT!$B42,TFC_reg9!$S$3:$S$56,0))/10^6,0)</f>
        <v>4.4184194282</v>
      </c>
      <c r="Q42" s="20">
        <f>IFERROR(INDEX(TFC_reg9!Q$3:Q$56,MATCH(VENSIM_IMPORT!$A42&amp;VENSIM_IMPORT!$B42,TFC_reg9!$S$3:$S$56,0))/10^6,0)</f>
        <v>4.7200405865000006</v>
      </c>
    </row>
    <row r="43" spans="1:17" ht="18.75" x14ac:dyDescent="0.25">
      <c r="A43" s="1" t="s">
        <v>7</v>
      </c>
      <c r="B43" s="10" t="s">
        <v>2</v>
      </c>
      <c r="C43" s="20">
        <f>IFERROR(INDEX(TFC_reg9!C$3:C$56,MATCH(VENSIM_IMPORT!$A43&amp;VENSIM_IMPORT!$B43,TFC_reg9!$S$3:$S$56,0))/10^6,0)</f>
        <v>0.81330557789999991</v>
      </c>
      <c r="D43" s="20">
        <f>IFERROR(INDEX(TFC_reg9!D$3:D$56,MATCH(VENSIM_IMPORT!$A43&amp;VENSIM_IMPORT!$B43,TFC_reg9!$S$3:$S$56,0))/10^6,0)</f>
        <v>0.86326865950000009</v>
      </c>
      <c r="E43" s="20">
        <f>IFERROR(INDEX(TFC_reg9!E$3:E$56,MATCH(VENSIM_IMPORT!$A43&amp;VENSIM_IMPORT!$B43,TFC_reg9!$S$3:$S$56,0))/10^6,0)</f>
        <v>0.95519026379999994</v>
      </c>
      <c r="F43" s="20">
        <f>IFERROR(INDEX(TFC_reg9!F$3:F$56,MATCH(VENSIM_IMPORT!$A43&amp;VENSIM_IMPORT!$B43,TFC_reg9!$S$3:$S$56,0))/10^6,0)</f>
        <v>0.98091914629999988</v>
      </c>
      <c r="G43" s="20">
        <f>IFERROR(INDEX(TFC_reg9!G$3:G$56,MATCH(VENSIM_IMPORT!$A43&amp;VENSIM_IMPORT!$B43,TFC_reg9!$S$3:$S$56,0))/10^6,0)</f>
        <v>1.0244291086999999</v>
      </c>
      <c r="H43" s="20">
        <f>IFERROR(INDEX(TFC_reg9!H$3:H$56,MATCH(VENSIM_IMPORT!$A43&amp;VENSIM_IMPORT!$B43,TFC_reg9!$S$3:$S$56,0))/10^6,0)</f>
        <v>1.0812302646</v>
      </c>
      <c r="I43" s="20">
        <f>IFERROR(INDEX(TFC_reg9!I$3:I$56,MATCH(VENSIM_IMPORT!$A43&amp;VENSIM_IMPORT!$B43,TFC_reg9!$S$3:$S$56,0))/10^6,0)</f>
        <v>1.3201512752</v>
      </c>
      <c r="J43" s="20">
        <f>IFERROR(INDEX(TFC_reg9!J$3:J$56,MATCH(VENSIM_IMPORT!$A43&amp;VENSIM_IMPORT!$B43,TFC_reg9!$S$3:$S$56,0))/10^6,0)</f>
        <v>1.4479328299000001</v>
      </c>
      <c r="K43" s="20">
        <f>IFERROR(INDEX(TFC_reg9!K$3:K$56,MATCH(VENSIM_IMPORT!$A43&amp;VENSIM_IMPORT!$B43,TFC_reg9!$S$3:$S$56,0))/10^6,0)</f>
        <v>1.5075659331</v>
      </c>
      <c r="L43" s="20">
        <f>IFERROR(INDEX(TFC_reg9!L$3:L$56,MATCH(VENSIM_IMPORT!$A43&amp;VENSIM_IMPORT!$B43,TFC_reg9!$S$3:$S$56,0))/10^6,0)</f>
        <v>1.5255755368999999</v>
      </c>
      <c r="M43" s="20">
        <f>IFERROR(INDEX(TFC_reg9!M$3:M$56,MATCH(VENSIM_IMPORT!$A43&amp;VENSIM_IMPORT!$B43,TFC_reg9!$S$3:$S$56,0))/10^6,0)</f>
        <v>1.6252171524999999</v>
      </c>
      <c r="N43" s="20">
        <f>IFERROR(INDEX(TFC_reg9!N$3:N$56,MATCH(VENSIM_IMPORT!$A43&amp;VENSIM_IMPORT!$B43,TFC_reg9!$S$3:$S$56,0))/10^6,0)</f>
        <v>1.7597248892000001</v>
      </c>
      <c r="O43" s="20">
        <f>IFERROR(INDEX(TFC_reg9!O$3:O$56,MATCH(VENSIM_IMPORT!$A43&amp;VENSIM_IMPORT!$B43,TFC_reg9!$S$3:$S$56,0))/10^6,0)</f>
        <v>1.8283327039000001</v>
      </c>
      <c r="P43" s="20">
        <f>IFERROR(INDEX(TFC_reg9!P$3:P$56,MATCH(VENSIM_IMPORT!$A43&amp;VENSIM_IMPORT!$B43,TFC_reg9!$S$3:$S$56,0))/10^6,0)</f>
        <v>1.9025273887</v>
      </c>
      <c r="Q43" s="20">
        <f>IFERROR(INDEX(TFC_reg9!Q$3:Q$56,MATCH(VENSIM_IMPORT!$A43&amp;VENSIM_IMPORT!$B43,TFC_reg9!$S$3:$S$56,0))/10^6,0)</f>
        <v>1.9951638136000001</v>
      </c>
    </row>
    <row r="44" spans="1:17" ht="18.75" x14ac:dyDescent="0.25">
      <c r="A44" s="1" t="s">
        <v>7</v>
      </c>
      <c r="B44" s="10" t="s">
        <v>5</v>
      </c>
      <c r="C44" s="20">
        <f>IFERROR(INDEX(TFC_reg9!C$3:C$56,MATCH(VENSIM_IMPORT!$A44&amp;VENSIM_IMPORT!$B44,TFC_reg9!$S$3:$S$56,0))/10^6,0)</f>
        <v>4.0359998000000005E-3</v>
      </c>
      <c r="D44" s="20">
        <f>IFERROR(INDEX(TFC_reg9!D$3:D$56,MATCH(VENSIM_IMPORT!$A44&amp;VENSIM_IMPORT!$B44,TFC_reg9!$S$3:$S$56,0))/10^6,0)</f>
        <v>4.843801E-3</v>
      </c>
      <c r="E44" s="20">
        <f>IFERROR(INDEX(TFC_reg9!E$3:E$56,MATCH(VENSIM_IMPORT!$A44&amp;VENSIM_IMPORT!$B44,TFC_reg9!$S$3:$S$56,0))/10^6,0)</f>
        <v>6.9427987999999994E-3</v>
      </c>
      <c r="F44" s="20">
        <f>IFERROR(INDEX(TFC_reg9!F$3:F$56,MATCH(VENSIM_IMPORT!$A44&amp;VENSIM_IMPORT!$B44,TFC_reg9!$S$3:$S$56,0))/10^6,0)</f>
        <v>6.9879994999999997E-3</v>
      </c>
      <c r="G44" s="20">
        <f>IFERROR(INDEX(TFC_reg9!G$3:G$56,MATCH(VENSIM_IMPORT!$A44&amp;VENSIM_IMPORT!$B44,TFC_reg9!$S$3:$S$56,0))/10^6,0)</f>
        <v>9.3429991000000007E-3</v>
      </c>
      <c r="H44" s="20">
        <f>IFERROR(INDEX(TFC_reg9!H$3:H$56,MATCH(VENSIM_IMPORT!$A44&amp;VENSIM_IMPORT!$B44,TFC_reg9!$S$3:$S$56,0))/10^6,0)</f>
        <v>1.2228998E-2</v>
      </c>
      <c r="I44" s="20">
        <f>IFERROR(INDEX(TFC_reg9!I$3:I$56,MATCH(VENSIM_IMPORT!$A44&amp;VENSIM_IMPORT!$B44,TFC_reg9!$S$3:$S$56,0))/10^6,0)</f>
        <v>1.4727002000000001E-2</v>
      </c>
      <c r="J44" s="20">
        <f>IFERROR(INDEX(TFC_reg9!J$3:J$56,MATCH(VENSIM_IMPORT!$A44&amp;VENSIM_IMPORT!$B44,TFC_reg9!$S$3:$S$56,0))/10^6,0)</f>
        <v>1.9521001100000001E-2</v>
      </c>
      <c r="K44" s="20">
        <f>IFERROR(INDEX(TFC_reg9!K$3:K$56,MATCH(VENSIM_IMPORT!$A44&amp;VENSIM_IMPORT!$B44,TFC_reg9!$S$3:$S$56,0))/10^6,0)</f>
        <v>1.8702540300000001E-2</v>
      </c>
      <c r="L44" s="20">
        <f>IFERROR(INDEX(TFC_reg9!L$3:L$56,MATCH(VENSIM_IMPORT!$A44&amp;VENSIM_IMPORT!$B44,TFC_reg9!$S$3:$S$56,0))/10^6,0)</f>
        <v>2.31659998E-2</v>
      </c>
      <c r="M44" s="20">
        <f>IFERROR(INDEX(TFC_reg9!M$3:M$56,MATCH(VENSIM_IMPORT!$A44&amp;VENSIM_IMPORT!$B44,TFC_reg9!$S$3:$S$56,0))/10^6,0)</f>
        <v>2.77415986E-2</v>
      </c>
      <c r="N44" s="20">
        <f>IFERROR(INDEX(TFC_reg9!N$3:N$56,MATCH(VENSIM_IMPORT!$A44&amp;VENSIM_IMPORT!$B44,TFC_reg9!$S$3:$S$56,0))/10^6,0)</f>
        <v>2.9635472499999999E-2</v>
      </c>
      <c r="O44" s="20">
        <f>IFERROR(INDEX(TFC_reg9!O$3:O$56,MATCH(VENSIM_IMPORT!$A44&amp;VENSIM_IMPORT!$B44,TFC_reg9!$S$3:$S$56,0))/10^6,0)</f>
        <v>3.5568729099999995E-2</v>
      </c>
      <c r="P44" s="20">
        <f>IFERROR(INDEX(TFC_reg9!P$3:P$56,MATCH(VENSIM_IMPORT!$A44&amp;VENSIM_IMPORT!$B44,TFC_reg9!$S$3:$S$56,0))/10^6,0)</f>
        <v>4.1945120900000001E-2</v>
      </c>
      <c r="Q44" s="20">
        <f>IFERROR(INDEX(TFC_reg9!Q$3:Q$56,MATCH(VENSIM_IMPORT!$A44&amp;VENSIM_IMPORT!$B44,TFC_reg9!$S$3:$S$56,0))/10^6,0)</f>
        <v>4.6269545199999998E-2</v>
      </c>
    </row>
    <row r="45" spans="1:17" ht="18.75" x14ac:dyDescent="0.25">
      <c r="A45" s="1" t="s">
        <v>7</v>
      </c>
      <c r="B45" s="10" t="s">
        <v>59</v>
      </c>
      <c r="C45" s="20">
        <f>IFERROR(INDEX(TFC_reg9!C$3:C$56,MATCH(VENSIM_IMPORT!$A45&amp;VENSIM_IMPORT!$B45,TFC_reg9!$S$3:$S$56,0))/10^6,0)</f>
        <v>0</v>
      </c>
      <c r="D45" s="20">
        <f>IFERROR(INDEX(TFC_reg9!D$3:D$56,MATCH(VENSIM_IMPORT!$A45&amp;VENSIM_IMPORT!$B45,TFC_reg9!$S$3:$S$56,0))/10^6,0)</f>
        <v>0</v>
      </c>
      <c r="E45" s="20">
        <f>IFERROR(INDEX(TFC_reg9!E$3:E$56,MATCH(VENSIM_IMPORT!$A45&amp;VENSIM_IMPORT!$B45,TFC_reg9!$S$3:$S$56,0))/10^6,0)</f>
        <v>0</v>
      </c>
      <c r="F45" s="20">
        <f>IFERROR(INDEX(TFC_reg9!F$3:F$56,MATCH(VENSIM_IMPORT!$A45&amp;VENSIM_IMPORT!$B45,TFC_reg9!$S$3:$S$56,0))/10^6,0)</f>
        <v>0</v>
      </c>
      <c r="G45" s="20">
        <f>IFERROR(INDEX(TFC_reg9!G$3:G$56,MATCH(VENSIM_IMPORT!$A45&amp;VENSIM_IMPORT!$B45,TFC_reg9!$S$3:$S$56,0))/10^6,0)</f>
        <v>0</v>
      </c>
      <c r="H45" s="20">
        <f>IFERROR(INDEX(TFC_reg9!H$3:H$56,MATCH(VENSIM_IMPORT!$A45&amp;VENSIM_IMPORT!$B45,TFC_reg9!$S$3:$S$56,0))/10^6,0)</f>
        <v>0</v>
      </c>
      <c r="I45" s="20">
        <f>IFERROR(INDEX(TFC_reg9!I$3:I$56,MATCH(VENSIM_IMPORT!$A45&amp;VENSIM_IMPORT!$B45,TFC_reg9!$S$3:$S$56,0))/10^6,0)</f>
        <v>0</v>
      </c>
      <c r="J45" s="20">
        <f>IFERROR(INDEX(TFC_reg9!J$3:J$56,MATCH(VENSIM_IMPORT!$A45&amp;VENSIM_IMPORT!$B45,TFC_reg9!$S$3:$S$56,0))/10^6,0)</f>
        <v>0</v>
      </c>
      <c r="K45" s="20">
        <f>IFERROR(INDEX(TFC_reg9!K$3:K$56,MATCH(VENSIM_IMPORT!$A45&amp;VENSIM_IMPORT!$B45,TFC_reg9!$S$3:$S$56,0))/10^6,0)</f>
        <v>0</v>
      </c>
      <c r="L45" s="20">
        <f>IFERROR(INDEX(TFC_reg9!L$3:L$56,MATCH(VENSIM_IMPORT!$A45&amp;VENSIM_IMPORT!$B45,TFC_reg9!$S$3:$S$56,0))/10^6,0)</f>
        <v>0</v>
      </c>
      <c r="M45" s="20">
        <f>IFERROR(INDEX(TFC_reg9!M$3:M$56,MATCH(VENSIM_IMPORT!$A45&amp;VENSIM_IMPORT!$B45,TFC_reg9!$S$3:$S$56,0))/10^6,0)</f>
        <v>0</v>
      </c>
      <c r="N45" s="20">
        <f>IFERROR(INDEX(TFC_reg9!N$3:N$56,MATCH(VENSIM_IMPORT!$A45&amp;VENSIM_IMPORT!$B45,TFC_reg9!$S$3:$S$56,0))/10^6,0)</f>
        <v>0</v>
      </c>
      <c r="O45" s="20">
        <f>IFERROR(INDEX(TFC_reg9!O$3:O$56,MATCH(VENSIM_IMPORT!$A45&amp;VENSIM_IMPORT!$B45,TFC_reg9!$S$3:$S$56,0))/10^6,0)</f>
        <v>0</v>
      </c>
      <c r="P45" s="20">
        <f>IFERROR(INDEX(TFC_reg9!P$3:P$56,MATCH(VENSIM_IMPORT!$A45&amp;VENSIM_IMPORT!$B45,TFC_reg9!$S$3:$S$56,0))/10^6,0)</f>
        <v>0</v>
      </c>
      <c r="Q45" s="20">
        <f>IFERROR(INDEX(TFC_reg9!Q$3:Q$56,MATCH(VENSIM_IMPORT!$A45&amp;VENSIM_IMPORT!$B45,TFC_reg9!$S$3:$S$56,0))/10^6,0)</f>
        <v>0</v>
      </c>
    </row>
    <row r="46" spans="1:17" ht="18.75" x14ac:dyDescent="0.25">
      <c r="A46" s="1" t="s">
        <v>7</v>
      </c>
      <c r="B46" s="10" t="s">
        <v>3</v>
      </c>
      <c r="C46" s="20">
        <f>IFERROR(INDEX(TFC_reg9!C$3:C$56,MATCH(VENSIM_IMPORT!$A46&amp;VENSIM_IMPORT!$B46,TFC_reg9!$S$3:$S$56,0))/10^6,0)</f>
        <v>4.1444877051000004</v>
      </c>
      <c r="D46" s="20">
        <f>IFERROR(INDEX(TFC_reg9!D$3:D$56,MATCH(VENSIM_IMPORT!$A46&amp;VENSIM_IMPORT!$B46,TFC_reg9!$S$3:$S$56,0))/10^6,0)</f>
        <v>4.4294406139999998</v>
      </c>
      <c r="E46" s="20">
        <f>IFERROR(INDEX(TFC_reg9!E$3:E$56,MATCH(VENSIM_IMPORT!$A46&amp;VENSIM_IMPORT!$B46,TFC_reg9!$S$3:$S$56,0))/10^6,0)</f>
        <v>4.7675603644000004</v>
      </c>
      <c r="F46" s="20">
        <f>IFERROR(INDEX(TFC_reg9!F$3:F$56,MATCH(VENSIM_IMPORT!$A46&amp;VENSIM_IMPORT!$B46,TFC_reg9!$S$3:$S$56,0))/10^6,0)</f>
        <v>4.9985353228999987</v>
      </c>
      <c r="G46" s="20">
        <f>IFERROR(INDEX(TFC_reg9!G$3:G$56,MATCH(VENSIM_IMPORT!$A46&amp;VENSIM_IMPORT!$B46,TFC_reg9!$S$3:$S$56,0))/10^6,0)</f>
        <v>5.1859860332999999</v>
      </c>
      <c r="H46" s="20">
        <f>IFERROR(INDEX(TFC_reg9!H$3:H$56,MATCH(VENSIM_IMPORT!$A46&amp;VENSIM_IMPORT!$B46,TFC_reg9!$S$3:$S$56,0))/10^6,0)</f>
        <v>5.4448166930000008</v>
      </c>
      <c r="I46" s="20">
        <f>IFERROR(INDEX(TFC_reg9!I$3:I$56,MATCH(VENSIM_IMPORT!$A46&amp;VENSIM_IMPORT!$B46,TFC_reg9!$S$3:$S$56,0))/10^6,0)</f>
        <v>5.7101348870999997</v>
      </c>
      <c r="J46" s="20">
        <f>IFERROR(INDEX(TFC_reg9!J$3:J$56,MATCH(VENSIM_IMPORT!$A46&amp;VENSIM_IMPORT!$B46,TFC_reg9!$S$3:$S$56,0))/10^6,0)</f>
        <v>5.9223316623000004</v>
      </c>
      <c r="K46" s="20">
        <f>IFERROR(INDEX(TFC_reg9!K$3:K$56,MATCH(VENSIM_IMPORT!$A46&amp;VENSIM_IMPORT!$B46,TFC_reg9!$S$3:$S$56,0))/10^6,0)</f>
        <v>5.9055138016000006</v>
      </c>
      <c r="L46" s="20">
        <f>IFERROR(INDEX(TFC_reg9!L$3:L$56,MATCH(VENSIM_IMPORT!$A46&amp;VENSIM_IMPORT!$B46,TFC_reg9!$S$3:$S$56,0))/10^6,0)</f>
        <v>6.1144103817999991</v>
      </c>
      <c r="M46" s="20">
        <f>IFERROR(INDEX(TFC_reg9!M$3:M$56,MATCH(VENSIM_IMPORT!$A46&amp;VENSIM_IMPORT!$B46,TFC_reg9!$S$3:$S$56,0))/10^6,0)</f>
        <v>6.6888496370999997</v>
      </c>
      <c r="N46" s="20">
        <f>IFERROR(INDEX(TFC_reg9!N$3:N$56,MATCH(VENSIM_IMPORT!$A46&amp;VENSIM_IMPORT!$B46,TFC_reg9!$S$3:$S$56,0))/10^6,0)</f>
        <v>6.9071603290999999</v>
      </c>
      <c r="O46" s="20">
        <f>IFERROR(INDEX(TFC_reg9!O$3:O$56,MATCH(VENSIM_IMPORT!$A46&amp;VENSIM_IMPORT!$B46,TFC_reg9!$S$3:$S$56,0))/10^6,0)</f>
        <v>7.3273356195999995</v>
      </c>
      <c r="P46" s="20">
        <f>IFERROR(INDEX(TFC_reg9!P$3:P$56,MATCH(VENSIM_IMPORT!$A46&amp;VENSIM_IMPORT!$B46,TFC_reg9!$S$3:$S$56,0))/10^6,0)</f>
        <v>7.7444937974000005</v>
      </c>
      <c r="Q46" s="20">
        <f>IFERROR(INDEX(TFC_reg9!Q$3:Q$56,MATCH(VENSIM_IMPORT!$A46&amp;VENSIM_IMPORT!$B46,TFC_reg9!$S$3:$S$56,0))/10^6,0)</f>
        <v>7.7830254245000008</v>
      </c>
    </row>
    <row r="47" spans="1:17" ht="18.75" x14ac:dyDescent="0.25">
      <c r="A47" s="1" t="s">
        <v>7</v>
      </c>
      <c r="B47" s="10" t="s">
        <v>4</v>
      </c>
      <c r="C47" s="20">
        <f>IFERROR(INDEX(TFC_reg9!C$3:C$56,MATCH(VENSIM_IMPORT!$A47&amp;VENSIM_IMPORT!$B47,TFC_reg9!$S$3:$S$56,0))/10^6,0)</f>
        <v>5.2741395510000002</v>
      </c>
      <c r="D47" s="20">
        <f>IFERROR(INDEX(TFC_reg9!D$3:D$56,MATCH(VENSIM_IMPORT!$A47&amp;VENSIM_IMPORT!$B47,TFC_reg9!$S$3:$S$56,0))/10^6,0)</f>
        <v>5.3844821206999995</v>
      </c>
      <c r="E47" s="20">
        <f>IFERROR(INDEX(TFC_reg9!E$3:E$56,MATCH(VENSIM_IMPORT!$A47&amp;VENSIM_IMPORT!$B47,TFC_reg9!$S$3:$S$56,0))/10^6,0)</f>
        <v>5.4825021844999995</v>
      </c>
      <c r="F47" s="20">
        <f>IFERROR(INDEX(TFC_reg9!F$3:F$56,MATCH(VENSIM_IMPORT!$A47&amp;VENSIM_IMPORT!$B47,TFC_reg9!$S$3:$S$56,0))/10^6,0)</f>
        <v>5.5603568105999992</v>
      </c>
      <c r="G47" s="20">
        <f>IFERROR(INDEX(TFC_reg9!G$3:G$56,MATCH(VENSIM_IMPORT!$A47&amp;VENSIM_IMPORT!$B47,TFC_reg9!$S$3:$S$56,0))/10^6,0)</f>
        <v>5.5972120219999999</v>
      </c>
      <c r="H47" s="20">
        <f>IFERROR(INDEX(TFC_reg9!H$3:H$56,MATCH(VENSIM_IMPORT!$A47&amp;VENSIM_IMPORT!$B47,TFC_reg9!$S$3:$S$56,0))/10^6,0)</f>
        <v>5.7130380478999996</v>
      </c>
      <c r="I47" s="20">
        <f>IFERROR(INDEX(TFC_reg9!I$3:I$56,MATCH(VENSIM_IMPORT!$A47&amp;VENSIM_IMPORT!$B47,TFC_reg9!$S$3:$S$56,0))/10^6,0)</f>
        <v>5.7484175294999993</v>
      </c>
      <c r="J47" s="20">
        <f>IFERROR(INDEX(TFC_reg9!J$3:J$56,MATCH(VENSIM_IMPORT!$A47&amp;VENSIM_IMPORT!$B47,TFC_reg9!$S$3:$S$56,0))/10^6,0)</f>
        <v>5.857366238</v>
      </c>
      <c r="K47" s="20">
        <f>IFERROR(INDEX(TFC_reg9!K$3:K$56,MATCH(VENSIM_IMPORT!$A47&amp;VENSIM_IMPORT!$B47,TFC_reg9!$S$3:$S$56,0))/10^6,0)</f>
        <v>6.0383088735000001</v>
      </c>
      <c r="L47" s="20">
        <f>IFERROR(INDEX(TFC_reg9!L$3:L$56,MATCH(VENSIM_IMPORT!$A47&amp;VENSIM_IMPORT!$B47,TFC_reg9!$S$3:$S$56,0))/10^6,0)</f>
        <v>6.1580820553000004</v>
      </c>
      <c r="M47" s="20">
        <f>IFERROR(INDEX(TFC_reg9!M$3:M$56,MATCH(VENSIM_IMPORT!$A47&amp;VENSIM_IMPORT!$B47,TFC_reg9!$S$3:$S$56,0))/10^6,0)</f>
        <v>6.326937441000001</v>
      </c>
      <c r="N47" s="20">
        <f>IFERROR(INDEX(TFC_reg9!N$3:N$56,MATCH(VENSIM_IMPORT!$A47&amp;VENSIM_IMPORT!$B47,TFC_reg9!$S$3:$S$56,0))/10^6,0)</f>
        <v>6.4456933057999999</v>
      </c>
      <c r="O47" s="20">
        <f>IFERROR(INDEX(TFC_reg9!O$3:O$56,MATCH(VENSIM_IMPORT!$A47&amp;VENSIM_IMPORT!$B47,TFC_reg9!$S$3:$S$56,0))/10^6,0)</f>
        <v>6.6223871932999998</v>
      </c>
      <c r="P47" s="20">
        <f>IFERROR(INDEX(TFC_reg9!P$3:P$56,MATCH(VENSIM_IMPORT!$A47&amp;VENSIM_IMPORT!$B47,TFC_reg9!$S$3:$S$56,0))/10^6,0)</f>
        <v>6.8351780711000005</v>
      </c>
      <c r="Q47" s="20">
        <f>IFERROR(INDEX(TFC_reg9!Q$3:Q$56,MATCH(VENSIM_IMPORT!$A47&amp;VENSIM_IMPORT!$B47,TFC_reg9!$S$3:$S$56,0))/10^6,0)</f>
        <v>6.8906457186000001</v>
      </c>
    </row>
    <row r="48" spans="1:17" ht="18.75" x14ac:dyDescent="0.25">
      <c r="A48" s="1" t="s">
        <v>7</v>
      </c>
      <c r="B48" s="10" t="s">
        <v>1</v>
      </c>
      <c r="C48" s="20">
        <f>IFERROR(INDEX(TFC_reg9!C$3:C$56,MATCH(VENSIM_IMPORT!$A48&amp;VENSIM_IMPORT!$B48,TFC_reg9!$S$3:$S$56,0))/10^6,0)</f>
        <v>1.9450564676000002</v>
      </c>
      <c r="D48" s="20">
        <f>IFERROR(INDEX(TFC_reg9!D$3:D$56,MATCH(VENSIM_IMPORT!$A48&amp;VENSIM_IMPORT!$B48,TFC_reg9!$S$3:$S$56,0))/10^6,0)</f>
        <v>2.1005048488999996</v>
      </c>
      <c r="E48" s="20">
        <f>IFERROR(INDEX(TFC_reg9!E$3:E$56,MATCH(VENSIM_IMPORT!$A48&amp;VENSIM_IMPORT!$B48,TFC_reg9!$S$3:$S$56,0))/10^6,0)</f>
        <v>2.3335222536</v>
      </c>
      <c r="F48" s="20">
        <f>IFERROR(INDEX(TFC_reg9!F$3:F$56,MATCH(VENSIM_IMPORT!$A48&amp;VENSIM_IMPORT!$B48,TFC_reg9!$S$3:$S$56,0))/10^6,0)</f>
        <v>2.7802266999999992</v>
      </c>
      <c r="G48" s="20">
        <f>IFERROR(INDEX(TFC_reg9!G$3:G$56,MATCH(VENSIM_IMPORT!$A48&amp;VENSIM_IMPORT!$B48,TFC_reg9!$S$3:$S$56,0))/10^6,0)</f>
        <v>3.2731863811000004</v>
      </c>
      <c r="H48" s="20">
        <f>IFERROR(INDEX(TFC_reg9!H$3:H$56,MATCH(VENSIM_IMPORT!$A48&amp;VENSIM_IMPORT!$B48,TFC_reg9!$S$3:$S$56,0))/10^6,0)</f>
        <v>3.7337395768000001</v>
      </c>
      <c r="I48" s="20">
        <f>IFERROR(INDEX(TFC_reg9!I$3:I$56,MATCH(VENSIM_IMPORT!$A48&amp;VENSIM_IMPORT!$B48,TFC_reg9!$S$3:$S$56,0))/10^6,0)</f>
        <v>3.9969155989999998</v>
      </c>
      <c r="J48" s="20">
        <f>IFERROR(INDEX(TFC_reg9!J$3:J$56,MATCH(VENSIM_IMPORT!$A48&amp;VENSIM_IMPORT!$B48,TFC_reg9!$S$3:$S$56,0))/10^6,0)</f>
        <v>3.9563557437000001</v>
      </c>
      <c r="K48" s="20">
        <f>IFERROR(INDEX(TFC_reg9!K$3:K$56,MATCH(VENSIM_IMPORT!$A48&amp;VENSIM_IMPORT!$B48,TFC_reg9!$S$3:$S$56,0))/10^6,0)</f>
        <v>4.2635235915000003</v>
      </c>
      <c r="L48" s="20">
        <f>IFERROR(INDEX(TFC_reg9!L$3:L$56,MATCH(VENSIM_IMPORT!$A48&amp;VENSIM_IMPORT!$B48,TFC_reg9!$S$3:$S$56,0))/10^6,0)</f>
        <v>4.5646360577000005</v>
      </c>
      <c r="M48" s="20">
        <f>IFERROR(INDEX(TFC_reg9!M$3:M$56,MATCH(VENSIM_IMPORT!$A48&amp;VENSIM_IMPORT!$B48,TFC_reg9!$S$3:$S$56,0))/10^6,0)</f>
        <v>4.5264612927999996</v>
      </c>
      <c r="N48" s="20">
        <f>IFERROR(INDEX(TFC_reg9!N$3:N$56,MATCH(VENSIM_IMPORT!$A48&amp;VENSIM_IMPORT!$B48,TFC_reg9!$S$3:$S$56,0))/10^6,0)</f>
        <v>4.6061760303999995</v>
      </c>
      <c r="O48" s="20">
        <f>IFERROR(INDEX(TFC_reg9!O$3:O$56,MATCH(VENSIM_IMPORT!$A48&amp;VENSIM_IMPORT!$B48,TFC_reg9!$S$3:$S$56,0))/10^6,0)</f>
        <v>4.9953085017000012</v>
      </c>
      <c r="P48" s="20">
        <f>IFERROR(INDEX(TFC_reg9!P$3:P$56,MATCH(VENSIM_IMPORT!$A48&amp;VENSIM_IMPORT!$B48,TFC_reg9!$S$3:$S$56,0))/10^6,0)</f>
        <v>4.8251461100000004</v>
      </c>
      <c r="Q48" s="20">
        <f>IFERROR(INDEX(TFC_reg9!Q$3:Q$56,MATCH(VENSIM_IMPORT!$A48&amp;VENSIM_IMPORT!$B48,TFC_reg9!$S$3:$S$56,0))/10^6,0)</f>
        <v>4.9337332046000002</v>
      </c>
    </row>
    <row r="49" spans="1:17" ht="18.75" x14ac:dyDescent="0.25">
      <c r="A49" s="1" t="s">
        <v>8</v>
      </c>
      <c r="B49" s="10" t="s">
        <v>6</v>
      </c>
      <c r="C49" s="20">
        <f>IFERROR(INDEX(TFC_reg9!C$3:C$56,MATCH(VENSIM_IMPORT!$A49&amp;VENSIM_IMPORT!$B49,TFC_reg9!$S$3:$S$56,0))/10^6,0)</f>
        <v>2.3399027999999999</v>
      </c>
      <c r="D49" s="20">
        <f>IFERROR(INDEX(TFC_reg9!D$3:D$56,MATCH(VENSIM_IMPORT!$A49&amp;VENSIM_IMPORT!$B49,TFC_reg9!$S$3:$S$56,0))/10^6,0)</f>
        <v>2.4530436</v>
      </c>
      <c r="E49" s="20">
        <f>IFERROR(INDEX(TFC_reg9!E$3:E$56,MATCH(VENSIM_IMPORT!$A49&amp;VENSIM_IMPORT!$B49,TFC_reg9!$S$3:$S$56,0))/10^6,0)</f>
        <v>2.5233912000000003</v>
      </c>
      <c r="F49" s="20">
        <f>IFERROR(INDEX(TFC_reg9!F$3:F$56,MATCH(VENSIM_IMPORT!$A49&amp;VENSIM_IMPORT!$B49,TFC_reg9!$S$3:$S$56,0))/10^6,0)</f>
        <v>2.611656</v>
      </c>
      <c r="G49" s="20">
        <f>IFERROR(INDEX(TFC_reg9!G$3:G$56,MATCH(VENSIM_IMPORT!$A49&amp;VENSIM_IMPORT!$B49,TFC_reg9!$S$3:$S$56,0))/10^6,0)</f>
        <v>2.4704496000000002</v>
      </c>
      <c r="H49" s="20">
        <f>IFERROR(INDEX(TFC_reg9!H$3:H$56,MATCH(VENSIM_IMPORT!$A49&amp;VENSIM_IMPORT!$B49,TFC_reg9!$S$3:$S$56,0))/10^6,0)</f>
        <v>2.6160587999999998</v>
      </c>
      <c r="I49" s="20">
        <f>IFERROR(INDEX(TFC_reg9!I$3:I$56,MATCH(VENSIM_IMPORT!$A49&amp;VENSIM_IMPORT!$B49,TFC_reg9!$S$3:$S$56,0))/10^6,0)</f>
        <v>2.6237664000000001</v>
      </c>
      <c r="J49" s="20">
        <f>IFERROR(INDEX(TFC_reg9!J$3:J$56,MATCH(VENSIM_IMPORT!$A49&amp;VENSIM_IMPORT!$B49,TFC_reg9!$S$3:$S$56,0))/10^6,0)</f>
        <v>2.6650260000000001</v>
      </c>
      <c r="K49" s="20">
        <f>IFERROR(INDEX(TFC_reg9!K$3:K$56,MATCH(VENSIM_IMPORT!$A49&amp;VENSIM_IMPORT!$B49,TFC_reg9!$S$3:$S$56,0))/10^6,0)</f>
        <v>2.6787276000000002</v>
      </c>
      <c r="L49" s="20">
        <f>IFERROR(INDEX(TFC_reg9!L$3:L$56,MATCH(VENSIM_IMPORT!$A49&amp;VENSIM_IMPORT!$B49,TFC_reg9!$S$3:$S$56,0))/10^6,0)</f>
        <v>2.6561880000000002</v>
      </c>
      <c r="M49" s="20">
        <f>IFERROR(INDEX(TFC_reg9!M$3:M$56,MATCH(VENSIM_IMPORT!$A49&amp;VENSIM_IMPORT!$B49,TFC_reg9!$S$3:$S$56,0))/10^6,0)</f>
        <v>2.6364211900000001</v>
      </c>
      <c r="N49" s="20">
        <f>IFERROR(INDEX(TFC_reg9!N$3:N$56,MATCH(VENSIM_IMPORT!$A49&amp;VENSIM_IMPORT!$B49,TFC_reg9!$S$3:$S$56,0))/10^6,0)</f>
        <v>2.67829381</v>
      </c>
      <c r="O49" s="20">
        <f>IFERROR(INDEX(TFC_reg9!O$3:O$56,MATCH(VENSIM_IMPORT!$A49&amp;VENSIM_IMPORT!$B49,TFC_reg9!$S$3:$S$56,0))/10^6,0)</f>
        <v>2.7391853500000001</v>
      </c>
      <c r="P49" s="20">
        <f>IFERROR(INDEX(TFC_reg9!P$3:P$56,MATCH(VENSIM_IMPORT!$A49&amp;VENSIM_IMPORT!$B49,TFC_reg9!$S$3:$S$56,0))/10^6,0)</f>
        <v>2.7344939700000004</v>
      </c>
      <c r="Q49" s="20">
        <f>IFERROR(INDEX(TFC_reg9!Q$3:Q$56,MATCH(VENSIM_IMPORT!$A49&amp;VENSIM_IMPORT!$B49,TFC_reg9!$S$3:$S$56,0))/10^6,0)</f>
        <v>2.7202892400000001</v>
      </c>
    </row>
    <row r="50" spans="1:17" ht="18.75" x14ac:dyDescent="0.25">
      <c r="A50" s="1" t="s">
        <v>8</v>
      </c>
      <c r="B50" s="10" t="s">
        <v>2</v>
      </c>
      <c r="C50" s="20">
        <f>IFERROR(INDEX(TFC_reg9!C$3:C$56,MATCH(VENSIM_IMPORT!$A50&amp;VENSIM_IMPORT!$B50,TFC_reg9!$S$3:$S$56,0))/10^6,0)</f>
        <v>5.733852699999999</v>
      </c>
      <c r="D50" s="20">
        <f>IFERROR(INDEX(TFC_reg9!D$3:D$56,MATCH(VENSIM_IMPORT!$A50&amp;VENSIM_IMPORT!$B50,TFC_reg9!$S$3:$S$56,0))/10^6,0)</f>
        <v>5.8792464999999998</v>
      </c>
      <c r="E50" s="20">
        <f>IFERROR(INDEX(TFC_reg9!E$3:E$56,MATCH(VENSIM_IMPORT!$A50&amp;VENSIM_IMPORT!$B50,TFC_reg9!$S$3:$S$56,0))/10^6,0)</f>
        <v>6.0465224000000006</v>
      </c>
      <c r="F50" s="20">
        <f>IFERROR(INDEX(TFC_reg9!F$3:F$56,MATCH(VENSIM_IMPORT!$A50&amp;VENSIM_IMPORT!$B50,TFC_reg9!$S$3:$S$56,0))/10^6,0)</f>
        <v>6.1276887999999996</v>
      </c>
      <c r="G50" s="20">
        <f>IFERROR(INDEX(TFC_reg9!G$3:G$56,MATCH(VENSIM_IMPORT!$A50&amp;VENSIM_IMPORT!$B50,TFC_reg9!$S$3:$S$56,0))/10^6,0)</f>
        <v>5.9255113000000001</v>
      </c>
      <c r="H50" s="20">
        <f>IFERROR(INDEX(TFC_reg9!H$3:H$56,MATCH(VENSIM_IMPORT!$A50&amp;VENSIM_IMPORT!$B50,TFC_reg9!$S$3:$S$56,0))/10^6,0)</f>
        <v>6.5806484000000003</v>
      </c>
      <c r="I50" s="20">
        <f>IFERROR(INDEX(TFC_reg9!I$3:I$56,MATCH(VENSIM_IMPORT!$A50&amp;VENSIM_IMPORT!$B50,TFC_reg9!$S$3:$S$56,0))/10^6,0)</f>
        <v>6.4132045</v>
      </c>
      <c r="J50" s="20">
        <f>IFERROR(INDEX(TFC_reg9!J$3:J$56,MATCH(VENSIM_IMPORT!$A50&amp;VENSIM_IMPORT!$B50,TFC_reg9!$S$3:$S$56,0))/10^6,0)</f>
        <v>5.9178077</v>
      </c>
      <c r="K50" s="20">
        <f>IFERROR(INDEX(TFC_reg9!K$3:K$56,MATCH(VENSIM_IMPORT!$A50&amp;VENSIM_IMPORT!$B50,TFC_reg9!$S$3:$S$56,0))/10^6,0)</f>
        <v>5.8982574999999997</v>
      </c>
      <c r="L50" s="20">
        <f>IFERROR(INDEX(TFC_reg9!L$3:L$56,MATCH(VENSIM_IMPORT!$A50&amp;VENSIM_IMPORT!$B50,TFC_reg9!$S$3:$S$56,0))/10^6,0)</f>
        <v>6.3444165000000003</v>
      </c>
      <c r="M50" s="20">
        <f>IFERROR(INDEX(TFC_reg9!M$3:M$56,MATCH(VENSIM_IMPORT!$A50&amp;VENSIM_IMPORT!$B50,TFC_reg9!$S$3:$S$56,0))/10^6,0)</f>
        <v>6.5340789000000008</v>
      </c>
      <c r="N50" s="20">
        <f>IFERROR(INDEX(TFC_reg9!N$3:N$56,MATCH(VENSIM_IMPORT!$A50&amp;VENSIM_IMPORT!$B50,TFC_reg9!$S$3:$S$56,0))/10^6,0)</f>
        <v>6.9903170000000001</v>
      </c>
      <c r="O50" s="20">
        <f>IFERROR(INDEX(TFC_reg9!O$3:O$56,MATCH(VENSIM_IMPORT!$A50&amp;VENSIM_IMPORT!$B50,TFC_reg9!$S$3:$S$56,0))/10^6,0)</f>
        <v>7.5833352000000005</v>
      </c>
      <c r="P50" s="20">
        <f>IFERROR(INDEX(TFC_reg9!P$3:P$56,MATCH(VENSIM_IMPORT!$A50&amp;VENSIM_IMPORT!$B50,TFC_reg9!$S$3:$S$56,0))/10^6,0)</f>
        <v>8.0483343200000004</v>
      </c>
      <c r="Q50" s="20">
        <f>IFERROR(INDEX(TFC_reg9!Q$3:Q$56,MATCH(VENSIM_IMPORT!$A50&amp;VENSIM_IMPORT!$B50,TFC_reg9!$S$3:$S$56,0))/10^6,0)</f>
        <v>7.99673254</v>
      </c>
    </row>
    <row r="51" spans="1:17" ht="18.75" x14ac:dyDescent="0.25">
      <c r="A51" s="1" t="s">
        <v>8</v>
      </c>
      <c r="B51" s="10" t="s">
        <v>5</v>
      </c>
      <c r="C51" s="20">
        <f>IFERROR(INDEX(TFC_reg9!C$3:C$56,MATCH(VENSIM_IMPORT!$A51&amp;VENSIM_IMPORT!$B51,TFC_reg9!$S$3:$S$56,0))/10^6,0)</f>
        <v>5.0360389999999997</v>
      </c>
      <c r="D51" s="20">
        <f>IFERROR(INDEX(TFC_reg9!D$3:D$56,MATCH(VENSIM_IMPORT!$A51&amp;VENSIM_IMPORT!$B51,TFC_reg9!$S$3:$S$56,0))/10^6,0)</f>
        <v>5.1365660000000002</v>
      </c>
      <c r="E51" s="20">
        <f>IFERROR(INDEX(TFC_reg9!E$3:E$56,MATCH(VENSIM_IMPORT!$A51&amp;VENSIM_IMPORT!$B51,TFC_reg9!$S$3:$S$56,0))/10^6,0)</f>
        <v>4.9660539999999997</v>
      </c>
      <c r="F51" s="20">
        <f>IFERROR(INDEX(TFC_reg9!F$3:F$56,MATCH(VENSIM_IMPORT!$A51&amp;VENSIM_IMPORT!$B51,TFC_reg9!$S$3:$S$56,0))/10^6,0)</f>
        <v>4.7576489999999998</v>
      </c>
      <c r="G51" s="20">
        <f>IFERROR(INDEX(TFC_reg9!G$3:G$56,MATCH(VENSIM_IMPORT!$A51&amp;VENSIM_IMPORT!$B51,TFC_reg9!$S$3:$S$56,0))/10^6,0)</f>
        <v>4.543552</v>
      </c>
      <c r="H51" s="20">
        <f>IFERROR(INDEX(TFC_reg9!H$3:H$56,MATCH(VENSIM_IMPORT!$A51&amp;VENSIM_IMPORT!$B51,TFC_reg9!$S$3:$S$56,0))/10^6,0)</f>
        <v>4.7995939999999999</v>
      </c>
      <c r="I51" s="20">
        <f>IFERROR(INDEX(TFC_reg9!I$3:I$56,MATCH(VENSIM_IMPORT!$A51&amp;VENSIM_IMPORT!$B51,TFC_reg9!$S$3:$S$56,0))/10^6,0)</f>
        <v>5.1735949999999997</v>
      </c>
      <c r="J51" s="20">
        <f>IFERROR(INDEX(TFC_reg9!J$3:J$56,MATCH(VENSIM_IMPORT!$A51&amp;VENSIM_IMPORT!$B51,TFC_reg9!$S$3:$S$56,0))/10^6,0)</f>
        <v>5.1806479999999997</v>
      </c>
      <c r="K51" s="20">
        <f>IFERROR(INDEX(TFC_reg9!K$3:K$56,MATCH(VENSIM_IMPORT!$A51&amp;VENSIM_IMPORT!$B51,TFC_reg9!$S$3:$S$56,0))/10^6,0)</f>
        <v>4.600206</v>
      </c>
      <c r="L51" s="20">
        <f>IFERROR(INDEX(TFC_reg9!L$3:L$56,MATCH(VENSIM_IMPORT!$A51&amp;VENSIM_IMPORT!$B51,TFC_reg9!$S$3:$S$56,0))/10^6,0)</f>
        <v>4.5825199999999997</v>
      </c>
      <c r="M51" s="20">
        <f>IFERROR(INDEX(TFC_reg9!M$3:M$56,MATCH(VENSIM_IMPORT!$A51&amp;VENSIM_IMPORT!$B51,TFC_reg9!$S$3:$S$56,0))/10^6,0)</f>
        <v>4.3248239999999996</v>
      </c>
      <c r="N51" s="20">
        <f>IFERROR(INDEX(TFC_reg9!N$3:N$56,MATCH(VENSIM_IMPORT!$A51&amp;VENSIM_IMPORT!$B51,TFC_reg9!$S$3:$S$56,0))/10^6,0)</f>
        <v>4.4076089999999999</v>
      </c>
      <c r="O51" s="20">
        <f>IFERROR(INDEX(TFC_reg9!O$3:O$56,MATCH(VENSIM_IMPORT!$A51&amp;VENSIM_IMPORT!$B51,TFC_reg9!$S$3:$S$56,0))/10^6,0)</f>
        <v>4.44395001</v>
      </c>
      <c r="P51" s="20">
        <f>IFERROR(INDEX(TFC_reg9!P$3:P$56,MATCH(VENSIM_IMPORT!$A51&amp;VENSIM_IMPORT!$B51,TFC_reg9!$S$3:$S$56,0))/10^6,0)</f>
        <v>4.4897518400000003</v>
      </c>
      <c r="Q51" s="20">
        <f>IFERROR(INDEX(TFC_reg9!Q$3:Q$56,MATCH(VENSIM_IMPORT!$A51&amp;VENSIM_IMPORT!$B51,TFC_reg9!$S$3:$S$56,0))/10^6,0)</f>
        <v>4.4064345999999999</v>
      </c>
    </row>
    <row r="52" spans="1:17" ht="18.75" x14ac:dyDescent="0.25">
      <c r="A52" s="1" t="s">
        <v>8</v>
      </c>
      <c r="B52" s="10" t="s">
        <v>59</v>
      </c>
      <c r="C52" s="20">
        <f>IFERROR(INDEX(TFC_reg9!C$3:C$56,MATCH(VENSIM_IMPORT!$A52&amp;VENSIM_IMPORT!$B52,TFC_reg9!$S$3:$S$56,0))/10^6,0)</f>
        <v>0</v>
      </c>
      <c r="D52" s="20">
        <f>IFERROR(INDEX(TFC_reg9!D$3:D$56,MATCH(VENSIM_IMPORT!$A52&amp;VENSIM_IMPORT!$B52,TFC_reg9!$S$3:$S$56,0))/10^6,0)</f>
        <v>0</v>
      </c>
      <c r="E52" s="20">
        <f>IFERROR(INDEX(TFC_reg9!E$3:E$56,MATCH(VENSIM_IMPORT!$A52&amp;VENSIM_IMPORT!$B52,TFC_reg9!$S$3:$S$56,0))/10^6,0)</f>
        <v>0</v>
      </c>
      <c r="F52" s="20">
        <f>IFERROR(INDEX(TFC_reg9!F$3:F$56,MATCH(VENSIM_IMPORT!$A52&amp;VENSIM_IMPORT!$B52,TFC_reg9!$S$3:$S$56,0))/10^6,0)</f>
        <v>0</v>
      </c>
      <c r="G52" s="20">
        <f>IFERROR(INDEX(TFC_reg9!G$3:G$56,MATCH(VENSIM_IMPORT!$A52&amp;VENSIM_IMPORT!$B52,TFC_reg9!$S$3:$S$56,0))/10^6,0)</f>
        <v>0</v>
      </c>
      <c r="H52" s="20">
        <f>IFERROR(INDEX(TFC_reg9!H$3:H$56,MATCH(VENSIM_IMPORT!$A52&amp;VENSIM_IMPORT!$B52,TFC_reg9!$S$3:$S$56,0))/10^6,0)</f>
        <v>0</v>
      </c>
      <c r="I52" s="20">
        <f>IFERROR(INDEX(TFC_reg9!I$3:I$56,MATCH(VENSIM_IMPORT!$A52&amp;VENSIM_IMPORT!$B52,TFC_reg9!$S$3:$S$56,0))/10^6,0)</f>
        <v>0</v>
      </c>
      <c r="J52" s="20">
        <f>IFERROR(INDEX(TFC_reg9!J$3:J$56,MATCH(VENSIM_IMPORT!$A52&amp;VENSIM_IMPORT!$B52,TFC_reg9!$S$3:$S$56,0))/10^6,0)</f>
        <v>0</v>
      </c>
      <c r="K52" s="20">
        <f>IFERROR(INDEX(TFC_reg9!K$3:K$56,MATCH(VENSIM_IMPORT!$A52&amp;VENSIM_IMPORT!$B52,TFC_reg9!$S$3:$S$56,0))/10^6,0)</f>
        <v>0</v>
      </c>
      <c r="L52" s="20">
        <f>IFERROR(INDEX(TFC_reg9!L$3:L$56,MATCH(VENSIM_IMPORT!$A52&amp;VENSIM_IMPORT!$B52,TFC_reg9!$S$3:$S$56,0))/10^6,0)</f>
        <v>0</v>
      </c>
      <c r="M52" s="20">
        <f>IFERROR(INDEX(TFC_reg9!M$3:M$56,MATCH(VENSIM_IMPORT!$A52&amp;VENSIM_IMPORT!$B52,TFC_reg9!$S$3:$S$56,0))/10^6,0)</f>
        <v>0</v>
      </c>
      <c r="N52" s="20">
        <f>IFERROR(INDEX(TFC_reg9!N$3:N$56,MATCH(VENSIM_IMPORT!$A52&amp;VENSIM_IMPORT!$B52,TFC_reg9!$S$3:$S$56,0))/10^6,0)</f>
        <v>0</v>
      </c>
      <c r="O52" s="20">
        <f>IFERROR(INDEX(TFC_reg9!O$3:O$56,MATCH(VENSIM_IMPORT!$A52&amp;VENSIM_IMPORT!$B52,TFC_reg9!$S$3:$S$56,0))/10^6,0)</f>
        <v>0</v>
      </c>
      <c r="P52" s="20">
        <f>IFERROR(INDEX(TFC_reg9!P$3:P$56,MATCH(VENSIM_IMPORT!$A52&amp;VENSIM_IMPORT!$B52,TFC_reg9!$S$3:$S$56,0))/10^6,0)</f>
        <v>0</v>
      </c>
      <c r="Q52" s="20">
        <f>IFERROR(INDEX(TFC_reg9!Q$3:Q$56,MATCH(VENSIM_IMPORT!$A52&amp;VENSIM_IMPORT!$B52,TFC_reg9!$S$3:$S$56,0))/10^6,0)</f>
        <v>0</v>
      </c>
    </row>
    <row r="53" spans="1:17" ht="18.75" x14ac:dyDescent="0.25">
      <c r="A53" s="1" t="s">
        <v>8</v>
      </c>
      <c r="B53" s="10" t="s">
        <v>3</v>
      </c>
      <c r="C53" s="20">
        <f>IFERROR(INDEX(TFC_reg9!C$3:C$56,MATCH(VENSIM_IMPORT!$A53&amp;VENSIM_IMPORT!$B53,TFC_reg9!$S$3:$S$56,0))/10^6,0)</f>
        <v>3.4561037999999997</v>
      </c>
      <c r="D53" s="20">
        <f>IFERROR(INDEX(TFC_reg9!D$3:D$56,MATCH(VENSIM_IMPORT!$A53&amp;VENSIM_IMPORT!$B53,TFC_reg9!$S$3:$S$56,0))/10^6,0)</f>
        <v>3.6128032000000001</v>
      </c>
      <c r="E53" s="20">
        <f>IFERROR(INDEX(TFC_reg9!E$3:E$56,MATCH(VENSIM_IMPORT!$A53&amp;VENSIM_IMPORT!$B53,TFC_reg9!$S$3:$S$56,0))/10^6,0)</f>
        <v>3.6983670000000002</v>
      </c>
      <c r="F53" s="20">
        <f>IFERROR(INDEX(TFC_reg9!F$3:F$56,MATCH(VENSIM_IMPORT!$A53&amp;VENSIM_IMPORT!$B53,TFC_reg9!$S$3:$S$56,0))/10^6,0)</f>
        <v>3.956375</v>
      </c>
      <c r="G53" s="20">
        <f>IFERROR(INDEX(TFC_reg9!G$3:G$56,MATCH(VENSIM_IMPORT!$A53&amp;VENSIM_IMPORT!$B53,TFC_reg9!$S$3:$S$56,0))/10^6,0)</f>
        <v>3.8276536000000001</v>
      </c>
      <c r="H53" s="20">
        <f>IFERROR(INDEX(TFC_reg9!H$3:H$56,MATCH(VENSIM_IMPORT!$A53&amp;VENSIM_IMPORT!$B53,TFC_reg9!$S$3:$S$56,0))/10^6,0)</f>
        <v>4.1348316000000001</v>
      </c>
      <c r="I53" s="20">
        <f>IFERROR(INDEX(TFC_reg9!I$3:I$56,MATCH(VENSIM_IMPORT!$A53&amp;VENSIM_IMPORT!$B53,TFC_reg9!$S$3:$S$56,0))/10^6,0)</f>
        <v>3.8512262000000002</v>
      </c>
      <c r="J53" s="20">
        <f>IFERROR(INDEX(TFC_reg9!J$3:J$56,MATCH(VENSIM_IMPORT!$A53&amp;VENSIM_IMPORT!$B53,TFC_reg9!$S$3:$S$56,0))/10^6,0)</f>
        <v>3.8082308000000005</v>
      </c>
      <c r="K53" s="20">
        <f>IFERROR(INDEX(TFC_reg9!K$3:K$56,MATCH(VENSIM_IMPORT!$A53&amp;VENSIM_IMPORT!$B53,TFC_reg9!$S$3:$S$56,0))/10^6,0)</f>
        <v>3.9617572000000001</v>
      </c>
      <c r="L53" s="20">
        <f>IFERROR(INDEX(TFC_reg9!L$3:L$56,MATCH(VENSIM_IMPORT!$A53&amp;VENSIM_IMPORT!$B53,TFC_reg9!$S$3:$S$56,0))/10^6,0)</f>
        <v>4.1802511999999998</v>
      </c>
      <c r="M53" s="20">
        <f>IFERROR(INDEX(TFC_reg9!M$3:M$56,MATCH(VENSIM_IMPORT!$A53&amp;VENSIM_IMPORT!$B53,TFC_reg9!$S$3:$S$56,0))/10^6,0)</f>
        <v>4.1209591999999997</v>
      </c>
      <c r="N53" s="20">
        <f>IFERROR(INDEX(TFC_reg9!N$3:N$56,MATCH(VENSIM_IMPORT!$A53&amp;VENSIM_IMPORT!$B53,TFC_reg9!$S$3:$S$56,0))/10^6,0)</f>
        <v>4.0181322000000002</v>
      </c>
      <c r="O53" s="20">
        <f>IFERROR(INDEX(TFC_reg9!O$3:O$56,MATCH(VENSIM_IMPORT!$A53&amp;VENSIM_IMPORT!$B53,TFC_reg9!$S$3:$S$56,0))/10^6,0)</f>
        <v>4.3610085500000002</v>
      </c>
      <c r="P53" s="20">
        <f>IFERROR(INDEX(TFC_reg9!P$3:P$56,MATCH(VENSIM_IMPORT!$A53&amp;VENSIM_IMPORT!$B53,TFC_reg9!$S$3:$S$56,0))/10^6,0)</f>
        <v>4.8542975099999994</v>
      </c>
      <c r="Q53" s="20">
        <f>IFERROR(INDEX(TFC_reg9!Q$3:Q$56,MATCH(VENSIM_IMPORT!$A53&amp;VENSIM_IMPORT!$B53,TFC_reg9!$S$3:$S$56,0))/10^6,0)</f>
        <v>5.0815247699999997</v>
      </c>
    </row>
    <row r="54" spans="1:17" ht="18.75" x14ac:dyDescent="0.25">
      <c r="A54" s="1" t="s">
        <v>8</v>
      </c>
      <c r="B54" s="10" t="s">
        <v>4</v>
      </c>
      <c r="C54" s="20">
        <f>IFERROR(INDEX(TFC_reg9!C$3:C$56,MATCH(VENSIM_IMPORT!$A54&amp;VENSIM_IMPORT!$B54,TFC_reg9!$S$3:$S$56,0))/10^6,0)</f>
        <v>9.5134999999999997E-2</v>
      </c>
      <c r="D54" s="20">
        <f>IFERROR(INDEX(TFC_reg9!D$3:D$56,MATCH(VENSIM_IMPORT!$A54&amp;VENSIM_IMPORT!$B54,TFC_reg9!$S$3:$S$56,0))/10^6,0)</f>
        <v>8.9163000000000006E-2</v>
      </c>
      <c r="E54" s="20">
        <f>IFERROR(INDEX(TFC_reg9!E$3:E$56,MATCH(VENSIM_IMPORT!$A54&amp;VENSIM_IMPORT!$B54,TFC_reg9!$S$3:$S$56,0))/10^6,0)</f>
        <v>0.103473</v>
      </c>
      <c r="F54" s="20">
        <f>IFERROR(INDEX(TFC_reg9!F$3:F$56,MATCH(VENSIM_IMPORT!$A54&amp;VENSIM_IMPORT!$B54,TFC_reg9!$S$3:$S$56,0))/10^6,0)</f>
        <v>9.1747999999999996E-2</v>
      </c>
      <c r="G54" s="20">
        <f>IFERROR(INDEX(TFC_reg9!G$3:G$56,MATCH(VENSIM_IMPORT!$A54&amp;VENSIM_IMPORT!$B54,TFC_reg9!$S$3:$S$56,0))/10^6,0)</f>
        <v>8.0601999999999993E-2</v>
      </c>
      <c r="H54" s="20">
        <f>IFERROR(INDEX(TFC_reg9!H$3:H$56,MATCH(VENSIM_IMPORT!$A54&amp;VENSIM_IMPORT!$B54,TFC_reg9!$S$3:$S$56,0))/10^6,0)</f>
        <v>8.1875000000000003E-2</v>
      </c>
      <c r="I54" s="20">
        <f>IFERROR(INDEX(TFC_reg9!I$3:I$56,MATCH(VENSIM_IMPORT!$A54&amp;VENSIM_IMPORT!$B54,TFC_reg9!$S$3:$S$56,0))/10^6,0)</f>
        <v>8.5916000000000006E-2</v>
      </c>
      <c r="J54" s="20">
        <f>IFERROR(INDEX(TFC_reg9!J$3:J$56,MATCH(VENSIM_IMPORT!$A54&amp;VENSIM_IMPORT!$B54,TFC_reg9!$S$3:$S$56,0))/10^6,0)</f>
        <v>9.2553999999999997E-2</v>
      </c>
      <c r="K54" s="20">
        <f>IFERROR(INDEX(TFC_reg9!K$3:K$56,MATCH(VENSIM_IMPORT!$A54&amp;VENSIM_IMPORT!$B54,TFC_reg9!$S$3:$S$56,0))/10^6,0)</f>
        <v>9.0691999999999995E-2</v>
      </c>
      <c r="L54" s="20">
        <f>IFERROR(INDEX(TFC_reg9!L$3:L$56,MATCH(VENSIM_IMPORT!$A54&amp;VENSIM_IMPORT!$B54,TFC_reg9!$S$3:$S$56,0))/10^6,0)</f>
        <v>8.3413000000000001E-2</v>
      </c>
      <c r="M54" s="20">
        <f>IFERROR(INDEX(TFC_reg9!M$3:M$56,MATCH(VENSIM_IMPORT!$A54&amp;VENSIM_IMPORT!$B54,TFC_reg9!$S$3:$S$56,0))/10^6,0)</f>
        <v>8.6952000000000002E-2</v>
      </c>
      <c r="N54" s="20">
        <f>IFERROR(INDEX(TFC_reg9!N$3:N$56,MATCH(VENSIM_IMPORT!$A54&amp;VENSIM_IMPORT!$B54,TFC_reg9!$S$3:$S$56,0))/10^6,0)</f>
        <v>9.4673399999999991E-2</v>
      </c>
      <c r="O54" s="20">
        <f>IFERROR(INDEX(TFC_reg9!O$3:O$56,MATCH(VENSIM_IMPORT!$A54&amp;VENSIM_IMPORT!$B54,TFC_reg9!$S$3:$S$56,0))/10^6,0)</f>
        <v>8.622790000000001E-2</v>
      </c>
      <c r="P54" s="20">
        <f>IFERROR(INDEX(TFC_reg9!P$3:P$56,MATCH(VENSIM_IMPORT!$A54&amp;VENSIM_IMPORT!$B54,TFC_reg9!$S$3:$S$56,0))/10^6,0)</f>
        <v>9.1321139999999995E-2</v>
      </c>
      <c r="Q54" s="20">
        <f>IFERROR(INDEX(TFC_reg9!Q$3:Q$56,MATCH(VENSIM_IMPORT!$A54&amp;VENSIM_IMPORT!$B54,TFC_reg9!$S$3:$S$56,0))/10^6,0)</f>
        <v>9.6952549999999998E-2</v>
      </c>
    </row>
    <row r="55" spans="1:17" ht="18.75" x14ac:dyDescent="0.25">
      <c r="A55" s="1" t="s">
        <v>8</v>
      </c>
      <c r="B55" s="10" t="s">
        <v>1</v>
      </c>
      <c r="C55" s="20">
        <f>IFERROR(INDEX(TFC_reg9!C$3:C$56,MATCH(VENSIM_IMPORT!$A55&amp;VENSIM_IMPORT!$B55,TFC_reg9!$S$3:$S$56,0))/10^6,0)</f>
        <v>0.58439370000000002</v>
      </c>
      <c r="D55" s="20">
        <f>IFERROR(INDEX(TFC_reg9!D$3:D$56,MATCH(VENSIM_IMPORT!$A55&amp;VENSIM_IMPORT!$B55,TFC_reg9!$S$3:$S$56,0))/10^6,0)</f>
        <v>0.56911537999999984</v>
      </c>
      <c r="E55" s="20">
        <f>IFERROR(INDEX(TFC_reg9!E$3:E$56,MATCH(VENSIM_IMPORT!$A55&amp;VENSIM_IMPORT!$B55,TFC_reg9!$S$3:$S$56,0))/10^6,0)</f>
        <v>0.54159916999999991</v>
      </c>
      <c r="F55" s="20">
        <f>IFERROR(INDEX(TFC_reg9!F$3:F$56,MATCH(VENSIM_IMPORT!$A55&amp;VENSIM_IMPORT!$B55,TFC_reg9!$S$3:$S$56,0))/10^6,0)</f>
        <v>0.62844392999999998</v>
      </c>
      <c r="G55" s="20">
        <f>IFERROR(INDEX(TFC_reg9!G$3:G$56,MATCH(VENSIM_IMPORT!$A55&amp;VENSIM_IMPORT!$B55,TFC_reg9!$S$3:$S$56,0))/10^6,0)</f>
        <v>0.48273124000000001</v>
      </c>
      <c r="H55" s="20">
        <f>IFERROR(INDEX(TFC_reg9!H$3:H$56,MATCH(VENSIM_IMPORT!$A55&amp;VENSIM_IMPORT!$B55,TFC_reg9!$S$3:$S$56,0))/10^6,0)</f>
        <v>0.48256441999999999</v>
      </c>
      <c r="I55" s="20">
        <f>IFERROR(INDEX(TFC_reg9!I$3:I$56,MATCH(VENSIM_IMPORT!$A55&amp;VENSIM_IMPORT!$B55,TFC_reg9!$S$3:$S$56,0))/10^6,0)</f>
        <v>0.51583628000000004</v>
      </c>
      <c r="J55" s="20">
        <f>IFERROR(INDEX(TFC_reg9!J$3:J$56,MATCH(VENSIM_IMPORT!$A55&amp;VENSIM_IMPORT!$B55,TFC_reg9!$S$3:$S$56,0))/10^6,0)</f>
        <v>1.08391685</v>
      </c>
      <c r="K55" s="20">
        <f>IFERROR(INDEX(TFC_reg9!K$3:K$56,MATCH(VENSIM_IMPORT!$A55&amp;VENSIM_IMPORT!$B55,TFC_reg9!$S$3:$S$56,0))/10^6,0)</f>
        <v>1.04123823</v>
      </c>
      <c r="L55" s="20">
        <f>IFERROR(INDEX(TFC_reg9!L$3:L$56,MATCH(VENSIM_IMPORT!$A55&amp;VENSIM_IMPORT!$B55,TFC_reg9!$S$3:$S$56,0))/10^6,0)</f>
        <v>1.1348448500000001</v>
      </c>
      <c r="M55" s="20">
        <f>IFERROR(INDEX(TFC_reg9!M$3:M$56,MATCH(VENSIM_IMPORT!$A55&amp;VENSIM_IMPORT!$B55,TFC_reg9!$S$3:$S$56,0))/10^6,0)</f>
        <v>1.2399437099999999</v>
      </c>
      <c r="N55" s="20">
        <f>IFERROR(INDEX(TFC_reg9!N$3:N$56,MATCH(VENSIM_IMPORT!$A55&amp;VENSIM_IMPORT!$B55,TFC_reg9!$S$3:$S$56,0))/10^6,0)</f>
        <v>1.26758996</v>
      </c>
      <c r="O55" s="20">
        <f>IFERROR(INDEX(TFC_reg9!O$3:O$56,MATCH(VENSIM_IMPORT!$A55&amp;VENSIM_IMPORT!$B55,TFC_reg9!$S$3:$S$56,0))/10^6,0)</f>
        <v>1.2144962899999998</v>
      </c>
      <c r="P55" s="20">
        <f>IFERROR(INDEX(TFC_reg9!P$3:P$56,MATCH(VENSIM_IMPORT!$A55&amp;VENSIM_IMPORT!$B55,TFC_reg9!$S$3:$S$56,0))/10^6,0)</f>
        <v>1.31993486</v>
      </c>
      <c r="Q55" s="20">
        <f>IFERROR(INDEX(TFC_reg9!Q$3:Q$56,MATCH(VENSIM_IMPORT!$A55&amp;VENSIM_IMPORT!$B55,TFC_reg9!$S$3:$S$56,0))/10^6,0)</f>
        <v>1.52834721</v>
      </c>
    </row>
    <row r="56" spans="1:17" ht="18.75" x14ac:dyDescent="0.25">
      <c r="A56" s="1" t="s">
        <v>9</v>
      </c>
      <c r="B56" s="10" t="s">
        <v>6</v>
      </c>
      <c r="C56" s="20">
        <f>IFERROR(INDEX(TFC_reg9!C$3:C$56,MATCH(VENSIM_IMPORT!$A56&amp;VENSIM_IMPORT!$B56,TFC_reg9!$S$3:$S$56,0))/10^6,0)</f>
        <v>1.2552300000000001</v>
      </c>
      <c r="D56" s="20">
        <f>IFERROR(INDEX(TFC_reg9!D$3:D$56,MATCH(VENSIM_IMPORT!$A56&amp;VENSIM_IMPORT!$B56,TFC_reg9!$S$3:$S$56,0))/10^6,0)</f>
        <v>1.2428243999999999</v>
      </c>
      <c r="E56" s="20">
        <f>IFERROR(INDEX(TFC_reg9!E$3:E$56,MATCH(VENSIM_IMPORT!$A56&amp;VENSIM_IMPORT!$B56,TFC_reg9!$S$3:$S$56,0))/10^6,0)</f>
        <v>1.2299616</v>
      </c>
      <c r="F56" s="20">
        <f>IFERROR(INDEX(TFC_reg9!F$3:F$56,MATCH(VENSIM_IMPORT!$A56&amp;VENSIM_IMPORT!$B56,TFC_reg9!$S$3:$S$56,0))/10^6,0)</f>
        <v>1.2305591999999999</v>
      </c>
      <c r="G56" s="20">
        <f>IFERROR(INDEX(TFC_reg9!G$3:G$56,MATCH(VENSIM_IMPORT!$A56&amp;VENSIM_IMPORT!$B56,TFC_reg9!$S$3:$S$56,0))/10^6,0)</f>
        <v>1.1582892</v>
      </c>
      <c r="H56" s="20">
        <f>IFERROR(INDEX(TFC_reg9!H$3:H$56,MATCH(VENSIM_IMPORT!$A56&amp;VENSIM_IMPORT!$B56,TFC_reg9!$S$3:$S$56,0))/10^6,0)</f>
        <v>1.1842812</v>
      </c>
      <c r="I56" s="20">
        <f>IFERROR(INDEX(TFC_reg9!I$3:I$56,MATCH(VENSIM_IMPORT!$A56&amp;VENSIM_IMPORT!$B56,TFC_reg9!$S$3:$S$56,0))/10^6,0)</f>
        <v>1.1447568000000001</v>
      </c>
      <c r="J56" s="20">
        <f>IFERROR(INDEX(TFC_reg9!J$3:J$56,MATCH(VENSIM_IMPORT!$A56&amp;VENSIM_IMPORT!$B56,TFC_reg9!$S$3:$S$56,0))/10^6,0)</f>
        <v>1.1462220000000001</v>
      </c>
      <c r="K56" s="20">
        <f>IFERROR(INDEX(TFC_reg9!K$3:K$56,MATCH(VENSIM_IMPORT!$A56&amp;VENSIM_IMPORT!$B56,TFC_reg9!$S$3:$S$56,0))/10^6,0)</f>
        <v>1.1388888000000001</v>
      </c>
      <c r="L56" s="20">
        <f>IFERROR(INDEX(TFC_reg9!L$3:L$56,MATCH(VENSIM_IMPORT!$A56&amp;VENSIM_IMPORT!$B56,TFC_reg9!$S$3:$S$56,0))/10^6,0)</f>
        <v>1.0905768</v>
      </c>
      <c r="M56" s="20">
        <f>IFERROR(INDEX(TFC_reg9!M$3:M$56,MATCH(VENSIM_IMPORT!$A56&amp;VENSIM_IMPORT!$B56,TFC_reg9!$S$3:$S$56,0))/10^6,0)</f>
        <v>1.09290931</v>
      </c>
      <c r="N56" s="20">
        <f>IFERROR(INDEX(TFC_reg9!N$3:N$56,MATCH(VENSIM_IMPORT!$A56&amp;VENSIM_IMPORT!$B56,TFC_reg9!$S$3:$S$56,0))/10^6,0)</f>
        <v>1.0949064099999999</v>
      </c>
      <c r="O56" s="20">
        <f>IFERROR(INDEX(TFC_reg9!O$3:O$56,MATCH(VENSIM_IMPORT!$A56&amp;VENSIM_IMPORT!$B56,TFC_reg9!$S$3:$S$56,0))/10^6,0)</f>
        <v>1.0788510099999999</v>
      </c>
      <c r="P56" s="20">
        <f>IFERROR(INDEX(TFC_reg9!P$3:P$56,MATCH(VENSIM_IMPORT!$A56&amp;VENSIM_IMPORT!$B56,TFC_reg9!$S$3:$S$56,0))/10^6,0)</f>
        <v>1.08201379</v>
      </c>
      <c r="Q56" s="20">
        <f>IFERROR(INDEX(TFC_reg9!Q$3:Q$56,MATCH(VENSIM_IMPORT!$A56&amp;VENSIM_IMPORT!$B56,TFC_reg9!$S$3:$S$56,0))/10^6,0)</f>
        <v>1.0633478300000001</v>
      </c>
    </row>
    <row r="57" spans="1:17" ht="18.75" x14ac:dyDescent="0.25">
      <c r="A57" s="1" t="s">
        <v>9</v>
      </c>
      <c r="B57" s="10" t="s">
        <v>2</v>
      </c>
      <c r="C57" s="20">
        <f>IFERROR(INDEX(TFC_reg9!C$3:C$56,MATCH(VENSIM_IMPORT!$A57&amp;VENSIM_IMPORT!$B57,TFC_reg9!$S$3:$S$56,0))/10^6,0)</f>
        <v>2.2040462999999999</v>
      </c>
      <c r="D57" s="20">
        <f>IFERROR(INDEX(TFC_reg9!D$3:D$56,MATCH(VENSIM_IMPORT!$A57&amp;VENSIM_IMPORT!$B57,TFC_reg9!$S$3:$S$56,0))/10^6,0)</f>
        <v>2.0966697000000001</v>
      </c>
      <c r="E57" s="20">
        <f>IFERROR(INDEX(TFC_reg9!E$3:E$56,MATCH(VENSIM_IMPORT!$A57&amp;VENSIM_IMPORT!$B57,TFC_reg9!$S$3:$S$56,0))/10^6,0)</f>
        <v>1.997293</v>
      </c>
      <c r="F57" s="20">
        <f>IFERROR(INDEX(TFC_reg9!F$3:F$56,MATCH(VENSIM_IMPORT!$A57&amp;VENSIM_IMPORT!$B57,TFC_reg9!$S$3:$S$56,0))/10^6,0)</f>
        <v>2.0428478999999999</v>
      </c>
      <c r="G57" s="20">
        <f>IFERROR(INDEX(TFC_reg9!G$3:G$56,MATCH(VENSIM_IMPORT!$A57&amp;VENSIM_IMPORT!$B57,TFC_reg9!$S$3:$S$56,0))/10^6,0)</f>
        <v>1.8542211000000002</v>
      </c>
      <c r="H57" s="20">
        <f>IFERROR(INDEX(TFC_reg9!H$3:H$56,MATCH(VENSIM_IMPORT!$A57&amp;VENSIM_IMPORT!$B57,TFC_reg9!$S$3:$S$56,0))/10^6,0)</f>
        <v>2.0372905000000001</v>
      </c>
      <c r="I57" s="20">
        <f>IFERROR(INDEX(TFC_reg9!I$3:I$56,MATCH(VENSIM_IMPORT!$A57&amp;VENSIM_IMPORT!$B57,TFC_reg9!$S$3:$S$56,0))/10^6,0)</f>
        <v>1.6887953</v>
      </c>
      <c r="J57" s="20">
        <f>IFERROR(INDEX(TFC_reg9!J$3:J$56,MATCH(VENSIM_IMPORT!$A57&amp;VENSIM_IMPORT!$B57,TFC_reg9!$S$3:$S$56,0))/10^6,0)</f>
        <v>1.8312139999999999</v>
      </c>
      <c r="K57" s="20">
        <f>IFERROR(INDEX(TFC_reg9!K$3:K$56,MATCH(VENSIM_IMPORT!$A57&amp;VENSIM_IMPORT!$B57,TFC_reg9!$S$3:$S$56,0))/10^6,0)</f>
        <v>1.8564008000000001</v>
      </c>
      <c r="L57" s="20">
        <f>IFERROR(INDEX(TFC_reg9!L$3:L$56,MATCH(VENSIM_IMPORT!$A57&amp;VENSIM_IMPORT!$B57,TFC_reg9!$S$3:$S$56,0))/10^6,0)</f>
        <v>1.5954474000000001</v>
      </c>
      <c r="M57" s="20">
        <f>IFERROR(INDEX(TFC_reg9!M$3:M$56,MATCH(VENSIM_IMPORT!$A57&amp;VENSIM_IMPORT!$B57,TFC_reg9!$S$3:$S$56,0))/10^6,0)</f>
        <v>1.6552748000000002</v>
      </c>
      <c r="N57" s="20">
        <f>IFERROR(INDEX(TFC_reg9!N$3:N$56,MATCH(VENSIM_IMPORT!$A57&amp;VENSIM_IMPORT!$B57,TFC_reg9!$S$3:$S$56,0))/10^6,0)</f>
        <v>1.70963022</v>
      </c>
      <c r="O57" s="20">
        <f>IFERROR(INDEX(TFC_reg9!O$3:O$56,MATCH(VENSIM_IMPORT!$A57&amp;VENSIM_IMPORT!$B57,TFC_reg9!$S$3:$S$56,0))/10^6,0)</f>
        <v>1.6787189900000001</v>
      </c>
      <c r="P57" s="20">
        <f>IFERROR(INDEX(TFC_reg9!P$3:P$56,MATCH(VENSIM_IMPORT!$A57&amp;VENSIM_IMPORT!$B57,TFC_reg9!$S$3:$S$56,0))/10^6,0)</f>
        <v>1.7408494399999999</v>
      </c>
      <c r="Q57" s="20">
        <f>IFERROR(INDEX(TFC_reg9!Q$3:Q$56,MATCH(VENSIM_IMPORT!$A57&amp;VENSIM_IMPORT!$B57,TFC_reg9!$S$3:$S$56,0))/10^6,0)</f>
        <v>1.7077195999999999</v>
      </c>
    </row>
    <row r="58" spans="1:17" ht="18.75" x14ac:dyDescent="0.25">
      <c r="A58" s="1" t="s">
        <v>9</v>
      </c>
      <c r="B58" s="10" t="s">
        <v>5</v>
      </c>
      <c r="C58" s="20">
        <f>IFERROR(INDEX(TFC_reg9!C$3:C$56,MATCH(VENSIM_IMPORT!$A58&amp;VENSIM_IMPORT!$B58,TFC_reg9!$S$3:$S$56,0))/10^6,0)</f>
        <v>5.4350000000000002E-2</v>
      </c>
      <c r="D58" s="20">
        <f>IFERROR(INDEX(TFC_reg9!D$3:D$56,MATCH(VENSIM_IMPORT!$A58&amp;VENSIM_IMPORT!$B58,TFC_reg9!$S$3:$S$56,0))/10^6,0)</f>
        <v>5.3668E-2</v>
      </c>
      <c r="E58" s="20">
        <f>IFERROR(INDEX(TFC_reg9!E$3:E$56,MATCH(VENSIM_IMPORT!$A58&amp;VENSIM_IMPORT!$B58,TFC_reg9!$S$3:$S$56,0))/10^6,0)</f>
        <v>5.7930000000000002E-2</v>
      </c>
      <c r="F58" s="20">
        <f>IFERROR(INDEX(TFC_reg9!F$3:F$56,MATCH(VENSIM_IMPORT!$A58&amp;VENSIM_IMPORT!$B58,TFC_reg9!$S$3:$S$56,0))/10^6,0)</f>
        <v>6.2627000000000002E-2</v>
      </c>
      <c r="G58" s="20">
        <f>IFERROR(INDEX(TFC_reg9!G$3:G$56,MATCH(VENSIM_IMPORT!$A58&amp;VENSIM_IMPORT!$B58,TFC_reg9!$S$3:$S$56,0))/10^6,0)</f>
        <v>5.1929000000000003E-2</v>
      </c>
      <c r="H58" s="20">
        <f>IFERROR(INDEX(TFC_reg9!H$3:H$56,MATCH(VENSIM_IMPORT!$A58&amp;VENSIM_IMPORT!$B58,TFC_reg9!$S$3:$S$56,0))/10^6,0)</f>
        <v>5.4641000000000002E-2</v>
      </c>
      <c r="I58" s="20">
        <f>IFERROR(INDEX(TFC_reg9!I$3:I$56,MATCH(VENSIM_IMPORT!$A58&amp;VENSIM_IMPORT!$B58,TFC_reg9!$S$3:$S$56,0))/10^6,0)</f>
        <v>5.2312999999999998E-2</v>
      </c>
      <c r="J58" s="20">
        <f>IFERROR(INDEX(TFC_reg9!J$3:J$56,MATCH(VENSIM_IMPORT!$A58&amp;VENSIM_IMPORT!$B58,TFC_reg9!$S$3:$S$56,0))/10^6,0)</f>
        <v>5.3122999999999997E-2</v>
      </c>
      <c r="K58" s="20">
        <f>IFERROR(INDEX(TFC_reg9!K$3:K$56,MATCH(VENSIM_IMPORT!$A58&amp;VENSIM_IMPORT!$B58,TFC_reg9!$S$3:$S$56,0))/10^6,0)</f>
        <v>5.1962000000000001E-2</v>
      </c>
      <c r="L58" s="20">
        <f>IFERROR(INDEX(TFC_reg9!L$3:L$56,MATCH(VENSIM_IMPORT!$A58&amp;VENSIM_IMPORT!$B58,TFC_reg9!$S$3:$S$56,0))/10^6,0)</f>
        <v>5.0455E-2</v>
      </c>
      <c r="M58" s="20">
        <f>IFERROR(INDEX(TFC_reg9!M$3:M$56,MATCH(VENSIM_IMPORT!$A58&amp;VENSIM_IMPORT!$B58,TFC_reg9!$S$3:$S$56,0))/10^6,0)</f>
        <v>5.3923319999999997E-2</v>
      </c>
      <c r="N58" s="20">
        <f>IFERROR(INDEX(TFC_reg9!N$3:N$56,MATCH(VENSIM_IMPORT!$A58&amp;VENSIM_IMPORT!$B58,TFC_reg9!$S$3:$S$56,0))/10^6,0)</f>
        <v>5.4067489999999996E-2</v>
      </c>
      <c r="O58" s="20">
        <f>IFERROR(INDEX(TFC_reg9!O$3:O$56,MATCH(VENSIM_IMPORT!$A58&amp;VENSIM_IMPORT!$B58,TFC_reg9!$S$3:$S$56,0))/10^6,0)</f>
        <v>5.5418519999999999E-2</v>
      </c>
      <c r="P58" s="20">
        <f>IFERROR(INDEX(TFC_reg9!P$3:P$56,MATCH(VENSIM_IMPORT!$A58&amp;VENSIM_IMPORT!$B58,TFC_reg9!$S$3:$S$56,0))/10^6,0)</f>
        <v>5.5304690000000004E-2</v>
      </c>
      <c r="Q58" s="20">
        <f>IFERROR(INDEX(TFC_reg9!Q$3:Q$56,MATCH(VENSIM_IMPORT!$A58&amp;VENSIM_IMPORT!$B58,TFC_reg9!$S$3:$S$56,0))/10^6,0)</f>
        <v>5.4359330000000004E-2</v>
      </c>
    </row>
    <row r="59" spans="1:17" ht="18.75" x14ac:dyDescent="0.25">
      <c r="A59" s="1" t="s">
        <v>9</v>
      </c>
      <c r="B59" s="10" t="s">
        <v>59</v>
      </c>
      <c r="C59" s="20">
        <f>IFERROR(INDEX(TFC_reg9!C$3:C$56,MATCH(VENSIM_IMPORT!$A59&amp;VENSIM_IMPORT!$B59,TFC_reg9!$S$3:$S$56,0))/10^6,0)</f>
        <v>0</v>
      </c>
      <c r="D59" s="20">
        <f>IFERROR(INDEX(TFC_reg9!D$3:D$56,MATCH(VENSIM_IMPORT!$A59&amp;VENSIM_IMPORT!$B59,TFC_reg9!$S$3:$S$56,0))/10^6,0)</f>
        <v>0</v>
      </c>
      <c r="E59" s="20">
        <f>IFERROR(INDEX(TFC_reg9!E$3:E$56,MATCH(VENSIM_IMPORT!$A59&amp;VENSIM_IMPORT!$B59,TFC_reg9!$S$3:$S$56,0))/10^6,0)</f>
        <v>0</v>
      </c>
      <c r="F59" s="20">
        <f>IFERROR(INDEX(TFC_reg9!F$3:F$56,MATCH(VENSIM_IMPORT!$A59&amp;VENSIM_IMPORT!$B59,TFC_reg9!$S$3:$S$56,0))/10^6,0)</f>
        <v>0</v>
      </c>
      <c r="G59" s="20">
        <f>IFERROR(INDEX(TFC_reg9!G$3:G$56,MATCH(VENSIM_IMPORT!$A59&amp;VENSIM_IMPORT!$B59,TFC_reg9!$S$3:$S$56,0))/10^6,0)</f>
        <v>0</v>
      </c>
      <c r="H59" s="20">
        <f>IFERROR(INDEX(TFC_reg9!H$3:H$56,MATCH(VENSIM_IMPORT!$A59&amp;VENSIM_IMPORT!$B59,TFC_reg9!$S$3:$S$56,0))/10^6,0)</f>
        <v>0</v>
      </c>
      <c r="I59" s="20">
        <f>IFERROR(INDEX(TFC_reg9!I$3:I$56,MATCH(VENSIM_IMPORT!$A59&amp;VENSIM_IMPORT!$B59,TFC_reg9!$S$3:$S$56,0))/10^6,0)</f>
        <v>0</v>
      </c>
      <c r="J59" s="20">
        <f>IFERROR(INDEX(TFC_reg9!J$3:J$56,MATCH(VENSIM_IMPORT!$A59&amp;VENSIM_IMPORT!$B59,TFC_reg9!$S$3:$S$56,0))/10^6,0)</f>
        <v>0</v>
      </c>
      <c r="K59" s="20">
        <f>IFERROR(INDEX(TFC_reg9!K$3:K$56,MATCH(VENSIM_IMPORT!$A59&amp;VENSIM_IMPORT!$B59,TFC_reg9!$S$3:$S$56,0))/10^6,0)</f>
        <v>0</v>
      </c>
      <c r="L59" s="20">
        <f>IFERROR(INDEX(TFC_reg9!L$3:L$56,MATCH(VENSIM_IMPORT!$A59&amp;VENSIM_IMPORT!$B59,TFC_reg9!$S$3:$S$56,0))/10^6,0)</f>
        <v>0</v>
      </c>
      <c r="M59" s="20">
        <f>IFERROR(INDEX(TFC_reg9!M$3:M$56,MATCH(VENSIM_IMPORT!$A59&amp;VENSIM_IMPORT!$B59,TFC_reg9!$S$3:$S$56,0))/10^6,0)</f>
        <v>0</v>
      </c>
      <c r="N59" s="20">
        <f>IFERROR(INDEX(TFC_reg9!N$3:N$56,MATCH(VENSIM_IMPORT!$A59&amp;VENSIM_IMPORT!$B59,TFC_reg9!$S$3:$S$56,0))/10^6,0)</f>
        <v>0</v>
      </c>
      <c r="O59" s="20">
        <f>IFERROR(INDEX(TFC_reg9!O$3:O$56,MATCH(VENSIM_IMPORT!$A59&amp;VENSIM_IMPORT!$B59,TFC_reg9!$S$3:$S$56,0))/10^6,0)</f>
        <v>0</v>
      </c>
      <c r="P59" s="20">
        <f>IFERROR(INDEX(TFC_reg9!P$3:P$56,MATCH(VENSIM_IMPORT!$A59&amp;VENSIM_IMPORT!$B59,TFC_reg9!$S$3:$S$56,0))/10^6,0)</f>
        <v>0</v>
      </c>
      <c r="Q59" s="20">
        <f>IFERROR(INDEX(TFC_reg9!Q$3:Q$56,MATCH(VENSIM_IMPORT!$A59&amp;VENSIM_IMPORT!$B59,TFC_reg9!$S$3:$S$56,0))/10^6,0)</f>
        <v>0</v>
      </c>
    </row>
    <row r="60" spans="1:17" ht="18.75" x14ac:dyDescent="0.25">
      <c r="A60" s="1" t="s">
        <v>9</v>
      </c>
      <c r="B60" s="10" t="s">
        <v>3</v>
      </c>
      <c r="C60" s="20">
        <f>IFERROR(INDEX(TFC_reg9!C$3:C$56,MATCH(VENSIM_IMPORT!$A60&amp;VENSIM_IMPORT!$B60,TFC_reg9!$S$3:$S$56,0))/10^6,0)</f>
        <v>2.4544385799999997</v>
      </c>
      <c r="D60" s="20">
        <f>IFERROR(INDEX(TFC_reg9!D$3:D$56,MATCH(VENSIM_IMPORT!$A60&amp;VENSIM_IMPORT!$B60,TFC_reg9!$S$3:$S$56,0))/10^6,0)</f>
        <v>2.4721545299999996</v>
      </c>
      <c r="E60" s="20">
        <f>IFERROR(INDEX(TFC_reg9!E$3:E$56,MATCH(VENSIM_IMPORT!$A60&amp;VENSIM_IMPORT!$B60,TFC_reg9!$S$3:$S$56,0))/10^6,0)</f>
        <v>2.4318762399999998</v>
      </c>
      <c r="F60" s="20">
        <f>IFERROR(INDEX(TFC_reg9!F$3:F$56,MATCH(VENSIM_IMPORT!$A60&amp;VENSIM_IMPORT!$B60,TFC_reg9!$S$3:$S$56,0))/10^6,0)</f>
        <v>2.30780904</v>
      </c>
      <c r="G60" s="20">
        <f>IFERROR(INDEX(TFC_reg9!G$3:G$56,MATCH(VENSIM_IMPORT!$A60&amp;VENSIM_IMPORT!$B60,TFC_reg9!$S$3:$S$56,0))/10^6,0)</f>
        <v>2.23487444</v>
      </c>
      <c r="H60" s="20">
        <f>IFERROR(INDEX(TFC_reg9!H$3:H$56,MATCH(VENSIM_IMPORT!$A60&amp;VENSIM_IMPORT!$B60,TFC_reg9!$S$3:$S$56,0))/10^6,0)</f>
        <v>2.2426726100000001</v>
      </c>
      <c r="I60" s="20">
        <f>IFERROR(INDEX(TFC_reg9!I$3:I$56,MATCH(VENSIM_IMPORT!$A60&amp;VENSIM_IMPORT!$B60,TFC_reg9!$S$3:$S$56,0))/10^6,0)</f>
        <v>2.1560276599999999</v>
      </c>
      <c r="J60" s="20">
        <f>IFERROR(INDEX(TFC_reg9!J$3:J$56,MATCH(VENSIM_IMPORT!$A60&amp;VENSIM_IMPORT!$B60,TFC_reg9!$S$3:$S$56,0))/10^6,0)</f>
        <v>2.1214665199999998</v>
      </c>
      <c r="K60" s="20">
        <f>IFERROR(INDEX(TFC_reg9!K$3:K$56,MATCH(VENSIM_IMPORT!$A60&amp;VENSIM_IMPORT!$B60,TFC_reg9!$S$3:$S$56,0))/10^6,0)</f>
        <v>2.0900144100000002</v>
      </c>
      <c r="L60" s="20">
        <f>IFERROR(INDEX(TFC_reg9!L$3:L$56,MATCH(VENSIM_IMPORT!$A60&amp;VENSIM_IMPORT!$B60,TFC_reg9!$S$3:$S$56,0))/10^6,0)</f>
        <v>2.1072263600000003</v>
      </c>
      <c r="M60" s="20">
        <f>IFERROR(INDEX(TFC_reg9!M$3:M$56,MATCH(VENSIM_IMPORT!$A60&amp;VENSIM_IMPORT!$B60,TFC_reg9!$S$3:$S$56,0))/10^6,0)</f>
        <v>2.1811428699999995</v>
      </c>
      <c r="N60" s="20">
        <f>IFERROR(INDEX(TFC_reg9!N$3:N$56,MATCH(VENSIM_IMPORT!$A60&amp;VENSIM_IMPORT!$B60,TFC_reg9!$S$3:$S$56,0))/10^6,0)</f>
        <v>2.2379988900000005</v>
      </c>
      <c r="O60" s="20">
        <f>IFERROR(INDEX(TFC_reg9!O$3:O$56,MATCH(VENSIM_IMPORT!$A60&amp;VENSIM_IMPORT!$B60,TFC_reg9!$S$3:$S$56,0))/10^6,0)</f>
        <v>2.2524811699999998</v>
      </c>
      <c r="P60" s="20">
        <f>IFERROR(INDEX(TFC_reg9!P$3:P$56,MATCH(VENSIM_IMPORT!$A60&amp;VENSIM_IMPORT!$B60,TFC_reg9!$S$3:$S$56,0))/10^6,0)</f>
        <v>2.2322811800000002</v>
      </c>
      <c r="Q60" s="20">
        <f>IFERROR(INDEX(TFC_reg9!Q$3:Q$56,MATCH(VENSIM_IMPORT!$A60&amp;VENSIM_IMPORT!$B60,TFC_reg9!$S$3:$S$56,0))/10^6,0)</f>
        <v>2.2077920299999998</v>
      </c>
    </row>
    <row r="61" spans="1:17" ht="18.75" x14ac:dyDescent="0.25">
      <c r="A61" s="1" t="s">
        <v>9</v>
      </c>
      <c r="B61" s="10" t="s">
        <v>4</v>
      </c>
      <c r="C61" s="20">
        <f>IFERROR(INDEX(TFC_reg9!C$3:C$56,MATCH(VENSIM_IMPORT!$A61&amp;VENSIM_IMPORT!$B61,TFC_reg9!$S$3:$S$56,0))/10^6,0)</f>
        <v>1.7339E-2</v>
      </c>
      <c r="D61" s="20">
        <f>IFERROR(INDEX(TFC_reg9!D$3:D$56,MATCH(VENSIM_IMPORT!$A61&amp;VENSIM_IMPORT!$B61,TFC_reg9!$S$3:$S$56,0))/10^6,0)</f>
        <v>1.9386E-2</v>
      </c>
      <c r="E61" s="20">
        <f>IFERROR(INDEX(TFC_reg9!E$3:E$56,MATCH(VENSIM_IMPORT!$A61&amp;VENSIM_IMPORT!$B61,TFC_reg9!$S$3:$S$56,0))/10^6,0)</f>
        <v>2.1860000000000001E-2</v>
      </c>
      <c r="F61" s="20">
        <f>IFERROR(INDEX(TFC_reg9!F$3:F$56,MATCH(VENSIM_IMPORT!$A61&amp;VENSIM_IMPORT!$B61,TFC_reg9!$S$3:$S$56,0))/10^6,0)</f>
        <v>4.8439999999999997E-2</v>
      </c>
      <c r="G61" s="20">
        <f>IFERROR(INDEX(TFC_reg9!G$3:G$56,MATCH(VENSIM_IMPORT!$A61&amp;VENSIM_IMPORT!$B61,TFC_reg9!$S$3:$S$56,0))/10^6,0)</f>
        <v>5.1450999999999997E-2</v>
      </c>
      <c r="H61" s="20">
        <f>IFERROR(INDEX(TFC_reg9!H$3:H$56,MATCH(VENSIM_IMPORT!$A61&amp;VENSIM_IMPORT!$B61,TFC_reg9!$S$3:$S$56,0))/10^6,0)</f>
        <v>6.5034999999999996E-2</v>
      </c>
      <c r="I61" s="20">
        <f>IFERROR(INDEX(TFC_reg9!I$3:I$56,MATCH(VENSIM_IMPORT!$A61&amp;VENSIM_IMPORT!$B61,TFC_reg9!$S$3:$S$56,0))/10^6,0)</f>
        <v>5.9399E-2</v>
      </c>
      <c r="J61" s="20">
        <f>IFERROR(INDEX(TFC_reg9!J$3:J$56,MATCH(VENSIM_IMPORT!$A61&amp;VENSIM_IMPORT!$B61,TFC_reg9!$S$3:$S$56,0))/10^6,0)</f>
        <v>6.8781999999999996E-2</v>
      </c>
      <c r="K61" s="20">
        <f>IFERROR(INDEX(TFC_reg9!K$3:K$56,MATCH(VENSIM_IMPORT!$A61&amp;VENSIM_IMPORT!$B61,TFC_reg9!$S$3:$S$56,0))/10^6,0)</f>
        <v>9.0472999999999998E-2</v>
      </c>
      <c r="L61" s="20">
        <f>IFERROR(INDEX(TFC_reg9!L$3:L$56,MATCH(VENSIM_IMPORT!$A61&amp;VENSIM_IMPORT!$B61,TFC_reg9!$S$3:$S$56,0))/10^6,0)</f>
        <v>9.2201000000000005E-2</v>
      </c>
      <c r="M61" s="20">
        <f>IFERROR(INDEX(TFC_reg9!M$3:M$56,MATCH(VENSIM_IMPORT!$A61&amp;VENSIM_IMPORT!$B61,TFC_reg9!$S$3:$S$56,0))/10^6,0)</f>
        <v>0.10677</v>
      </c>
      <c r="N61" s="20">
        <f>IFERROR(INDEX(TFC_reg9!N$3:N$56,MATCH(VENSIM_IMPORT!$A61&amp;VENSIM_IMPORT!$B61,TFC_reg9!$S$3:$S$56,0))/10^6,0)</f>
        <v>0.114301</v>
      </c>
      <c r="O61" s="20">
        <f>IFERROR(INDEX(TFC_reg9!O$3:O$56,MATCH(VENSIM_IMPORT!$A61&amp;VENSIM_IMPORT!$B61,TFC_reg9!$S$3:$S$56,0))/10^6,0)</f>
        <v>0.11833100000000001</v>
      </c>
      <c r="P61" s="20">
        <f>IFERROR(INDEX(TFC_reg9!P$3:P$56,MATCH(VENSIM_IMPORT!$A61&amp;VENSIM_IMPORT!$B61,TFC_reg9!$S$3:$S$56,0))/10^6,0)</f>
        <v>0.13214200000000001</v>
      </c>
      <c r="Q61" s="20">
        <f>IFERROR(INDEX(TFC_reg9!Q$3:Q$56,MATCH(VENSIM_IMPORT!$A61&amp;VENSIM_IMPORT!$B61,TFC_reg9!$S$3:$S$56,0))/10^6,0)</f>
        <v>0.135406</v>
      </c>
    </row>
    <row r="62" spans="1:17" ht="18.75" x14ac:dyDescent="0.25">
      <c r="A62" s="1" t="s">
        <v>9</v>
      </c>
      <c r="B62" s="10" t="s">
        <v>1</v>
      </c>
      <c r="C62" s="20">
        <f>IFERROR(INDEX(TFC_reg9!C$3:C$56,MATCH(VENSIM_IMPORT!$A62&amp;VENSIM_IMPORT!$B62,TFC_reg9!$S$3:$S$56,0))/10^6,0)</f>
        <v>0.24135911000000002</v>
      </c>
      <c r="D62" s="20">
        <f>IFERROR(INDEX(TFC_reg9!D$3:D$56,MATCH(VENSIM_IMPORT!$A62&amp;VENSIM_IMPORT!$B62,TFC_reg9!$S$3:$S$56,0))/10^6,0)</f>
        <v>0.22823040999999997</v>
      </c>
      <c r="E62" s="20">
        <f>IFERROR(INDEX(TFC_reg9!E$3:E$56,MATCH(VENSIM_IMPORT!$A62&amp;VENSIM_IMPORT!$B62,TFC_reg9!$S$3:$S$56,0))/10^6,0)</f>
        <v>0.21576169999999997</v>
      </c>
      <c r="F62" s="20">
        <f>IFERROR(INDEX(TFC_reg9!F$3:F$56,MATCH(VENSIM_IMPORT!$A62&amp;VENSIM_IMPORT!$B62,TFC_reg9!$S$3:$S$56,0))/10^6,0)</f>
        <v>0.24248386000000002</v>
      </c>
      <c r="G62" s="20">
        <f>IFERROR(INDEX(TFC_reg9!G$3:G$56,MATCH(VENSIM_IMPORT!$A62&amp;VENSIM_IMPORT!$B62,TFC_reg9!$S$3:$S$56,0))/10^6,0)</f>
        <v>0.19059255999999999</v>
      </c>
      <c r="H62" s="20">
        <f>IFERROR(INDEX(TFC_reg9!H$3:H$56,MATCH(VENSIM_IMPORT!$A62&amp;VENSIM_IMPORT!$B62,TFC_reg9!$S$3:$S$56,0))/10^6,0)</f>
        <v>0.19335875</v>
      </c>
      <c r="I62" s="20">
        <f>IFERROR(INDEX(TFC_reg9!I$3:I$56,MATCH(VENSIM_IMPORT!$A62&amp;VENSIM_IMPORT!$B62,TFC_reg9!$S$3:$S$56,0))/10^6,0)</f>
        <v>0.18900145999999998</v>
      </c>
      <c r="J62" s="20">
        <f>IFERROR(INDEX(TFC_reg9!J$3:J$56,MATCH(VENSIM_IMPORT!$A62&amp;VENSIM_IMPORT!$B62,TFC_reg9!$S$3:$S$56,0))/10^6,0)</f>
        <v>0.18007118</v>
      </c>
      <c r="K62" s="20">
        <f>IFERROR(INDEX(TFC_reg9!K$3:K$56,MATCH(VENSIM_IMPORT!$A62&amp;VENSIM_IMPORT!$B62,TFC_reg9!$S$3:$S$56,0))/10^6,0)</f>
        <v>0.20575672999999997</v>
      </c>
      <c r="L62" s="20">
        <f>IFERROR(INDEX(TFC_reg9!L$3:L$56,MATCH(VENSIM_IMPORT!$A62&amp;VENSIM_IMPORT!$B62,TFC_reg9!$S$3:$S$56,0))/10^6,0)</f>
        <v>0.20828509999999997</v>
      </c>
      <c r="M62" s="20">
        <f>IFERROR(INDEX(TFC_reg9!M$3:M$56,MATCH(VENSIM_IMPORT!$A62&amp;VENSIM_IMPORT!$B62,TFC_reg9!$S$3:$S$56,0))/10^6,0)</f>
        <v>0.19060679999999999</v>
      </c>
      <c r="N62" s="20">
        <f>IFERROR(INDEX(TFC_reg9!N$3:N$56,MATCH(VENSIM_IMPORT!$A62&amp;VENSIM_IMPORT!$B62,TFC_reg9!$S$3:$S$56,0))/10^6,0)</f>
        <v>0.17022096000000003</v>
      </c>
      <c r="O62" s="20">
        <f>IFERROR(INDEX(TFC_reg9!O$3:O$56,MATCH(VENSIM_IMPORT!$A62&amp;VENSIM_IMPORT!$B62,TFC_reg9!$S$3:$S$56,0))/10^6,0)</f>
        <v>0.17255914999999999</v>
      </c>
      <c r="P62" s="20">
        <f>IFERROR(INDEX(TFC_reg9!P$3:P$56,MATCH(VENSIM_IMPORT!$A62&amp;VENSIM_IMPORT!$B62,TFC_reg9!$S$3:$S$56,0))/10^6,0)</f>
        <v>0.16367899999999999</v>
      </c>
      <c r="Q62" s="20">
        <f>IFERROR(INDEX(TFC_reg9!Q$3:Q$56,MATCH(VENSIM_IMPORT!$A62&amp;VENSIM_IMPORT!$B62,TFC_reg9!$S$3:$S$56,0))/10^6,0)</f>
        <v>0.16142624</v>
      </c>
    </row>
    <row r="63" spans="1:17" ht="18.75" x14ac:dyDescent="0.25">
      <c r="A63" s="1" t="s">
        <v>10</v>
      </c>
      <c r="B63" s="10" t="s">
        <v>6</v>
      </c>
      <c r="C63" s="20">
        <f>IFERROR(INDEX(TFC_reg9!C$3:C$56,MATCH(VENSIM_IMPORT!$A63&amp;VENSIM_IMPORT!$B63,TFC_reg9!$S$3:$S$56,0))/10^6,0)</f>
        <v>8.7405619220999995</v>
      </c>
      <c r="D63" s="20">
        <f>IFERROR(INDEX(TFC_reg9!D$3:D$56,MATCH(VENSIM_IMPORT!$A63&amp;VENSIM_IMPORT!$B63,TFC_reg9!$S$3:$S$56,0))/10^6,0)</f>
        <v>8.9265677891999999</v>
      </c>
      <c r="E63" s="20">
        <f>IFERROR(INDEX(TFC_reg9!E$3:E$56,MATCH(VENSIM_IMPORT!$A63&amp;VENSIM_IMPORT!$B63,TFC_reg9!$S$3:$S$56,0))/10^6,0)</f>
        <v>8.997671856100002</v>
      </c>
      <c r="F63" s="20">
        <f>IFERROR(INDEX(TFC_reg9!F$3:F$56,MATCH(VENSIM_IMPORT!$A63&amp;VENSIM_IMPORT!$B63,TFC_reg9!$S$3:$S$56,0))/10^6,0)</f>
        <v>9.0451290640999993</v>
      </c>
      <c r="G63" s="20">
        <f>IFERROR(INDEX(TFC_reg9!G$3:G$56,MATCH(VENSIM_IMPORT!$A63&amp;VENSIM_IMPORT!$B63,TFC_reg9!$S$3:$S$56,0))/10^6,0)</f>
        <v>8.5848830434000014</v>
      </c>
      <c r="H63" s="20">
        <f>IFERROR(INDEX(TFC_reg9!H$3:H$56,MATCH(VENSIM_IMPORT!$A63&amp;VENSIM_IMPORT!$B63,TFC_reg9!$S$3:$S$56,0))/10^6,0)</f>
        <v>9.0123048378000004</v>
      </c>
      <c r="I63" s="20">
        <f>IFERROR(INDEX(TFC_reg9!I$3:I$56,MATCH(VENSIM_IMPORT!$A63&amp;VENSIM_IMPORT!$B63,TFC_reg9!$S$3:$S$56,0))/10^6,0)</f>
        <v>8.8860447078000036</v>
      </c>
      <c r="J63" s="20">
        <f>IFERROR(INDEX(TFC_reg9!J$3:J$56,MATCH(VENSIM_IMPORT!$A63&amp;VENSIM_IMPORT!$B63,TFC_reg9!$S$3:$S$56,0))/10^6,0)</f>
        <v>8.9179814618000002</v>
      </c>
      <c r="K63" s="20">
        <f>IFERROR(INDEX(TFC_reg9!K$3:K$56,MATCH(VENSIM_IMPORT!$A63&amp;VENSIM_IMPORT!$B63,TFC_reg9!$S$3:$S$56,0))/10^6,0)</f>
        <v>8.8362449899000026</v>
      </c>
      <c r="L63" s="20">
        <f>IFERROR(INDEX(TFC_reg9!L$3:L$56,MATCH(VENSIM_IMPORT!$A63&amp;VENSIM_IMPORT!$B63,TFC_reg9!$S$3:$S$56,0))/10^6,0)</f>
        <v>8.6517807541000007</v>
      </c>
      <c r="M63" s="20">
        <f>IFERROR(INDEX(TFC_reg9!M$3:M$56,MATCH(VENSIM_IMPORT!$A63&amp;VENSIM_IMPORT!$B63,TFC_reg9!$S$3:$S$56,0))/10^6,0)</f>
        <v>8.7994277321999999</v>
      </c>
      <c r="N63" s="20">
        <f>IFERROR(INDEX(TFC_reg9!N$3:N$56,MATCH(VENSIM_IMPORT!$A63&amp;VENSIM_IMPORT!$B63,TFC_reg9!$S$3:$S$56,0))/10^6,0)</f>
        <v>8.9113550339000014</v>
      </c>
      <c r="O63" s="20">
        <f>IFERROR(INDEX(TFC_reg9!O$3:O$56,MATCH(VENSIM_IMPORT!$A63&amp;VENSIM_IMPORT!$B63,TFC_reg9!$S$3:$S$56,0))/10^6,0)</f>
        <v>9.0005736449000011</v>
      </c>
      <c r="P63" s="20">
        <f>IFERROR(INDEX(TFC_reg9!P$3:P$56,MATCH(VENSIM_IMPORT!$A63&amp;VENSIM_IMPORT!$B63,TFC_reg9!$S$3:$S$56,0))/10^6,0)</f>
        <v>9.0135893794000008</v>
      </c>
      <c r="Q63" s="20">
        <f>IFERROR(INDEX(TFC_reg9!Q$3:Q$56,MATCH(VENSIM_IMPORT!$A63&amp;VENSIM_IMPORT!$B63,TFC_reg9!$S$3:$S$56,0))/10^6,0)</f>
        <v>8.922491722900002</v>
      </c>
    </row>
    <row r="64" spans="1:17" ht="18.75" x14ac:dyDescent="0.25">
      <c r="A64" s="1" t="s">
        <v>10</v>
      </c>
      <c r="B64" s="10" t="s">
        <v>2</v>
      </c>
      <c r="C64" s="20">
        <f>IFERROR(INDEX(TFC_reg9!C$3:C$56,MATCH(VENSIM_IMPORT!$A64&amp;VENSIM_IMPORT!$B64,TFC_reg9!$S$3:$S$56,0))/10^6,0)</f>
        <v>10.3907113522</v>
      </c>
      <c r="D64" s="20">
        <f>IFERROR(INDEX(TFC_reg9!D$3:D$56,MATCH(VENSIM_IMPORT!$A64&amp;VENSIM_IMPORT!$B64,TFC_reg9!$S$3:$S$56,0))/10^6,0)</f>
        <v>10.188391115499996</v>
      </c>
      <c r="E64" s="20">
        <f>IFERROR(INDEX(TFC_reg9!E$3:E$56,MATCH(VENSIM_IMPORT!$A64&amp;VENSIM_IMPORT!$B64,TFC_reg9!$S$3:$S$56,0))/10^6,0)</f>
        <v>9.8498507698000015</v>
      </c>
      <c r="F64" s="20">
        <f>IFERROR(INDEX(TFC_reg9!F$3:F$56,MATCH(VENSIM_IMPORT!$A64&amp;VENSIM_IMPORT!$B64,TFC_reg9!$S$3:$S$56,0))/10^6,0)</f>
        <v>9.9328482115999996</v>
      </c>
      <c r="G64" s="20">
        <f>IFERROR(INDEX(TFC_reg9!G$3:G$56,MATCH(VENSIM_IMPORT!$A64&amp;VENSIM_IMPORT!$B64,TFC_reg9!$S$3:$S$56,0))/10^6,0)</f>
        <v>9.2572276740999975</v>
      </c>
      <c r="H64" s="20">
        <f>IFERROR(INDEX(TFC_reg9!H$3:H$56,MATCH(VENSIM_IMPORT!$A64&amp;VENSIM_IMPORT!$B64,TFC_reg9!$S$3:$S$56,0))/10^6,0)</f>
        <v>10.138852368100002</v>
      </c>
      <c r="I64" s="20">
        <f>IFERROR(INDEX(TFC_reg9!I$3:I$56,MATCH(VENSIM_IMPORT!$A64&amp;VENSIM_IMPORT!$B64,TFC_reg9!$S$3:$S$56,0))/10^6,0)</f>
        <v>9.4298537727999996</v>
      </c>
      <c r="J64" s="20">
        <f>IFERROR(INDEX(TFC_reg9!J$3:J$56,MATCH(VENSIM_IMPORT!$A64&amp;VENSIM_IMPORT!$B64,TFC_reg9!$S$3:$S$56,0))/10^6,0)</f>
        <v>9.6356304236000021</v>
      </c>
      <c r="K64" s="20">
        <f>IFERROR(INDEX(TFC_reg9!K$3:K$56,MATCH(VENSIM_IMPORT!$A64&amp;VENSIM_IMPORT!$B64,TFC_reg9!$S$3:$S$56,0))/10^6,0)</f>
        <v>9.8075402726000007</v>
      </c>
      <c r="L64" s="20">
        <f>IFERROR(INDEX(TFC_reg9!L$3:L$56,MATCH(VENSIM_IMPORT!$A64&amp;VENSIM_IMPORT!$B64,TFC_reg9!$S$3:$S$56,0))/10^6,0)</f>
        <v>8.8693631764000003</v>
      </c>
      <c r="M64" s="20">
        <f>IFERROR(INDEX(TFC_reg9!M$3:M$56,MATCH(VENSIM_IMPORT!$A64&amp;VENSIM_IMPORT!$B64,TFC_reg9!$S$3:$S$56,0))/10^6,0)</f>
        <v>9.1094619180000009</v>
      </c>
      <c r="N64" s="20">
        <f>IFERROR(INDEX(TFC_reg9!N$3:N$56,MATCH(VENSIM_IMPORT!$A64&amp;VENSIM_IMPORT!$B64,TFC_reg9!$S$3:$S$56,0))/10^6,0)</f>
        <v>9.4318116707999984</v>
      </c>
      <c r="O64" s="20">
        <f>IFERROR(INDEX(TFC_reg9!O$3:O$56,MATCH(VENSIM_IMPORT!$A64&amp;VENSIM_IMPORT!$B64,TFC_reg9!$S$3:$S$56,0))/10^6,0)</f>
        <v>9.558899818999997</v>
      </c>
      <c r="P64" s="20">
        <f>IFERROR(INDEX(TFC_reg9!P$3:P$56,MATCH(VENSIM_IMPORT!$A64&amp;VENSIM_IMPORT!$B64,TFC_reg9!$S$3:$S$56,0))/10^6,0)</f>
        <v>9.6093864140000029</v>
      </c>
      <c r="Q64" s="20">
        <f>IFERROR(INDEX(TFC_reg9!Q$3:Q$56,MATCH(VENSIM_IMPORT!$A64&amp;VENSIM_IMPORT!$B64,TFC_reg9!$S$3:$S$56,0))/10^6,0)</f>
        <v>9.4593883100999996</v>
      </c>
    </row>
    <row r="65" spans="1:17" ht="18.75" x14ac:dyDescent="0.25">
      <c r="A65" s="1" t="s">
        <v>10</v>
      </c>
      <c r="B65" s="10" t="s">
        <v>5</v>
      </c>
      <c r="C65" s="20">
        <f>IFERROR(INDEX(TFC_reg9!C$3:C$56,MATCH(VENSIM_IMPORT!$A65&amp;VENSIM_IMPORT!$B65,TFC_reg9!$S$3:$S$56,0))/10^6,0)</f>
        <v>2.1918070545999999</v>
      </c>
      <c r="D65" s="20">
        <f>IFERROR(INDEX(TFC_reg9!D$3:D$56,MATCH(VENSIM_IMPORT!$A65&amp;VENSIM_IMPORT!$B65,TFC_reg9!$S$3:$S$56,0))/10^6,0)</f>
        <v>2.1540473481000002</v>
      </c>
      <c r="E65" s="20">
        <f>IFERROR(INDEX(TFC_reg9!E$3:E$56,MATCH(VENSIM_IMPORT!$A65&amp;VENSIM_IMPORT!$B65,TFC_reg9!$S$3:$S$56,0))/10^6,0)</f>
        <v>2.0587497545</v>
      </c>
      <c r="F65" s="20">
        <f>IFERROR(INDEX(TFC_reg9!F$3:F$56,MATCH(VENSIM_IMPORT!$A65&amp;VENSIM_IMPORT!$B65,TFC_reg9!$S$3:$S$56,0))/10^6,0)</f>
        <v>2.0854074360000001</v>
      </c>
      <c r="G65" s="20">
        <f>IFERROR(INDEX(TFC_reg9!G$3:G$56,MATCH(VENSIM_IMPORT!$A65&amp;VENSIM_IMPORT!$B65,TFC_reg9!$S$3:$S$56,0))/10^6,0)</f>
        <v>2.0571257489999999</v>
      </c>
      <c r="H65" s="20">
        <f>IFERROR(INDEX(TFC_reg9!H$3:H$56,MATCH(VENSIM_IMPORT!$A65&amp;VENSIM_IMPORT!$B65,TFC_reg9!$S$3:$S$56,0))/10^6,0)</f>
        <v>2.2393355832000004</v>
      </c>
      <c r="I65" s="20">
        <f>IFERROR(INDEX(TFC_reg9!I$3:I$56,MATCH(VENSIM_IMPORT!$A65&amp;VENSIM_IMPORT!$B65,TFC_reg9!$S$3:$S$56,0))/10^6,0)</f>
        <v>2.0714716938999995</v>
      </c>
      <c r="J65" s="20">
        <f>IFERROR(INDEX(TFC_reg9!J$3:J$56,MATCH(VENSIM_IMPORT!$A65&amp;VENSIM_IMPORT!$B65,TFC_reg9!$S$3:$S$56,0))/10^6,0)</f>
        <v>2.1263970088000006</v>
      </c>
      <c r="K65" s="20">
        <f>IFERROR(INDEX(TFC_reg9!K$3:K$56,MATCH(VENSIM_IMPORT!$A65&amp;VENSIM_IMPORT!$B65,TFC_reg9!$S$3:$S$56,0))/10^6,0)</f>
        <v>2.1285000925999999</v>
      </c>
      <c r="L65" s="20">
        <f>IFERROR(INDEX(TFC_reg9!L$3:L$56,MATCH(VENSIM_IMPORT!$A65&amp;VENSIM_IMPORT!$B65,TFC_reg9!$S$3:$S$56,0))/10^6,0)</f>
        <v>1.9739887142000001</v>
      </c>
      <c r="M65" s="20">
        <f>IFERROR(INDEX(TFC_reg9!M$3:M$56,MATCH(VENSIM_IMPORT!$A65&amp;VENSIM_IMPORT!$B65,TFC_reg9!$S$3:$S$56,0))/10^6,0)</f>
        <v>2.0036672530000001</v>
      </c>
      <c r="N65" s="20">
        <f>IFERROR(INDEX(TFC_reg9!N$3:N$56,MATCH(VENSIM_IMPORT!$A65&amp;VENSIM_IMPORT!$B65,TFC_reg9!$S$3:$S$56,0))/10^6,0)</f>
        <v>2.0844184983999998</v>
      </c>
      <c r="O65" s="20">
        <f>IFERROR(INDEX(TFC_reg9!O$3:O$56,MATCH(VENSIM_IMPORT!$A65&amp;VENSIM_IMPORT!$B65,TFC_reg9!$S$3:$S$56,0))/10^6,0)</f>
        <v>2.0948753434</v>
      </c>
      <c r="P65" s="20">
        <f>IFERROR(INDEX(TFC_reg9!P$3:P$56,MATCH(VENSIM_IMPORT!$A65&amp;VENSIM_IMPORT!$B65,TFC_reg9!$S$3:$S$56,0))/10^6,0)</f>
        <v>2.0485067543</v>
      </c>
      <c r="Q65" s="20">
        <f>IFERROR(INDEX(TFC_reg9!Q$3:Q$56,MATCH(VENSIM_IMPORT!$A65&amp;VENSIM_IMPORT!$B65,TFC_reg9!$S$3:$S$56,0))/10^6,0)</f>
        <v>2.0486645408999995</v>
      </c>
    </row>
    <row r="66" spans="1:17" ht="18.75" x14ac:dyDescent="0.25">
      <c r="A66" s="1" t="s">
        <v>10</v>
      </c>
      <c r="B66" s="10" t="s">
        <v>59</v>
      </c>
      <c r="C66" s="20">
        <f>IFERROR(INDEX(TFC_reg9!C$3:C$56,MATCH(VENSIM_IMPORT!$A66&amp;VENSIM_IMPORT!$B66,TFC_reg9!$S$3:$S$56,0))/10^6,0)</f>
        <v>0</v>
      </c>
      <c r="D66" s="20">
        <f>IFERROR(INDEX(TFC_reg9!D$3:D$56,MATCH(VENSIM_IMPORT!$A66&amp;VENSIM_IMPORT!$B66,TFC_reg9!$S$3:$S$56,0))/10^6,0)</f>
        <v>0</v>
      </c>
      <c r="E66" s="20">
        <f>IFERROR(INDEX(TFC_reg9!E$3:E$56,MATCH(VENSIM_IMPORT!$A66&amp;VENSIM_IMPORT!$B66,TFC_reg9!$S$3:$S$56,0))/10^6,0)</f>
        <v>0</v>
      </c>
      <c r="F66" s="20">
        <f>IFERROR(INDEX(TFC_reg9!F$3:F$56,MATCH(VENSIM_IMPORT!$A66&amp;VENSIM_IMPORT!$B66,TFC_reg9!$S$3:$S$56,0))/10^6,0)</f>
        <v>0</v>
      </c>
      <c r="G66" s="20">
        <f>IFERROR(INDEX(TFC_reg9!G$3:G$56,MATCH(VENSIM_IMPORT!$A66&amp;VENSIM_IMPORT!$B66,TFC_reg9!$S$3:$S$56,0))/10^6,0)</f>
        <v>0</v>
      </c>
      <c r="H66" s="20">
        <f>IFERROR(INDEX(TFC_reg9!H$3:H$56,MATCH(VENSIM_IMPORT!$A66&amp;VENSIM_IMPORT!$B66,TFC_reg9!$S$3:$S$56,0))/10^6,0)</f>
        <v>0</v>
      </c>
      <c r="I66" s="20">
        <f>IFERROR(INDEX(TFC_reg9!I$3:I$56,MATCH(VENSIM_IMPORT!$A66&amp;VENSIM_IMPORT!$B66,TFC_reg9!$S$3:$S$56,0))/10^6,0)</f>
        <v>0</v>
      </c>
      <c r="J66" s="20">
        <f>IFERROR(INDEX(TFC_reg9!J$3:J$56,MATCH(VENSIM_IMPORT!$A66&amp;VENSIM_IMPORT!$B66,TFC_reg9!$S$3:$S$56,0))/10^6,0)</f>
        <v>0</v>
      </c>
      <c r="K66" s="20">
        <f>IFERROR(INDEX(TFC_reg9!K$3:K$56,MATCH(VENSIM_IMPORT!$A66&amp;VENSIM_IMPORT!$B66,TFC_reg9!$S$3:$S$56,0))/10^6,0)</f>
        <v>0</v>
      </c>
      <c r="L66" s="20">
        <f>IFERROR(INDEX(TFC_reg9!L$3:L$56,MATCH(VENSIM_IMPORT!$A66&amp;VENSIM_IMPORT!$B66,TFC_reg9!$S$3:$S$56,0))/10^6,0)</f>
        <v>0</v>
      </c>
      <c r="M66" s="20">
        <f>IFERROR(INDEX(TFC_reg9!M$3:M$56,MATCH(VENSIM_IMPORT!$A66&amp;VENSIM_IMPORT!$B66,TFC_reg9!$S$3:$S$56,0))/10^6,0)</f>
        <v>0</v>
      </c>
      <c r="N66" s="20">
        <f>IFERROR(INDEX(TFC_reg9!N$3:N$56,MATCH(VENSIM_IMPORT!$A66&amp;VENSIM_IMPORT!$B66,TFC_reg9!$S$3:$S$56,0))/10^6,0)</f>
        <v>0</v>
      </c>
      <c r="O66" s="20">
        <f>IFERROR(INDEX(TFC_reg9!O$3:O$56,MATCH(VENSIM_IMPORT!$A66&amp;VENSIM_IMPORT!$B66,TFC_reg9!$S$3:$S$56,0))/10^6,0)</f>
        <v>0</v>
      </c>
      <c r="P66" s="20">
        <f>IFERROR(INDEX(TFC_reg9!P$3:P$56,MATCH(VENSIM_IMPORT!$A66&amp;VENSIM_IMPORT!$B66,TFC_reg9!$S$3:$S$56,0))/10^6,0)</f>
        <v>0</v>
      </c>
      <c r="Q66" s="20">
        <f>IFERROR(INDEX(TFC_reg9!Q$3:Q$56,MATCH(VENSIM_IMPORT!$A66&amp;VENSIM_IMPORT!$B66,TFC_reg9!$S$3:$S$56,0))/10^6,0)</f>
        <v>0</v>
      </c>
    </row>
    <row r="67" spans="1:17" ht="18.75" x14ac:dyDescent="0.25">
      <c r="A67" s="1" t="s">
        <v>10</v>
      </c>
      <c r="B67" s="10" t="s">
        <v>3</v>
      </c>
      <c r="C67" s="20">
        <f>IFERROR(INDEX(TFC_reg9!C$3:C$56,MATCH(VENSIM_IMPORT!$A67&amp;VENSIM_IMPORT!$B67,TFC_reg9!$S$3:$S$56,0))/10^6,0)</f>
        <v>19.097208935900003</v>
      </c>
      <c r="D67" s="20">
        <f>IFERROR(INDEX(TFC_reg9!D$3:D$56,MATCH(VENSIM_IMPORT!$A67&amp;VENSIM_IMPORT!$B67,TFC_reg9!$S$3:$S$56,0))/10^6,0)</f>
        <v>19.115086893099996</v>
      </c>
      <c r="E67" s="20">
        <f>IFERROR(INDEX(TFC_reg9!E$3:E$56,MATCH(VENSIM_IMPORT!$A67&amp;VENSIM_IMPORT!$B67,TFC_reg9!$S$3:$S$56,0))/10^6,0)</f>
        <v>18.665489552400004</v>
      </c>
      <c r="F67" s="20">
        <f>IFERROR(INDEX(TFC_reg9!F$3:F$56,MATCH(VENSIM_IMPORT!$A67&amp;VENSIM_IMPORT!$B67,TFC_reg9!$S$3:$S$56,0))/10^6,0)</f>
        <v>18.676634604</v>
      </c>
      <c r="G67" s="20">
        <f>IFERROR(INDEX(TFC_reg9!G$3:G$56,MATCH(VENSIM_IMPORT!$A67&amp;VENSIM_IMPORT!$B67,TFC_reg9!$S$3:$S$56,0))/10^6,0)</f>
        <v>17.774299600799999</v>
      </c>
      <c r="H67" s="20">
        <f>IFERROR(INDEX(TFC_reg9!H$3:H$56,MATCH(VENSIM_IMPORT!$A67&amp;VENSIM_IMPORT!$B67,TFC_reg9!$S$3:$S$56,0))/10^6,0)</f>
        <v>17.761389127899999</v>
      </c>
      <c r="I67" s="20">
        <f>IFERROR(INDEX(TFC_reg9!I$3:I$56,MATCH(VENSIM_IMPORT!$A67&amp;VENSIM_IMPORT!$B67,TFC_reg9!$S$3:$S$56,0))/10^6,0)</f>
        <v>17.261312737899999</v>
      </c>
      <c r="J67" s="20">
        <f>IFERROR(INDEX(TFC_reg9!J$3:J$56,MATCH(VENSIM_IMPORT!$A67&amp;VENSIM_IMPORT!$B67,TFC_reg9!$S$3:$S$56,0))/10^6,0)</f>
        <v>16.797915762700004</v>
      </c>
      <c r="K67" s="20">
        <f>IFERROR(INDEX(TFC_reg9!K$3:K$56,MATCH(VENSIM_IMPORT!$A67&amp;VENSIM_IMPORT!$B67,TFC_reg9!$S$3:$S$56,0))/10^6,0)</f>
        <v>16.527379421500001</v>
      </c>
      <c r="L67" s="20">
        <f>IFERROR(INDEX(TFC_reg9!L$3:L$56,MATCH(VENSIM_IMPORT!$A67&amp;VENSIM_IMPORT!$B67,TFC_reg9!$S$3:$S$56,0))/10^6,0)</f>
        <v>16.472881919200002</v>
      </c>
      <c r="M67" s="20">
        <f>IFERROR(INDEX(TFC_reg9!M$3:M$56,MATCH(VENSIM_IMPORT!$A67&amp;VENSIM_IMPORT!$B67,TFC_reg9!$S$3:$S$56,0))/10^6,0)</f>
        <v>16.636706768899998</v>
      </c>
      <c r="N67" s="20">
        <f>IFERROR(INDEX(TFC_reg9!N$3:N$56,MATCH(VENSIM_IMPORT!$A67&amp;VENSIM_IMPORT!$B67,TFC_reg9!$S$3:$S$56,0))/10^6,0)</f>
        <v>16.799784088400003</v>
      </c>
      <c r="O67" s="20">
        <f>IFERROR(INDEX(TFC_reg9!O$3:O$56,MATCH(VENSIM_IMPORT!$A67&amp;VENSIM_IMPORT!$B67,TFC_reg9!$S$3:$S$56,0))/10^6,0)</f>
        <v>17.223146235000009</v>
      </c>
      <c r="P67" s="20">
        <f>IFERROR(INDEX(TFC_reg9!P$3:P$56,MATCH(VENSIM_IMPORT!$A67&amp;VENSIM_IMPORT!$B67,TFC_reg9!$S$3:$S$56,0))/10^6,0)</f>
        <v>17.090488309699996</v>
      </c>
      <c r="Q67" s="20">
        <f>IFERROR(INDEX(TFC_reg9!Q$3:Q$56,MATCH(VENSIM_IMPORT!$A67&amp;VENSIM_IMPORT!$B67,TFC_reg9!$S$3:$S$56,0))/10^6,0)</f>
        <v>17.123764682600005</v>
      </c>
    </row>
    <row r="68" spans="1:17" ht="18.75" x14ac:dyDescent="0.25">
      <c r="A68" s="1" t="s">
        <v>10</v>
      </c>
      <c r="B68" s="10" t="s">
        <v>4</v>
      </c>
      <c r="C68" s="20">
        <f>IFERROR(INDEX(TFC_reg9!C$3:C$56,MATCH(VENSIM_IMPORT!$A68&amp;VENSIM_IMPORT!$B68,TFC_reg9!$S$3:$S$56,0))/10^6,0)</f>
        <v>2.3035737001999999</v>
      </c>
      <c r="D68" s="20">
        <f>IFERROR(INDEX(TFC_reg9!D$3:D$56,MATCH(VENSIM_IMPORT!$A68&amp;VENSIM_IMPORT!$B68,TFC_reg9!$S$3:$S$56,0))/10^6,0)</f>
        <v>2.3868327922999999</v>
      </c>
      <c r="E68" s="20">
        <f>IFERROR(INDEX(TFC_reg9!E$3:E$56,MATCH(VENSIM_IMPORT!$A68&amp;VENSIM_IMPORT!$B68,TFC_reg9!$S$3:$S$56,0))/10^6,0)</f>
        <v>2.5320063647</v>
      </c>
      <c r="F68" s="20">
        <f>IFERROR(INDEX(TFC_reg9!F$3:F$56,MATCH(VENSIM_IMPORT!$A68&amp;VENSIM_IMPORT!$B68,TFC_reg9!$S$3:$S$56,0))/10^6,0)</f>
        <v>2.6392668173000002</v>
      </c>
      <c r="G68" s="20">
        <f>IFERROR(INDEX(TFC_reg9!G$3:G$56,MATCH(VENSIM_IMPORT!$A68&amp;VENSIM_IMPORT!$B68,TFC_reg9!$S$3:$S$56,0))/10^6,0)</f>
        <v>2.6459863474</v>
      </c>
      <c r="H68" s="20">
        <f>IFERROR(INDEX(TFC_reg9!H$3:H$56,MATCH(VENSIM_IMPORT!$A68&amp;VENSIM_IMPORT!$B68,TFC_reg9!$S$3:$S$56,0))/10^6,0)</f>
        <v>2.8297586008999995</v>
      </c>
      <c r="I68" s="20">
        <f>IFERROR(INDEX(TFC_reg9!I$3:I$56,MATCH(VENSIM_IMPORT!$A68&amp;VENSIM_IMPORT!$B68,TFC_reg9!$S$3:$S$56,0))/10^6,0)</f>
        <v>2.6210899703999995</v>
      </c>
      <c r="J68" s="20">
        <f>IFERROR(INDEX(TFC_reg9!J$3:J$56,MATCH(VENSIM_IMPORT!$A68&amp;VENSIM_IMPORT!$B68,TFC_reg9!$S$3:$S$56,0))/10^6,0)</f>
        <v>2.8249811399999998</v>
      </c>
      <c r="K68" s="20">
        <f>IFERROR(INDEX(TFC_reg9!K$3:K$56,MATCH(VENSIM_IMPORT!$A68&amp;VENSIM_IMPORT!$B68,TFC_reg9!$S$3:$S$56,0))/10^6,0)</f>
        <v>2.8754962123999999</v>
      </c>
      <c r="L68" s="20">
        <f>IFERROR(INDEX(TFC_reg9!L$3:L$56,MATCH(VENSIM_IMPORT!$A68&amp;VENSIM_IMPORT!$B68,TFC_reg9!$S$3:$S$56,0))/10^6,0)</f>
        <v>2.6454018655999998</v>
      </c>
      <c r="M68" s="20">
        <f>IFERROR(INDEX(TFC_reg9!M$3:M$56,MATCH(VENSIM_IMPORT!$A68&amp;VENSIM_IMPORT!$B68,TFC_reg9!$S$3:$S$56,0))/10^6,0)</f>
        <v>2.7541561177</v>
      </c>
      <c r="N68" s="20">
        <f>IFERROR(INDEX(TFC_reg9!N$3:N$56,MATCH(VENSIM_IMPORT!$A68&amp;VENSIM_IMPORT!$B68,TFC_reg9!$S$3:$S$56,0))/10^6,0)</f>
        <v>2.7805399431</v>
      </c>
      <c r="O68" s="20">
        <f>IFERROR(INDEX(TFC_reg9!O$3:O$56,MATCH(VENSIM_IMPORT!$A68&amp;VENSIM_IMPORT!$B68,TFC_reg9!$S$3:$S$56,0))/10^6,0)</f>
        <v>2.8146979493000002</v>
      </c>
      <c r="P68" s="20">
        <f>IFERROR(INDEX(TFC_reg9!P$3:P$56,MATCH(VENSIM_IMPORT!$A68&amp;VENSIM_IMPORT!$B68,TFC_reg9!$S$3:$S$56,0))/10^6,0)</f>
        <v>2.7912377438</v>
      </c>
      <c r="Q68" s="20">
        <f>IFERROR(INDEX(TFC_reg9!Q$3:Q$56,MATCH(VENSIM_IMPORT!$A68&amp;VENSIM_IMPORT!$B68,TFC_reg9!$S$3:$S$56,0))/10^6,0)</f>
        <v>2.8230733188999997</v>
      </c>
    </row>
    <row r="69" spans="1:17" ht="18.75" x14ac:dyDescent="0.25">
      <c r="A69" s="1" t="s">
        <v>10</v>
      </c>
      <c r="B69" s="10" t="s">
        <v>1</v>
      </c>
      <c r="C69" s="20">
        <f>IFERROR(INDEX(TFC_reg9!C$3:C$56,MATCH(VENSIM_IMPORT!$A69&amp;VENSIM_IMPORT!$B69,TFC_reg9!$S$3:$S$56,0))/10^6,0)</f>
        <v>2.6964368332999995</v>
      </c>
      <c r="D69" s="20">
        <f>IFERROR(INDEX(TFC_reg9!D$3:D$56,MATCH(VENSIM_IMPORT!$A69&amp;VENSIM_IMPORT!$B69,TFC_reg9!$S$3:$S$56,0))/10^6,0)</f>
        <v>2.7739861306</v>
      </c>
      <c r="E69" s="20">
        <f>IFERROR(INDEX(TFC_reg9!E$3:E$56,MATCH(VENSIM_IMPORT!$A69&amp;VENSIM_IMPORT!$B69,TFC_reg9!$S$3:$S$56,0))/10^6,0)</f>
        <v>2.6953451374999999</v>
      </c>
      <c r="F69" s="20">
        <f>IFERROR(INDEX(TFC_reg9!F$3:F$56,MATCH(VENSIM_IMPORT!$A69&amp;VENSIM_IMPORT!$B69,TFC_reg9!$S$3:$S$56,0))/10^6,0)</f>
        <v>2.6492838249999999</v>
      </c>
      <c r="G69" s="20">
        <f>IFERROR(INDEX(TFC_reg9!G$3:G$56,MATCH(VENSIM_IMPORT!$A69&amp;VENSIM_IMPORT!$B69,TFC_reg9!$S$3:$S$56,0))/10^6,0)</f>
        <v>2.3734140399999997</v>
      </c>
      <c r="H69" s="20">
        <f>IFERROR(INDEX(TFC_reg9!H$3:H$56,MATCH(VENSIM_IMPORT!$A69&amp;VENSIM_IMPORT!$B69,TFC_reg9!$S$3:$S$56,0))/10^6,0)</f>
        <v>2.5286144338000001</v>
      </c>
      <c r="I69" s="20">
        <f>IFERROR(INDEX(TFC_reg9!I$3:I$56,MATCH(VENSIM_IMPORT!$A69&amp;VENSIM_IMPORT!$B69,TFC_reg9!$S$3:$S$56,0))/10^6,0)</f>
        <v>2.4855933160000001</v>
      </c>
      <c r="J69" s="20">
        <f>IFERROR(INDEX(TFC_reg9!J$3:J$56,MATCH(VENSIM_IMPORT!$A69&amp;VENSIM_IMPORT!$B69,TFC_reg9!$S$3:$S$56,0))/10^6,0)</f>
        <v>2.2714845231999998</v>
      </c>
      <c r="K69" s="20">
        <f>IFERROR(INDEX(TFC_reg9!K$3:K$56,MATCH(VENSIM_IMPORT!$A69&amp;VENSIM_IMPORT!$B69,TFC_reg9!$S$3:$S$56,0))/10^6,0)</f>
        <v>2.1928157463</v>
      </c>
      <c r="L69" s="20">
        <f>IFERROR(INDEX(TFC_reg9!L$3:L$56,MATCH(VENSIM_IMPORT!$A69&amp;VENSIM_IMPORT!$B69,TFC_reg9!$S$3:$S$56,0))/10^6,0)</f>
        <v>2.0363106934000004</v>
      </c>
      <c r="M69" s="20">
        <f>IFERROR(INDEX(TFC_reg9!M$3:M$56,MATCH(VENSIM_IMPORT!$A69&amp;VENSIM_IMPORT!$B69,TFC_reg9!$S$3:$S$56,0))/10^6,0)</f>
        <v>2.0758440898999999</v>
      </c>
      <c r="N69" s="20">
        <f>IFERROR(INDEX(TFC_reg9!N$3:N$56,MATCH(VENSIM_IMPORT!$A69&amp;VENSIM_IMPORT!$B69,TFC_reg9!$S$3:$S$56,0))/10^6,0)</f>
        <v>2.0920526101000001</v>
      </c>
      <c r="O69" s="20">
        <f>IFERROR(INDEX(TFC_reg9!O$3:O$56,MATCH(VENSIM_IMPORT!$A69&amp;VENSIM_IMPORT!$B69,TFC_reg9!$S$3:$S$56,0))/10^6,0)</f>
        <v>2.0788879957000002</v>
      </c>
      <c r="P69" s="20">
        <f>IFERROR(INDEX(TFC_reg9!P$3:P$56,MATCH(VENSIM_IMPORT!$A69&amp;VENSIM_IMPORT!$B69,TFC_reg9!$S$3:$S$56,0))/10^6,0)</f>
        <v>2.0132220504000005</v>
      </c>
      <c r="Q69" s="20">
        <f>IFERROR(INDEX(TFC_reg9!Q$3:Q$56,MATCH(VENSIM_IMPORT!$A69&amp;VENSIM_IMPORT!$B69,TFC_reg9!$S$3:$S$56,0))/10^6,0)</f>
        <v>1.8980740492000003</v>
      </c>
    </row>
    <row r="70" spans="1:17" ht="18.75" x14ac:dyDescent="0.25">
      <c r="A70" s="1" t="s">
        <v>11</v>
      </c>
      <c r="B70" s="10" t="s">
        <v>6</v>
      </c>
      <c r="C70" s="20">
        <f>IFERROR(INDEX(TFC_reg9!C$3:C$56,MATCH(VENSIM_IMPORT!$A70&amp;VENSIM_IMPORT!$B70,TFC_reg9!$S$3:$S$56,0))/10^6,0)</f>
        <v>7.4169855723000007</v>
      </c>
      <c r="D70" s="20">
        <f>IFERROR(INDEX(TFC_reg9!D$3:D$56,MATCH(VENSIM_IMPORT!$A70&amp;VENSIM_IMPORT!$B70,TFC_reg9!$S$3:$S$56,0))/10^6,0)</f>
        <v>7.5989069592999989</v>
      </c>
      <c r="E70" s="20">
        <f>IFERROR(INDEX(TFC_reg9!E$3:E$56,MATCH(VENSIM_IMPORT!$A70&amp;VENSIM_IMPORT!$B70,TFC_reg9!$S$3:$S$56,0))/10^6,0)</f>
        <v>7.9208685085000008</v>
      </c>
      <c r="F70" s="20">
        <f>IFERROR(INDEX(TFC_reg9!F$3:F$56,MATCH(VENSIM_IMPORT!$A70&amp;VENSIM_IMPORT!$B70,TFC_reg9!$S$3:$S$56,0))/10^6,0)</f>
        <v>7.8760212887999987</v>
      </c>
      <c r="G70" s="20">
        <f>IFERROR(INDEX(TFC_reg9!G$3:G$56,MATCH(VENSIM_IMPORT!$A70&amp;VENSIM_IMPORT!$B70,TFC_reg9!$S$3:$S$56,0))/10^6,0)</f>
        <v>7.8501110119999993</v>
      </c>
      <c r="H70" s="20">
        <f>IFERROR(INDEX(TFC_reg9!H$3:H$56,MATCH(VENSIM_IMPORT!$A70&amp;VENSIM_IMPORT!$B70,TFC_reg9!$S$3:$S$56,0))/10^6,0)</f>
        <v>8.4250730577999988</v>
      </c>
      <c r="I70" s="20">
        <f>IFERROR(INDEX(TFC_reg9!I$3:I$56,MATCH(VENSIM_IMPORT!$A70&amp;VENSIM_IMPORT!$B70,TFC_reg9!$S$3:$S$56,0))/10^6,0)</f>
        <v>8.4527621103999984</v>
      </c>
      <c r="J70" s="20">
        <f>IFERROR(INDEX(TFC_reg9!J$3:J$56,MATCH(VENSIM_IMPORT!$A70&amp;VENSIM_IMPORT!$B70,TFC_reg9!$S$3:$S$56,0))/10^6,0)</f>
        <v>8.6630548541000003</v>
      </c>
      <c r="K70" s="20">
        <f>IFERROR(INDEX(TFC_reg9!K$3:K$56,MATCH(VENSIM_IMPORT!$A70&amp;VENSIM_IMPORT!$B70,TFC_reg9!$S$3:$S$56,0))/10^6,0)</f>
        <v>8.8232819803999991</v>
      </c>
      <c r="L70" s="20">
        <f>IFERROR(INDEX(TFC_reg9!L$3:L$56,MATCH(VENSIM_IMPORT!$A70&amp;VENSIM_IMPORT!$B70,TFC_reg9!$S$3:$S$56,0))/10^6,0)</f>
        <v>8.9049768476000004</v>
      </c>
      <c r="M70" s="20">
        <f>IFERROR(INDEX(TFC_reg9!M$3:M$56,MATCH(VENSIM_IMPORT!$A70&amp;VENSIM_IMPORT!$B70,TFC_reg9!$S$3:$S$56,0))/10^6,0)</f>
        <v>8.9632151258999997</v>
      </c>
      <c r="N70" s="20">
        <f>IFERROR(INDEX(TFC_reg9!N$3:N$56,MATCH(VENSIM_IMPORT!$A70&amp;VENSIM_IMPORT!$B70,TFC_reg9!$S$3:$S$56,0))/10^6,0)</f>
        <v>9.2897552563999994</v>
      </c>
      <c r="O70" s="20">
        <f>IFERROR(INDEX(TFC_reg9!O$3:O$56,MATCH(VENSIM_IMPORT!$A70&amp;VENSIM_IMPORT!$B70,TFC_reg9!$S$3:$S$56,0))/10^6,0)</f>
        <v>9.4849839309000004</v>
      </c>
      <c r="P70" s="20">
        <f>IFERROR(INDEX(TFC_reg9!P$3:P$56,MATCH(VENSIM_IMPORT!$A70&amp;VENSIM_IMPORT!$B70,TFC_reg9!$S$3:$S$56,0))/10^6,0)</f>
        <v>9.7101135213999985</v>
      </c>
      <c r="Q70" s="20">
        <f>IFERROR(INDEX(TFC_reg9!Q$3:Q$56,MATCH(VENSIM_IMPORT!$A70&amp;VENSIM_IMPORT!$B70,TFC_reg9!$S$3:$S$56,0))/10^6,0)</f>
        <v>9.7579119860000016</v>
      </c>
    </row>
    <row r="71" spans="1:17" ht="18.75" x14ac:dyDescent="0.25">
      <c r="A71" s="1" t="s">
        <v>11</v>
      </c>
      <c r="B71" s="10" t="s">
        <v>2</v>
      </c>
      <c r="C71" s="20">
        <f>IFERROR(INDEX(TFC_reg9!C$3:C$56,MATCH(VENSIM_IMPORT!$A71&amp;VENSIM_IMPORT!$B71,TFC_reg9!$S$3:$S$56,0))/10^6,0)</f>
        <v>3.4829433882000003</v>
      </c>
      <c r="D71" s="20">
        <f>IFERROR(INDEX(TFC_reg9!D$3:D$56,MATCH(VENSIM_IMPORT!$A71&amp;VENSIM_IMPORT!$B71,TFC_reg9!$S$3:$S$56,0))/10^6,0)</f>
        <v>3.8728903504000001</v>
      </c>
      <c r="E71" s="20">
        <f>IFERROR(INDEX(TFC_reg9!E$3:E$56,MATCH(VENSIM_IMPORT!$A71&amp;VENSIM_IMPORT!$B71,TFC_reg9!$S$3:$S$56,0))/10^6,0)</f>
        <v>3.8273737354000001</v>
      </c>
      <c r="F71" s="20">
        <f>IFERROR(INDEX(TFC_reg9!F$3:F$56,MATCH(VENSIM_IMPORT!$A71&amp;VENSIM_IMPORT!$B71,TFC_reg9!$S$3:$S$56,0))/10^6,0)</f>
        <v>3.8863407404000005</v>
      </c>
      <c r="G71" s="20">
        <f>IFERROR(INDEX(TFC_reg9!G$3:G$56,MATCH(VENSIM_IMPORT!$A71&amp;VENSIM_IMPORT!$B71,TFC_reg9!$S$3:$S$56,0))/10^6,0)</f>
        <v>3.8512776928000001</v>
      </c>
      <c r="H71" s="20">
        <f>IFERROR(INDEX(TFC_reg9!H$3:H$56,MATCH(VENSIM_IMPORT!$A71&amp;VENSIM_IMPORT!$B71,TFC_reg9!$S$3:$S$56,0))/10^6,0)</f>
        <v>4.1060782845999997</v>
      </c>
      <c r="I71" s="20">
        <f>IFERROR(INDEX(TFC_reg9!I$3:I$56,MATCH(VENSIM_IMPORT!$A71&amp;VENSIM_IMPORT!$B71,TFC_reg9!$S$3:$S$56,0))/10^6,0)</f>
        <v>4.4467324092</v>
      </c>
      <c r="J71" s="20">
        <f>IFERROR(INDEX(TFC_reg9!J$3:J$56,MATCH(VENSIM_IMPORT!$A71&amp;VENSIM_IMPORT!$B71,TFC_reg9!$S$3:$S$56,0))/10^6,0)</f>
        <v>4.6597352084000008</v>
      </c>
      <c r="K71" s="20">
        <f>IFERROR(INDEX(TFC_reg9!K$3:K$56,MATCH(VENSIM_IMPORT!$A71&amp;VENSIM_IMPORT!$B71,TFC_reg9!$S$3:$S$56,0))/10^6,0)</f>
        <v>4.8023231367999992</v>
      </c>
      <c r="L71" s="20">
        <f>IFERROR(INDEX(TFC_reg9!L$3:L$56,MATCH(VENSIM_IMPORT!$A71&amp;VENSIM_IMPORT!$B71,TFC_reg9!$S$3:$S$56,0))/10^6,0)</f>
        <v>4.6986838744000003</v>
      </c>
      <c r="M71" s="20">
        <f>IFERROR(INDEX(TFC_reg9!M$3:M$56,MATCH(VENSIM_IMPORT!$A71&amp;VENSIM_IMPORT!$B71,TFC_reg9!$S$3:$S$56,0))/10^6,0)</f>
        <v>4.5572182260999998</v>
      </c>
      <c r="N71" s="20">
        <f>IFERROR(INDEX(TFC_reg9!N$3:N$56,MATCH(VENSIM_IMPORT!$A71&amp;VENSIM_IMPORT!$B71,TFC_reg9!$S$3:$S$56,0))/10^6,0)</f>
        <v>4.5711698102999998</v>
      </c>
      <c r="O71" s="20">
        <f>IFERROR(INDEX(TFC_reg9!O$3:O$56,MATCH(VENSIM_IMPORT!$A71&amp;VENSIM_IMPORT!$B71,TFC_reg9!$S$3:$S$56,0))/10^6,0)</f>
        <v>4.9081873322999989</v>
      </c>
      <c r="P71" s="20">
        <f>IFERROR(INDEX(TFC_reg9!P$3:P$56,MATCH(VENSIM_IMPORT!$A71&amp;VENSIM_IMPORT!$B71,TFC_reg9!$S$3:$S$56,0))/10^6,0)</f>
        <v>5.094977225900001</v>
      </c>
      <c r="Q71" s="20">
        <f>IFERROR(INDEX(TFC_reg9!Q$3:Q$56,MATCH(VENSIM_IMPORT!$A71&amp;VENSIM_IMPORT!$B71,TFC_reg9!$S$3:$S$56,0))/10^6,0)</f>
        <v>5.0853945202000004</v>
      </c>
    </row>
    <row r="72" spans="1:17" ht="18.75" x14ac:dyDescent="0.25">
      <c r="A72" s="1" t="s">
        <v>11</v>
      </c>
      <c r="B72" s="10" t="s">
        <v>5</v>
      </c>
      <c r="C72" s="20">
        <f>IFERROR(INDEX(TFC_reg9!C$3:C$56,MATCH(VENSIM_IMPORT!$A72&amp;VENSIM_IMPORT!$B72,TFC_reg9!$S$3:$S$56,0))/10^6,0)</f>
        <v>0.29168128240000002</v>
      </c>
      <c r="D72" s="20">
        <f>IFERROR(INDEX(TFC_reg9!D$3:D$56,MATCH(VENSIM_IMPORT!$A72&amp;VENSIM_IMPORT!$B72,TFC_reg9!$S$3:$S$56,0))/10^6,0)</f>
        <v>0.29189950199999998</v>
      </c>
      <c r="E72" s="20">
        <f>IFERROR(INDEX(TFC_reg9!E$3:E$56,MATCH(VENSIM_IMPORT!$A72&amp;VENSIM_IMPORT!$B72,TFC_reg9!$S$3:$S$56,0))/10^6,0)</f>
        <v>0.31394178189999999</v>
      </c>
      <c r="F72" s="20">
        <f>IFERROR(INDEX(TFC_reg9!F$3:F$56,MATCH(VENSIM_IMPORT!$A72&amp;VENSIM_IMPORT!$B72,TFC_reg9!$S$3:$S$56,0))/10^6,0)</f>
        <v>0.31120776670000005</v>
      </c>
      <c r="G72" s="20">
        <f>IFERROR(INDEX(TFC_reg9!G$3:G$56,MATCH(VENSIM_IMPORT!$A72&amp;VENSIM_IMPORT!$B72,TFC_reg9!$S$3:$S$56,0))/10^6,0)</f>
        <v>0.30193796420000002</v>
      </c>
      <c r="H72" s="20">
        <f>IFERROR(INDEX(TFC_reg9!H$3:H$56,MATCH(VENSIM_IMPORT!$A72&amp;VENSIM_IMPORT!$B72,TFC_reg9!$S$3:$S$56,0))/10^6,0)</f>
        <v>0.30331925139999993</v>
      </c>
      <c r="I72" s="20">
        <f>IFERROR(INDEX(TFC_reg9!I$3:I$56,MATCH(VENSIM_IMPORT!$A72&amp;VENSIM_IMPORT!$B72,TFC_reg9!$S$3:$S$56,0))/10^6,0)</f>
        <v>0.30258628720000003</v>
      </c>
      <c r="J72" s="20">
        <f>IFERROR(INDEX(TFC_reg9!J$3:J$56,MATCH(VENSIM_IMPORT!$A72&amp;VENSIM_IMPORT!$B72,TFC_reg9!$S$3:$S$56,0))/10^6,0)</f>
        <v>0.29544407119999999</v>
      </c>
      <c r="K72" s="20">
        <f>IFERROR(INDEX(TFC_reg9!K$3:K$56,MATCH(VENSIM_IMPORT!$A72&amp;VENSIM_IMPORT!$B72,TFC_reg9!$S$3:$S$56,0))/10^6,0)</f>
        <v>0.29107146429999997</v>
      </c>
      <c r="L72" s="20">
        <f>IFERROR(INDEX(TFC_reg9!L$3:L$56,MATCH(VENSIM_IMPORT!$A72&amp;VENSIM_IMPORT!$B72,TFC_reg9!$S$3:$S$56,0))/10^6,0)</f>
        <v>0.30218322399999997</v>
      </c>
      <c r="M72" s="20">
        <f>IFERROR(INDEX(TFC_reg9!M$3:M$56,MATCH(VENSIM_IMPORT!$A72&amp;VENSIM_IMPORT!$B72,TFC_reg9!$S$3:$S$56,0))/10^6,0)</f>
        <v>0.29185689260000003</v>
      </c>
      <c r="N72" s="20">
        <f>IFERROR(INDEX(TFC_reg9!N$3:N$56,MATCH(VENSIM_IMPORT!$A72&amp;VENSIM_IMPORT!$B72,TFC_reg9!$S$3:$S$56,0))/10^6,0)</f>
        <v>0.30829375800000003</v>
      </c>
      <c r="O72" s="20">
        <f>IFERROR(INDEX(TFC_reg9!O$3:O$56,MATCH(VENSIM_IMPORT!$A72&amp;VENSIM_IMPORT!$B72,TFC_reg9!$S$3:$S$56,0))/10^6,0)</f>
        <v>0.32094775789999991</v>
      </c>
      <c r="P72" s="20">
        <f>IFERROR(INDEX(TFC_reg9!P$3:P$56,MATCH(VENSIM_IMPORT!$A72&amp;VENSIM_IMPORT!$B72,TFC_reg9!$S$3:$S$56,0))/10^6,0)</f>
        <v>0.37075973919999994</v>
      </c>
      <c r="Q72" s="20">
        <f>IFERROR(INDEX(TFC_reg9!Q$3:Q$56,MATCH(VENSIM_IMPORT!$A72&amp;VENSIM_IMPORT!$B72,TFC_reg9!$S$3:$S$56,0))/10^6,0)</f>
        <v>0.36203678820000001</v>
      </c>
    </row>
    <row r="73" spans="1:17" ht="18.75" x14ac:dyDescent="0.25">
      <c r="A73" s="1" t="s">
        <v>11</v>
      </c>
      <c r="B73" s="10" t="s">
        <v>59</v>
      </c>
      <c r="C73" s="20">
        <f>IFERROR(INDEX(TFC_reg9!C$3:C$56,MATCH(VENSIM_IMPORT!$A73&amp;VENSIM_IMPORT!$B73,TFC_reg9!$S$3:$S$56,0))/10^6,0)</f>
        <v>0</v>
      </c>
      <c r="D73" s="20">
        <f>IFERROR(INDEX(TFC_reg9!D$3:D$56,MATCH(VENSIM_IMPORT!$A73&amp;VENSIM_IMPORT!$B73,TFC_reg9!$S$3:$S$56,0))/10^6,0)</f>
        <v>0</v>
      </c>
      <c r="E73" s="20">
        <f>IFERROR(INDEX(TFC_reg9!E$3:E$56,MATCH(VENSIM_IMPORT!$A73&amp;VENSIM_IMPORT!$B73,TFC_reg9!$S$3:$S$56,0))/10^6,0)</f>
        <v>0</v>
      </c>
      <c r="F73" s="20">
        <f>IFERROR(INDEX(TFC_reg9!F$3:F$56,MATCH(VENSIM_IMPORT!$A73&amp;VENSIM_IMPORT!$B73,TFC_reg9!$S$3:$S$56,0))/10^6,0)</f>
        <v>0</v>
      </c>
      <c r="G73" s="20">
        <f>IFERROR(INDEX(TFC_reg9!G$3:G$56,MATCH(VENSIM_IMPORT!$A73&amp;VENSIM_IMPORT!$B73,TFC_reg9!$S$3:$S$56,0))/10^6,0)</f>
        <v>0</v>
      </c>
      <c r="H73" s="20">
        <f>IFERROR(INDEX(TFC_reg9!H$3:H$56,MATCH(VENSIM_IMPORT!$A73&amp;VENSIM_IMPORT!$B73,TFC_reg9!$S$3:$S$56,0))/10^6,0)</f>
        <v>0</v>
      </c>
      <c r="I73" s="20">
        <f>IFERROR(INDEX(TFC_reg9!I$3:I$56,MATCH(VENSIM_IMPORT!$A73&amp;VENSIM_IMPORT!$B73,TFC_reg9!$S$3:$S$56,0))/10^6,0)</f>
        <v>0</v>
      </c>
      <c r="J73" s="20">
        <f>IFERROR(INDEX(TFC_reg9!J$3:J$56,MATCH(VENSIM_IMPORT!$A73&amp;VENSIM_IMPORT!$B73,TFC_reg9!$S$3:$S$56,0))/10^6,0)</f>
        <v>0</v>
      </c>
      <c r="K73" s="20">
        <f>IFERROR(INDEX(TFC_reg9!K$3:K$56,MATCH(VENSIM_IMPORT!$A73&amp;VENSIM_IMPORT!$B73,TFC_reg9!$S$3:$S$56,0))/10^6,0)</f>
        <v>0</v>
      </c>
      <c r="L73" s="20">
        <f>IFERROR(INDEX(TFC_reg9!L$3:L$56,MATCH(VENSIM_IMPORT!$A73&amp;VENSIM_IMPORT!$B73,TFC_reg9!$S$3:$S$56,0))/10^6,0)</f>
        <v>0</v>
      </c>
      <c r="M73" s="20">
        <f>IFERROR(INDEX(TFC_reg9!M$3:M$56,MATCH(VENSIM_IMPORT!$A73&amp;VENSIM_IMPORT!$B73,TFC_reg9!$S$3:$S$56,0))/10^6,0)</f>
        <v>0</v>
      </c>
      <c r="N73" s="20">
        <f>IFERROR(INDEX(TFC_reg9!N$3:N$56,MATCH(VENSIM_IMPORT!$A73&amp;VENSIM_IMPORT!$B73,TFC_reg9!$S$3:$S$56,0))/10^6,0)</f>
        <v>0</v>
      </c>
      <c r="O73" s="20">
        <f>IFERROR(INDEX(TFC_reg9!O$3:O$56,MATCH(VENSIM_IMPORT!$A73&amp;VENSIM_IMPORT!$B73,TFC_reg9!$S$3:$S$56,0))/10^6,0)</f>
        <v>0</v>
      </c>
      <c r="P73" s="20">
        <f>IFERROR(INDEX(TFC_reg9!P$3:P$56,MATCH(VENSIM_IMPORT!$A73&amp;VENSIM_IMPORT!$B73,TFC_reg9!$S$3:$S$56,0))/10^6,0)</f>
        <v>0</v>
      </c>
      <c r="Q73" s="20">
        <f>IFERROR(INDEX(TFC_reg9!Q$3:Q$56,MATCH(VENSIM_IMPORT!$A73&amp;VENSIM_IMPORT!$B73,TFC_reg9!$S$3:$S$56,0))/10^6,0)</f>
        <v>0</v>
      </c>
    </row>
    <row r="74" spans="1:17" ht="18.75" x14ac:dyDescent="0.25">
      <c r="A74" s="1" t="s">
        <v>11</v>
      </c>
      <c r="B74" s="10" t="s">
        <v>3</v>
      </c>
      <c r="C74" s="20">
        <f>IFERROR(INDEX(TFC_reg9!C$3:C$56,MATCH(VENSIM_IMPORT!$A74&amp;VENSIM_IMPORT!$B74,TFC_reg9!$S$3:$S$56,0))/10^6,0)</f>
        <v>18.954340815399998</v>
      </c>
      <c r="D74" s="20">
        <f>IFERROR(INDEX(TFC_reg9!D$3:D$56,MATCH(VENSIM_IMPORT!$A74&amp;VENSIM_IMPORT!$B74,TFC_reg9!$S$3:$S$56,0))/10^6,0)</f>
        <v>18.510659460799999</v>
      </c>
      <c r="E74" s="20">
        <f>IFERROR(INDEX(TFC_reg9!E$3:E$56,MATCH(VENSIM_IMPORT!$A74&amp;VENSIM_IMPORT!$B74,TFC_reg9!$S$3:$S$56,0))/10^6,0)</f>
        <v>18.702372111999999</v>
      </c>
      <c r="F74" s="20">
        <f>IFERROR(INDEX(TFC_reg9!F$3:F$56,MATCH(VENSIM_IMPORT!$A74&amp;VENSIM_IMPORT!$B74,TFC_reg9!$S$3:$S$56,0))/10^6,0)</f>
        <v>17.7200242465</v>
      </c>
      <c r="G74" s="20">
        <f>IFERROR(INDEX(TFC_reg9!G$3:G$56,MATCH(VENSIM_IMPORT!$A74&amp;VENSIM_IMPORT!$B74,TFC_reg9!$S$3:$S$56,0))/10^6,0)</f>
        <v>18.096401857</v>
      </c>
      <c r="H74" s="20">
        <f>IFERROR(INDEX(TFC_reg9!H$3:H$56,MATCH(VENSIM_IMPORT!$A74&amp;VENSIM_IMPORT!$B74,TFC_reg9!$S$3:$S$56,0))/10^6,0)</f>
        <v>18.530026857699998</v>
      </c>
      <c r="I74" s="20">
        <f>IFERROR(INDEX(TFC_reg9!I$3:I$56,MATCH(VENSIM_IMPORT!$A74&amp;VENSIM_IMPORT!$B74,TFC_reg9!$S$3:$S$56,0))/10^6,0)</f>
        <v>18.699104793699998</v>
      </c>
      <c r="J74" s="20">
        <f>IFERROR(INDEX(TFC_reg9!J$3:J$56,MATCH(VENSIM_IMPORT!$A74&amp;VENSIM_IMPORT!$B74,TFC_reg9!$S$3:$S$56,0))/10^6,0)</f>
        <v>19.154384594900002</v>
      </c>
      <c r="K74" s="20">
        <f>IFERROR(INDEX(TFC_reg9!K$3:K$56,MATCH(VENSIM_IMPORT!$A74&amp;VENSIM_IMPORT!$B74,TFC_reg9!$S$3:$S$56,0))/10^6,0)</f>
        <v>19.737095626600002</v>
      </c>
      <c r="L74" s="20">
        <f>IFERROR(INDEX(TFC_reg9!L$3:L$56,MATCH(VENSIM_IMPORT!$A74&amp;VENSIM_IMPORT!$B74,TFC_reg9!$S$3:$S$56,0))/10^6,0)</f>
        <v>19.754649251100009</v>
      </c>
      <c r="M74" s="20">
        <f>IFERROR(INDEX(TFC_reg9!M$3:M$56,MATCH(VENSIM_IMPORT!$A74&amp;VENSIM_IMPORT!$B74,TFC_reg9!$S$3:$S$56,0))/10^6,0)</f>
        <v>19.982349742</v>
      </c>
      <c r="N74" s="20">
        <f>IFERROR(INDEX(TFC_reg9!N$3:N$56,MATCH(VENSIM_IMPORT!$A74&amp;VENSIM_IMPORT!$B74,TFC_reg9!$S$3:$S$56,0))/10^6,0)</f>
        <v>20.041867892499997</v>
      </c>
      <c r="O74" s="20">
        <f>IFERROR(INDEX(TFC_reg9!O$3:O$56,MATCH(VENSIM_IMPORT!$A74&amp;VENSIM_IMPORT!$B74,TFC_reg9!$S$3:$S$56,0))/10^6,0)</f>
        <v>20.460527400799997</v>
      </c>
      <c r="P74" s="20">
        <f>IFERROR(INDEX(TFC_reg9!P$3:P$56,MATCH(VENSIM_IMPORT!$A74&amp;VENSIM_IMPORT!$B74,TFC_reg9!$S$3:$S$56,0))/10^6,0)</f>
        <v>20.492591883499998</v>
      </c>
      <c r="Q74" s="20">
        <f>IFERROR(INDEX(TFC_reg9!Q$3:Q$56,MATCH(VENSIM_IMPORT!$A74&amp;VENSIM_IMPORT!$B74,TFC_reg9!$S$3:$S$56,0))/10^6,0)</f>
        <v>20.486374849799997</v>
      </c>
    </row>
    <row r="75" spans="1:17" ht="18.75" x14ac:dyDescent="0.25">
      <c r="A75" s="1" t="s">
        <v>11</v>
      </c>
      <c r="B75" s="10" t="s">
        <v>4</v>
      </c>
      <c r="C75" s="20">
        <f>IFERROR(INDEX(TFC_reg9!C$3:C$56,MATCH(VENSIM_IMPORT!$A75&amp;VENSIM_IMPORT!$B75,TFC_reg9!$S$3:$S$56,0))/10^6,0)</f>
        <v>3.7206082923999997</v>
      </c>
      <c r="D75" s="20">
        <f>IFERROR(INDEX(TFC_reg9!D$3:D$56,MATCH(VENSIM_IMPORT!$A75&amp;VENSIM_IMPORT!$B75,TFC_reg9!$S$3:$S$56,0))/10^6,0)</f>
        <v>3.7850150921000001</v>
      </c>
      <c r="E75" s="20">
        <f>IFERROR(INDEX(TFC_reg9!E$3:E$56,MATCH(VENSIM_IMPORT!$A75&amp;VENSIM_IMPORT!$B75,TFC_reg9!$S$3:$S$56,0))/10^6,0)</f>
        <v>3.8443187226999997</v>
      </c>
      <c r="F75" s="20">
        <f>IFERROR(INDEX(TFC_reg9!F$3:F$56,MATCH(VENSIM_IMPORT!$A75&amp;VENSIM_IMPORT!$B75,TFC_reg9!$S$3:$S$56,0))/10^6,0)</f>
        <v>3.8591536094000003</v>
      </c>
      <c r="G75" s="20">
        <f>IFERROR(INDEX(TFC_reg9!G$3:G$56,MATCH(VENSIM_IMPORT!$A75&amp;VENSIM_IMPORT!$B75,TFC_reg9!$S$3:$S$56,0))/10^6,0)</f>
        <v>3.7310629999000007</v>
      </c>
      <c r="H75" s="20">
        <f>IFERROR(INDEX(TFC_reg9!H$3:H$56,MATCH(VENSIM_IMPORT!$A75&amp;VENSIM_IMPORT!$B75,TFC_reg9!$S$3:$S$56,0))/10^6,0)</f>
        <v>3.6843891617</v>
      </c>
      <c r="I75" s="20">
        <f>IFERROR(INDEX(TFC_reg9!I$3:I$56,MATCH(VENSIM_IMPORT!$A75&amp;VENSIM_IMPORT!$B75,TFC_reg9!$S$3:$S$56,0))/10^6,0)</f>
        <v>3.5697556175000003</v>
      </c>
      <c r="J75" s="20">
        <f>IFERROR(INDEX(TFC_reg9!J$3:J$56,MATCH(VENSIM_IMPORT!$A75&amp;VENSIM_IMPORT!$B75,TFC_reg9!$S$3:$S$56,0))/10^6,0)</f>
        <v>3.5501247427999996</v>
      </c>
      <c r="K75" s="20">
        <f>IFERROR(INDEX(TFC_reg9!K$3:K$56,MATCH(VENSIM_IMPORT!$A75&amp;VENSIM_IMPORT!$B75,TFC_reg9!$S$3:$S$56,0))/10^6,0)</f>
        <v>3.4929340747000004</v>
      </c>
      <c r="L75" s="20">
        <f>IFERROR(INDEX(TFC_reg9!L$3:L$56,MATCH(VENSIM_IMPORT!$A75&amp;VENSIM_IMPORT!$B75,TFC_reg9!$S$3:$S$56,0))/10^6,0)</f>
        <v>3.4915861993000004</v>
      </c>
      <c r="M75" s="20">
        <f>IFERROR(INDEX(TFC_reg9!M$3:M$56,MATCH(VENSIM_IMPORT!$A75&amp;VENSIM_IMPORT!$B75,TFC_reg9!$S$3:$S$56,0))/10^6,0)</f>
        <v>3.3443029040000001</v>
      </c>
      <c r="N75" s="20">
        <f>IFERROR(INDEX(TFC_reg9!N$3:N$56,MATCH(VENSIM_IMPORT!$A75&amp;VENSIM_IMPORT!$B75,TFC_reg9!$S$3:$S$56,0))/10^6,0)</f>
        <v>2.8355689623</v>
      </c>
      <c r="O75" s="20">
        <f>IFERROR(INDEX(TFC_reg9!O$3:O$56,MATCH(VENSIM_IMPORT!$A75&amp;VENSIM_IMPORT!$B75,TFC_reg9!$S$3:$S$56,0))/10^6,0)</f>
        <v>2.8072722195000002</v>
      </c>
      <c r="P75" s="20">
        <f>IFERROR(INDEX(TFC_reg9!P$3:P$56,MATCH(VENSIM_IMPORT!$A75&amp;VENSIM_IMPORT!$B75,TFC_reg9!$S$3:$S$56,0))/10^6,0)</f>
        <v>2.476423982</v>
      </c>
      <c r="Q75" s="20">
        <f>IFERROR(INDEX(TFC_reg9!Q$3:Q$56,MATCH(VENSIM_IMPORT!$A75&amp;VENSIM_IMPORT!$B75,TFC_reg9!$S$3:$S$56,0))/10^6,0)</f>
        <v>2.3477124036999997</v>
      </c>
    </row>
    <row r="76" spans="1:17" ht="18.75" x14ac:dyDescent="0.25">
      <c r="A76" s="1" t="s">
        <v>11</v>
      </c>
      <c r="B76" s="10" t="s">
        <v>1</v>
      </c>
      <c r="C76" s="20">
        <f>IFERROR(INDEX(TFC_reg9!C$3:C$56,MATCH(VENSIM_IMPORT!$A76&amp;VENSIM_IMPORT!$B76,TFC_reg9!$S$3:$S$56,0))/10^6,0)</f>
        <v>2.4758480390999997</v>
      </c>
      <c r="D76" s="20">
        <f>IFERROR(INDEX(TFC_reg9!D$3:D$56,MATCH(VENSIM_IMPORT!$A76&amp;VENSIM_IMPORT!$B76,TFC_reg9!$S$3:$S$56,0))/10^6,0)</f>
        <v>2.7029362114</v>
      </c>
      <c r="E76" s="20">
        <f>IFERROR(INDEX(TFC_reg9!E$3:E$56,MATCH(VENSIM_IMPORT!$A76&amp;VENSIM_IMPORT!$B76,TFC_reg9!$S$3:$S$56,0))/10^6,0)</f>
        <v>2.9280291590999998</v>
      </c>
      <c r="F76" s="20">
        <f>IFERROR(INDEX(TFC_reg9!F$3:F$56,MATCH(VENSIM_IMPORT!$A76&amp;VENSIM_IMPORT!$B76,TFC_reg9!$S$3:$S$56,0))/10^6,0)</f>
        <v>2.7854447752999998</v>
      </c>
      <c r="G76" s="20">
        <f>IFERROR(INDEX(TFC_reg9!G$3:G$56,MATCH(VENSIM_IMPORT!$A76&amp;VENSIM_IMPORT!$B76,TFC_reg9!$S$3:$S$56,0))/10^6,0)</f>
        <v>2.7291544862000001</v>
      </c>
      <c r="H76" s="20">
        <f>IFERROR(INDEX(TFC_reg9!H$3:H$56,MATCH(VENSIM_IMPORT!$A76&amp;VENSIM_IMPORT!$B76,TFC_reg9!$S$3:$S$56,0))/10^6,0)</f>
        <v>3.3011146245000003</v>
      </c>
      <c r="I76" s="20">
        <f>IFERROR(INDEX(TFC_reg9!I$3:I$56,MATCH(VENSIM_IMPORT!$A76&amp;VENSIM_IMPORT!$B76,TFC_reg9!$S$3:$S$56,0))/10^6,0)</f>
        <v>3.3353838127999995</v>
      </c>
      <c r="J76" s="20">
        <f>IFERROR(INDEX(TFC_reg9!J$3:J$56,MATCH(VENSIM_IMPORT!$A76&amp;VENSIM_IMPORT!$B76,TFC_reg9!$S$3:$S$56,0))/10^6,0)</f>
        <v>3.0935658057000004</v>
      </c>
      <c r="K76" s="20">
        <f>IFERROR(INDEX(TFC_reg9!K$3:K$56,MATCH(VENSIM_IMPORT!$A76&amp;VENSIM_IMPORT!$B76,TFC_reg9!$S$3:$S$56,0))/10^6,0)</f>
        <v>2.8118624888000001</v>
      </c>
      <c r="L76" s="20">
        <f>IFERROR(INDEX(TFC_reg9!L$3:L$56,MATCH(VENSIM_IMPORT!$A76&amp;VENSIM_IMPORT!$B76,TFC_reg9!$S$3:$S$56,0))/10^6,0)</f>
        <v>2.8492414360000002</v>
      </c>
      <c r="M76" s="20">
        <f>IFERROR(INDEX(TFC_reg9!M$3:M$56,MATCH(VENSIM_IMPORT!$A76&amp;VENSIM_IMPORT!$B76,TFC_reg9!$S$3:$S$56,0))/10^6,0)</f>
        <v>3.1364970270000003</v>
      </c>
      <c r="N76" s="20">
        <f>IFERROR(INDEX(TFC_reg9!N$3:N$56,MATCH(VENSIM_IMPORT!$A76&amp;VENSIM_IMPORT!$B76,TFC_reg9!$S$3:$S$56,0))/10^6,0)</f>
        <v>2.7679084897999995</v>
      </c>
      <c r="O76" s="20">
        <f>IFERROR(INDEX(TFC_reg9!O$3:O$56,MATCH(VENSIM_IMPORT!$A76&amp;VENSIM_IMPORT!$B76,TFC_reg9!$S$3:$S$56,0))/10^6,0)</f>
        <v>2.9331374523</v>
      </c>
      <c r="P76" s="20">
        <f>IFERROR(INDEX(TFC_reg9!P$3:P$56,MATCH(VENSIM_IMPORT!$A76&amp;VENSIM_IMPORT!$B76,TFC_reg9!$S$3:$S$56,0))/10^6,0)</f>
        <v>3.1556889130999997</v>
      </c>
      <c r="Q76" s="20">
        <f>IFERROR(INDEX(TFC_reg9!Q$3:Q$56,MATCH(VENSIM_IMPORT!$A76&amp;VENSIM_IMPORT!$B76,TFC_reg9!$S$3:$S$56,0))/10^6,0)</f>
        <v>3.6840068038</v>
      </c>
    </row>
    <row r="77" spans="1:17" ht="18.75" x14ac:dyDescent="0.25">
      <c r="A77" s="1" t="s">
        <v>12</v>
      </c>
      <c r="B77" s="10" t="s">
        <v>6</v>
      </c>
      <c r="C77" s="20">
        <f>IFERROR(INDEX(TFC_reg9!C$3:C$56,MATCH(VENSIM_IMPORT!$A77&amp;VENSIM_IMPORT!$B77,TFC_reg9!$S$3:$S$56,0))/10^6,0)</f>
        <v>2.0461967983</v>
      </c>
      <c r="D77" s="20">
        <f>IFERROR(INDEX(TFC_reg9!D$3:D$56,MATCH(VENSIM_IMPORT!$A77&amp;VENSIM_IMPORT!$B77,TFC_reg9!$S$3:$S$56,0))/10^6,0)</f>
        <v>2.1401819976999996</v>
      </c>
      <c r="E77" s="20">
        <f>IFERROR(INDEX(TFC_reg9!E$3:E$56,MATCH(VENSIM_IMPORT!$A77&amp;VENSIM_IMPORT!$B77,TFC_reg9!$S$3:$S$56,0))/10^6,0)</f>
        <v>2.2507128006999997</v>
      </c>
      <c r="F77" s="20">
        <f>IFERROR(INDEX(TFC_reg9!F$3:F$56,MATCH(VENSIM_IMPORT!$A77&amp;VENSIM_IMPORT!$B77,TFC_reg9!$S$3:$S$56,0))/10^6,0)</f>
        <v>2.3371883991</v>
      </c>
      <c r="G77" s="20">
        <f>IFERROR(INDEX(TFC_reg9!G$3:G$56,MATCH(VENSIM_IMPORT!$A77&amp;VENSIM_IMPORT!$B77,TFC_reg9!$S$3:$S$56,0))/10^6,0)</f>
        <v>2.3436251997999999</v>
      </c>
      <c r="H77" s="20">
        <f>IFERROR(INDEX(TFC_reg9!H$3:H$56,MATCH(VENSIM_IMPORT!$A77&amp;VENSIM_IMPORT!$B77,TFC_reg9!$S$3:$S$56,0))/10^6,0)</f>
        <v>2.4956676008000001</v>
      </c>
      <c r="I77" s="20">
        <f>IFERROR(INDEX(TFC_reg9!I$3:I$56,MATCH(VENSIM_IMPORT!$A77&amp;VENSIM_IMPORT!$B77,TFC_reg9!$S$3:$S$56,0))/10^6,0)</f>
        <v>2.6157960016000006</v>
      </c>
      <c r="J77" s="20">
        <f>IFERROR(INDEX(TFC_reg9!J$3:J$56,MATCH(VENSIM_IMPORT!$A77&amp;VENSIM_IMPORT!$B77,TFC_reg9!$S$3:$S$56,0))/10^6,0)</f>
        <v>2.6978543992999997</v>
      </c>
      <c r="K77" s="20">
        <f>IFERROR(INDEX(TFC_reg9!K$3:K$56,MATCH(VENSIM_IMPORT!$A77&amp;VENSIM_IMPORT!$B77,TFC_reg9!$S$3:$S$56,0))/10^6,0)</f>
        <v>2.7957635983000002</v>
      </c>
      <c r="L77" s="20">
        <f>IFERROR(INDEX(TFC_reg9!L$3:L$56,MATCH(VENSIM_IMPORT!$A77&amp;VENSIM_IMPORT!$B77,TFC_reg9!$S$3:$S$56,0))/10^6,0)</f>
        <v>2.8862064002999999</v>
      </c>
      <c r="M77" s="20">
        <f>IFERROR(INDEX(TFC_reg9!M$3:M$56,MATCH(VENSIM_IMPORT!$A77&amp;VENSIM_IMPORT!$B77,TFC_reg9!$S$3:$S$56,0))/10^6,0)</f>
        <v>2.8884419990999999</v>
      </c>
      <c r="N77" s="20">
        <f>IFERROR(INDEX(TFC_reg9!N$3:N$56,MATCH(VENSIM_IMPORT!$A77&amp;VENSIM_IMPORT!$B77,TFC_reg9!$S$3:$S$56,0))/10^6,0)</f>
        <v>2.9144088013999991</v>
      </c>
      <c r="O77" s="20">
        <f>IFERROR(INDEX(TFC_reg9!O$3:O$56,MATCH(VENSIM_IMPORT!$A77&amp;VENSIM_IMPORT!$B77,TFC_reg9!$S$3:$S$56,0))/10^6,0)</f>
        <v>2.9359496885</v>
      </c>
      <c r="P77" s="20">
        <f>IFERROR(INDEX(TFC_reg9!P$3:P$56,MATCH(VENSIM_IMPORT!$A77&amp;VENSIM_IMPORT!$B77,TFC_reg9!$S$3:$S$56,0))/10^6,0)</f>
        <v>2.9869966933999996</v>
      </c>
      <c r="Q77" s="20">
        <f>IFERROR(INDEX(TFC_reg9!Q$3:Q$56,MATCH(VENSIM_IMPORT!$A77&amp;VENSIM_IMPORT!$B77,TFC_reg9!$S$3:$S$56,0))/10^6,0)</f>
        <v>3.0276418615000003</v>
      </c>
    </row>
    <row r="78" spans="1:17" ht="18.75" x14ac:dyDescent="0.25">
      <c r="A78" s="1" t="s">
        <v>12</v>
      </c>
      <c r="B78" s="10" t="s">
        <v>2</v>
      </c>
      <c r="C78" s="20">
        <f>IFERROR(INDEX(TFC_reg9!C$3:C$56,MATCH(VENSIM_IMPORT!$A78&amp;VENSIM_IMPORT!$B78,TFC_reg9!$S$3:$S$56,0))/10^6,0)</f>
        <v>1.6510589850000001</v>
      </c>
      <c r="D78" s="20">
        <f>IFERROR(INDEX(TFC_reg9!D$3:D$56,MATCH(VENSIM_IMPORT!$A78&amp;VENSIM_IMPORT!$B78,TFC_reg9!$S$3:$S$56,0))/10^6,0)</f>
        <v>1.7377232159000002</v>
      </c>
      <c r="E78" s="20">
        <f>IFERROR(INDEX(TFC_reg9!E$3:E$56,MATCH(VENSIM_IMPORT!$A78&amp;VENSIM_IMPORT!$B78,TFC_reg9!$S$3:$S$56,0))/10^6,0)</f>
        <v>1.7612098640999998</v>
      </c>
      <c r="F78" s="20">
        <f>IFERROR(INDEX(TFC_reg9!F$3:F$56,MATCH(VENSIM_IMPORT!$A78&amp;VENSIM_IMPORT!$B78,TFC_reg9!$S$3:$S$56,0))/10^6,0)</f>
        <v>1.7615970195000001</v>
      </c>
      <c r="G78" s="20">
        <f>IFERROR(INDEX(TFC_reg9!G$3:G$56,MATCH(VENSIM_IMPORT!$A78&amp;VENSIM_IMPORT!$B78,TFC_reg9!$S$3:$S$56,0))/10^6,0)</f>
        <v>1.6052005734999997</v>
      </c>
      <c r="H78" s="20">
        <f>IFERROR(INDEX(TFC_reg9!H$3:H$56,MATCH(VENSIM_IMPORT!$A78&amp;VENSIM_IMPORT!$B78,TFC_reg9!$S$3:$S$56,0))/10^6,0)</f>
        <v>1.8486308481999998</v>
      </c>
      <c r="I78" s="20">
        <f>IFERROR(INDEX(TFC_reg9!I$3:I$56,MATCH(VENSIM_IMPORT!$A78&amp;VENSIM_IMPORT!$B78,TFC_reg9!$S$3:$S$56,0))/10^6,0)</f>
        <v>1.9091408373000001</v>
      </c>
      <c r="J78" s="20">
        <f>IFERROR(INDEX(TFC_reg9!J$3:J$56,MATCH(VENSIM_IMPORT!$A78&amp;VENSIM_IMPORT!$B78,TFC_reg9!$S$3:$S$56,0))/10^6,0)</f>
        <v>1.8842510658999998</v>
      </c>
      <c r="K78" s="20">
        <f>IFERROR(INDEX(TFC_reg9!K$3:K$56,MATCH(VENSIM_IMPORT!$A78&amp;VENSIM_IMPORT!$B78,TFC_reg9!$S$3:$S$56,0))/10^6,0)</f>
        <v>1.9147428482000002</v>
      </c>
      <c r="L78" s="20">
        <f>IFERROR(INDEX(TFC_reg9!L$3:L$56,MATCH(VENSIM_IMPORT!$A78&amp;VENSIM_IMPORT!$B78,TFC_reg9!$S$3:$S$56,0))/10^6,0)</f>
        <v>1.9066983368000003</v>
      </c>
      <c r="M78" s="20">
        <f>IFERROR(INDEX(TFC_reg9!M$3:M$56,MATCH(VENSIM_IMPORT!$A78&amp;VENSIM_IMPORT!$B78,TFC_reg9!$S$3:$S$56,0))/10^6,0)</f>
        <v>1.9274443627</v>
      </c>
      <c r="N78" s="20">
        <f>IFERROR(INDEX(TFC_reg9!N$3:N$56,MATCH(VENSIM_IMPORT!$A78&amp;VENSIM_IMPORT!$B78,TFC_reg9!$S$3:$S$56,0))/10^6,0)</f>
        <v>1.8767096348999996</v>
      </c>
      <c r="O78" s="20">
        <f>IFERROR(INDEX(TFC_reg9!O$3:O$56,MATCH(VENSIM_IMPORT!$A78&amp;VENSIM_IMPORT!$B78,TFC_reg9!$S$3:$S$56,0))/10^6,0)</f>
        <v>1.8581929693000001</v>
      </c>
      <c r="P78" s="20">
        <f>IFERROR(INDEX(TFC_reg9!P$3:P$56,MATCH(VENSIM_IMPORT!$A78&amp;VENSIM_IMPORT!$B78,TFC_reg9!$S$3:$S$56,0))/10^6,0)</f>
        <v>1.9471571151000002</v>
      </c>
      <c r="Q78" s="20">
        <f>IFERROR(INDEX(TFC_reg9!Q$3:Q$56,MATCH(VENSIM_IMPORT!$A78&amp;VENSIM_IMPORT!$B78,TFC_reg9!$S$3:$S$56,0))/10^6,0)</f>
        <v>1.8881756465999999</v>
      </c>
    </row>
    <row r="79" spans="1:17" ht="18.75" x14ac:dyDescent="0.25">
      <c r="A79" s="1" t="s">
        <v>12</v>
      </c>
      <c r="B79" s="10" t="s">
        <v>5</v>
      </c>
      <c r="C79" s="20">
        <f>IFERROR(INDEX(TFC_reg9!C$3:C$56,MATCH(VENSIM_IMPORT!$A79&amp;VENSIM_IMPORT!$B79,TFC_reg9!$S$3:$S$56,0))/10^6,0)</f>
        <v>6.6025418000000002E-3</v>
      </c>
      <c r="D79" s="20">
        <f>IFERROR(INDEX(TFC_reg9!D$3:D$56,MATCH(VENSIM_IMPORT!$A79&amp;VENSIM_IMPORT!$B79,TFC_reg9!$S$3:$S$56,0))/10^6,0)</f>
        <v>7.2802583999999997E-3</v>
      </c>
      <c r="E79" s="20">
        <f>IFERROR(INDEX(TFC_reg9!E$3:E$56,MATCH(VENSIM_IMPORT!$A79&amp;VENSIM_IMPORT!$B79,TFC_reg9!$S$3:$S$56,0))/10^6,0)</f>
        <v>5.9883369000000002E-3</v>
      </c>
      <c r="F79" s="20">
        <f>IFERROR(INDEX(TFC_reg9!F$3:F$56,MATCH(VENSIM_IMPORT!$A79&amp;VENSIM_IMPORT!$B79,TFC_reg9!$S$3:$S$56,0))/10^6,0)</f>
        <v>1.0100599E-2</v>
      </c>
      <c r="G79" s="20">
        <f>IFERROR(INDEX(TFC_reg9!G$3:G$56,MATCH(VENSIM_IMPORT!$A79&amp;VENSIM_IMPORT!$B79,TFC_reg9!$S$3:$S$56,0))/10^6,0)</f>
        <v>1.3373035299999999E-2</v>
      </c>
      <c r="H79" s="20">
        <f>IFERROR(INDEX(TFC_reg9!H$3:H$56,MATCH(VENSIM_IMPORT!$A79&amp;VENSIM_IMPORT!$B79,TFC_reg9!$S$3:$S$56,0))/10^6,0)</f>
        <v>1.5791010900000003E-2</v>
      </c>
      <c r="I79" s="20">
        <f>IFERROR(INDEX(TFC_reg9!I$3:I$56,MATCH(VENSIM_IMPORT!$A79&amp;VENSIM_IMPORT!$B79,TFC_reg9!$S$3:$S$56,0))/10^6,0)</f>
        <v>1.8032432300000002E-2</v>
      </c>
      <c r="J79" s="20">
        <f>IFERROR(INDEX(TFC_reg9!J$3:J$56,MATCH(VENSIM_IMPORT!$A79&amp;VENSIM_IMPORT!$B79,TFC_reg9!$S$3:$S$56,0))/10^6,0)</f>
        <v>2.1514298599999999E-2</v>
      </c>
      <c r="K79" s="20">
        <f>IFERROR(INDEX(TFC_reg9!K$3:K$56,MATCH(VENSIM_IMPORT!$A79&amp;VENSIM_IMPORT!$B79,TFC_reg9!$S$3:$S$56,0))/10^6,0)</f>
        <v>2.4135629499999998E-2</v>
      </c>
      <c r="L79" s="20">
        <f>IFERROR(INDEX(TFC_reg9!L$3:L$56,MATCH(VENSIM_IMPORT!$A79&amp;VENSIM_IMPORT!$B79,TFC_reg9!$S$3:$S$56,0))/10^6,0)</f>
        <v>2.7458015700000001E-2</v>
      </c>
      <c r="M79" s="20">
        <f>IFERROR(INDEX(TFC_reg9!M$3:M$56,MATCH(VENSIM_IMPORT!$A79&amp;VENSIM_IMPORT!$B79,TFC_reg9!$S$3:$S$56,0))/10^6,0)</f>
        <v>3.1620742700000003E-2</v>
      </c>
      <c r="N79" s="20">
        <f>IFERROR(INDEX(TFC_reg9!N$3:N$56,MATCH(VENSIM_IMPORT!$A79&amp;VENSIM_IMPORT!$B79,TFC_reg9!$S$3:$S$56,0))/10^6,0)</f>
        <v>3.5193720099999999E-2</v>
      </c>
      <c r="O79" s="20">
        <f>IFERROR(INDEX(TFC_reg9!O$3:O$56,MATCH(VENSIM_IMPORT!$A79&amp;VENSIM_IMPORT!$B79,TFC_reg9!$S$3:$S$56,0))/10^6,0)</f>
        <v>3.8402289000000006E-2</v>
      </c>
      <c r="P79" s="20">
        <f>IFERROR(INDEX(TFC_reg9!P$3:P$56,MATCH(VENSIM_IMPORT!$A79&amp;VENSIM_IMPORT!$B79,TFC_reg9!$S$3:$S$56,0))/10^6,0)</f>
        <v>4.1681598599999994E-2</v>
      </c>
      <c r="Q79" s="20">
        <f>IFERROR(INDEX(TFC_reg9!Q$3:Q$56,MATCH(VENSIM_IMPORT!$A79&amp;VENSIM_IMPORT!$B79,TFC_reg9!$S$3:$S$56,0))/10^6,0)</f>
        <v>4.4447294700000001E-2</v>
      </c>
    </row>
    <row r="80" spans="1:17" ht="18.75" x14ac:dyDescent="0.25">
      <c r="A80" s="1" t="s">
        <v>12</v>
      </c>
      <c r="B80" s="10" t="s">
        <v>59</v>
      </c>
      <c r="C80" s="20">
        <f>IFERROR(INDEX(TFC_reg9!C$3:C$56,MATCH(VENSIM_IMPORT!$A80&amp;VENSIM_IMPORT!$B80,TFC_reg9!$S$3:$S$56,0))/10^6,0)</f>
        <v>0</v>
      </c>
      <c r="D80" s="20">
        <f>IFERROR(INDEX(TFC_reg9!D$3:D$56,MATCH(VENSIM_IMPORT!$A80&amp;VENSIM_IMPORT!$B80,TFC_reg9!$S$3:$S$56,0))/10^6,0)</f>
        <v>0</v>
      </c>
      <c r="E80" s="20">
        <f>IFERROR(INDEX(TFC_reg9!E$3:E$56,MATCH(VENSIM_IMPORT!$A80&amp;VENSIM_IMPORT!$B80,TFC_reg9!$S$3:$S$56,0))/10^6,0)</f>
        <v>0</v>
      </c>
      <c r="F80" s="20">
        <f>IFERROR(INDEX(TFC_reg9!F$3:F$56,MATCH(VENSIM_IMPORT!$A80&amp;VENSIM_IMPORT!$B80,TFC_reg9!$S$3:$S$56,0))/10^6,0)</f>
        <v>0</v>
      </c>
      <c r="G80" s="20">
        <f>IFERROR(INDEX(TFC_reg9!G$3:G$56,MATCH(VENSIM_IMPORT!$A80&amp;VENSIM_IMPORT!$B80,TFC_reg9!$S$3:$S$56,0))/10^6,0)</f>
        <v>0</v>
      </c>
      <c r="H80" s="20">
        <f>IFERROR(INDEX(TFC_reg9!H$3:H$56,MATCH(VENSIM_IMPORT!$A80&amp;VENSIM_IMPORT!$B80,TFC_reg9!$S$3:$S$56,0))/10^6,0)</f>
        <v>0</v>
      </c>
      <c r="I80" s="20">
        <f>IFERROR(INDEX(TFC_reg9!I$3:I$56,MATCH(VENSIM_IMPORT!$A80&amp;VENSIM_IMPORT!$B80,TFC_reg9!$S$3:$S$56,0))/10^6,0)</f>
        <v>0</v>
      </c>
      <c r="J80" s="20">
        <f>IFERROR(INDEX(TFC_reg9!J$3:J$56,MATCH(VENSIM_IMPORT!$A80&amp;VENSIM_IMPORT!$B80,TFC_reg9!$S$3:$S$56,0))/10^6,0)</f>
        <v>0</v>
      </c>
      <c r="K80" s="20">
        <f>IFERROR(INDEX(TFC_reg9!K$3:K$56,MATCH(VENSIM_IMPORT!$A80&amp;VENSIM_IMPORT!$B80,TFC_reg9!$S$3:$S$56,0))/10^6,0)</f>
        <v>0</v>
      </c>
      <c r="L80" s="20">
        <f>IFERROR(INDEX(TFC_reg9!L$3:L$56,MATCH(VENSIM_IMPORT!$A80&amp;VENSIM_IMPORT!$B80,TFC_reg9!$S$3:$S$56,0))/10^6,0)</f>
        <v>0</v>
      </c>
      <c r="M80" s="20">
        <f>IFERROR(INDEX(TFC_reg9!M$3:M$56,MATCH(VENSIM_IMPORT!$A80&amp;VENSIM_IMPORT!$B80,TFC_reg9!$S$3:$S$56,0))/10^6,0)</f>
        <v>0</v>
      </c>
      <c r="N80" s="20">
        <f>IFERROR(INDEX(TFC_reg9!N$3:N$56,MATCH(VENSIM_IMPORT!$A80&amp;VENSIM_IMPORT!$B80,TFC_reg9!$S$3:$S$56,0))/10^6,0)</f>
        <v>0</v>
      </c>
      <c r="O80" s="20">
        <f>IFERROR(INDEX(TFC_reg9!O$3:O$56,MATCH(VENSIM_IMPORT!$A80&amp;VENSIM_IMPORT!$B80,TFC_reg9!$S$3:$S$56,0))/10^6,0)</f>
        <v>0</v>
      </c>
      <c r="P80" s="20">
        <f>IFERROR(INDEX(TFC_reg9!P$3:P$56,MATCH(VENSIM_IMPORT!$A80&amp;VENSIM_IMPORT!$B80,TFC_reg9!$S$3:$S$56,0))/10^6,0)</f>
        <v>0</v>
      </c>
      <c r="Q80" s="20">
        <f>IFERROR(INDEX(TFC_reg9!Q$3:Q$56,MATCH(VENSIM_IMPORT!$A80&amp;VENSIM_IMPORT!$B80,TFC_reg9!$S$3:$S$56,0))/10^6,0)</f>
        <v>0</v>
      </c>
    </row>
    <row r="81" spans="1:17" ht="18.75" x14ac:dyDescent="0.25">
      <c r="A81" s="1" t="s">
        <v>12</v>
      </c>
      <c r="B81" s="10" t="s">
        <v>3</v>
      </c>
      <c r="C81" s="20">
        <f>IFERROR(INDEX(TFC_reg9!C$3:C$56,MATCH(VENSIM_IMPORT!$A81&amp;VENSIM_IMPORT!$B81,TFC_reg9!$S$3:$S$56,0))/10^6,0)</f>
        <v>5.1798624202000001</v>
      </c>
      <c r="D81" s="20">
        <f>IFERROR(INDEX(TFC_reg9!D$3:D$56,MATCH(VENSIM_IMPORT!$A81&amp;VENSIM_IMPORT!$B81,TFC_reg9!$S$3:$S$56,0))/10^6,0)</f>
        <v>5.2858232551000004</v>
      </c>
      <c r="E81" s="20">
        <f>IFERROR(INDEX(TFC_reg9!E$3:E$56,MATCH(VENSIM_IMPORT!$A81&amp;VENSIM_IMPORT!$B81,TFC_reg9!$S$3:$S$56,0))/10^6,0)</f>
        <v>5.6438123599000001</v>
      </c>
      <c r="F81" s="20">
        <f>IFERROR(INDEX(TFC_reg9!F$3:F$56,MATCH(VENSIM_IMPORT!$A81&amp;VENSIM_IMPORT!$B81,TFC_reg9!$S$3:$S$56,0))/10^6,0)</f>
        <v>5.9354840158000002</v>
      </c>
      <c r="G81" s="20">
        <f>IFERROR(INDEX(TFC_reg9!G$3:G$56,MATCH(VENSIM_IMPORT!$A81&amp;VENSIM_IMPORT!$B81,TFC_reg9!$S$3:$S$56,0))/10^6,0)</f>
        <v>5.8176166121000001</v>
      </c>
      <c r="H81" s="20">
        <f>IFERROR(INDEX(TFC_reg9!H$3:H$56,MATCH(VENSIM_IMPORT!$A81&amp;VENSIM_IMPORT!$B81,TFC_reg9!$S$3:$S$56,0))/10^6,0)</f>
        <v>6.3152223200999993</v>
      </c>
      <c r="I81" s="20">
        <f>IFERROR(INDEX(TFC_reg9!I$3:I$56,MATCH(VENSIM_IMPORT!$A81&amp;VENSIM_IMPORT!$B81,TFC_reg9!$S$3:$S$56,0))/10^6,0)</f>
        <v>6.6286565225000009</v>
      </c>
      <c r="J81" s="20">
        <f>IFERROR(INDEX(TFC_reg9!J$3:J$56,MATCH(VENSIM_IMPORT!$A81&amp;VENSIM_IMPORT!$B81,TFC_reg9!$S$3:$S$56,0))/10^6,0)</f>
        <v>6.8702591842</v>
      </c>
      <c r="K81" s="20">
        <f>IFERROR(INDEX(TFC_reg9!K$3:K$56,MATCH(VENSIM_IMPORT!$A81&amp;VENSIM_IMPORT!$B81,TFC_reg9!$S$3:$S$56,0))/10^6,0)</f>
        <v>7.1669659765000011</v>
      </c>
      <c r="L81" s="20">
        <f>IFERROR(INDEX(TFC_reg9!L$3:L$56,MATCH(VENSIM_IMPORT!$A81&amp;VENSIM_IMPORT!$B81,TFC_reg9!$S$3:$S$56,0))/10^6,0)</f>
        <v>7.2448144542999984</v>
      </c>
      <c r="M81" s="20">
        <f>IFERROR(INDEX(TFC_reg9!M$3:M$56,MATCH(VENSIM_IMPORT!$A81&amp;VENSIM_IMPORT!$B81,TFC_reg9!$S$3:$S$56,0))/10^6,0)</f>
        <v>7.2123664635000004</v>
      </c>
      <c r="N81" s="20">
        <f>IFERROR(INDEX(TFC_reg9!N$3:N$56,MATCH(VENSIM_IMPORT!$A81&amp;VENSIM_IMPORT!$B81,TFC_reg9!$S$3:$S$56,0))/10^6,0)</f>
        <v>7.2239444793000009</v>
      </c>
      <c r="O81" s="20">
        <f>IFERROR(INDEX(TFC_reg9!O$3:O$56,MATCH(VENSIM_IMPORT!$A81&amp;VENSIM_IMPORT!$B81,TFC_reg9!$S$3:$S$56,0))/10^6,0)</f>
        <v>7.3245520083999986</v>
      </c>
      <c r="P81" s="20">
        <f>IFERROR(INDEX(TFC_reg9!P$3:P$56,MATCH(VENSIM_IMPORT!$A81&amp;VENSIM_IMPORT!$B81,TFC_reg9!$S$3:$S$56,0))/10^6,0)</f>
        <v>7.2080304387999998</v>
      </c>
      <c r="Q81" s="20">
        <f>IFERROR(INDEX(TFC_reg9!Q$3:Q$56,MATCH(VENSIM_IMPORT!$A81&amp;VENSIM_IMPORT!$B81,TFC_reg9!$S$3:$S$56,0))/10^6,0)</f>
        <v>7.4545995444999988</v>
      </c>
    </row>
    <row r="82" spans="1:17" ht="18.75" x14ac:dyDescent="0.25">
      <c r="A82" s="1" t="s">
        <v>12</v>
      </c>
      <c r="B82" s="10" t="s">
        <v>4</v>
      </c>
      <c r="C82" s="20">
        <f>IFERROR(INDEX(TFC_reg9!C$3:C$56,MATCH(VENSIM_IMPORT!$A82&amp;VENSIM_IMPORT!$B82,TFC_reg9!$S$3:$S$56,0))/10^6,0)</f>
        <v>2.1748529775000001</v>
      </c>
      <c r="D82" s="20">
        <f>IFERROR(INDEX(TFC_reg9!D$3:D$56,MATCH(VENSIM_IMPORT!$A82&amp;VENSIM_IMPORT!$B82,TFC_reg9!$S$3:$S$56,0))/10^6,0)</f>
        <v>2.2898146583000001</v>
      </c>
      <c r="E82" s="20">
        <f>IFERROR(INDEX(TFC_reg9!E$3:E$56,MATCH(VENSIM_IMPORT!$A82&amp;VENSIM_IMPORT!$B82,TFC_reg9!$S$3:$S$56,0))/10^6,0)</f>
        <v>2.3581189016999997</v>
      </c>
      <c r="F82" s="20">
        <f>IFERROR(INDEX(TFC_reg9!F$3:F$56,MATCH(VENSIM_IMPORT!$A82&amp;VENSIM_IMPORT!$B82,TFC_reg9!$S$3:$S$56,0))/10^6,0)</f>
        <v>2.3698800378000002</v>
      </c>
      <c r="G82" s="20">
        <f>IFERROR(INDEX(TFC_reg9!G$3:G$56,MATCH(VENSIM_IMPORT!$A82&amp;VENSIM_IMPORT!$B82,TFC_reg9!$S$3:$S$56,0))/10^6,0)</f>
        <v>2.3146853651999999</v>
      </c>
      <c r="H82" s="20">
        <f>IFERROR(INDEX(TFC_reg9!H$3:H$56,MATCH(VENSIM_IMPORT!$A82&amp;VENSIM_IMPORT!$B82,TFC_reg9!$S$3:$S$56,0))/10^6,0)</f>
        <v>2.3979376459999999</v>
      </c>
      <c r="I82" s="20">
        <f>IFERROR(INDEX(TFC_reg9!I$3:I$56,MATCH(VENSIM_IMPORT!$A82&amp;VENSIM_IMPORT!$B82,TFC_reg9!$S$3:$S$56,0))/10^6,0)</f>
        <v>2.3835288460999999</v>
      </c>
      <c r="J82" s="20">
        <f>IFERROR(INDEX(TFC_reg9!J$3:J$56,MATCH(VENSIM_IMPORT!$A82&amp;VENSIM_IMPORT!$B82,TFC_reg9!$S$3:$S$56,0))/10^6,0)</f>
        <v>2.4217147702000004</v>
      </c>
      <c r="K82" s="20">
        <f>IFERROR(INDEX(TFC_reg9!K$3:K$56,MATCH(VENSIM_IMPORT!$A82&amp;VENSIM_IMPORT!$B82,TFC_reg9!$S$3:$S$56,0))/10^6,0)</f>
        <v>2.4664712192999994</v>
      </c>
      <c r="L82" s="20">
        <f>IFERROR(INDEX(TFC_reg9!L$3:L$56,MATCH(VENSIM_IMPORT!$A82&amp;VENSIM_IMPORT!$B82,TFC_reg9!$S$3:$S$56,0))/10^6,0)</f>
        <v>2.3836138339999997</v>
      </c>
      <c r="M82" s="20">
        <f>IFERROR(INDEX(TFC_reg9!M$3:M$56,MATCH(VENSIM_IMPORT!$A82&amp;VENSIM_IMPORT!$B82,TFC_reg9!$S$3:$S$56,0))/10^6,0)</f>
        <v>2.3358896840999996</v>
      </c>
      <c r="N82" s="20">
        <f>IFERROR(INDEX(TFC_reg9!N$3:N$56,MATCH(VENSIM_IMPORT!$A82&amp;VENSIM_IMPORT!$B82,TFC_reg9!$S$3:$S$56,0))/10^6,0)</f>
        <v>2.3942612013</v>
      </c>
      <c r="O82" s="20">
        <f>IFERROR(INDEX(TFC_reg9!O$3:O$56,MATCH(VENSIM_IMPORT!$A82&amp;VENSIM_IMPORT!$B82,TFC_reg9!$S$3:$S$56,0))/10^6,0)</f>
        <v>2.4079302119000001</v>
      </c>
      <c r="P82" s="20">
        <f>IFERROR(INDEX(TFC_reg9!P$3:P$56,MATCH(VENSIM_IMPORT!$A82&amp;VENSIM_IMPORT!$B82,TFC_reg9!$S$3:$S$56,0))/10^6,0)</f>
        <v>2.3006677985999997</v>
      </c>
      <c r="Q82" s="20">
        <f>IFERROR(INDEX(TFC_reg9!Q$3:Q$56,MATCH(VENSIM_IMPORT!$A82&amp;VENSIM_IMPORT!$B82,TFC_reg9!$S$3:$S$56,0))/10^6,0)</f>
        <v>2.293908783</v>
      </c>
    </row>
    <row r="83" spans="1:17" ht="18.75" x14ac:dyDescent="0.25">
      <c r="A83" s="1" t="s">
        <v>12</v>
      </c>
      <c r="B83" s="10" t="s">
        <v>1</v>
      </c>
      <c r="C83" s="20">
        <f>IFERROR(INDEX(TFC_reg9!C$3:C$56,MATCH(VENSIM_IMPORT!$A83&amp;VENSIM_IMPORT!$B83,TFC_reg9!$S$3:$S$56,0))/10^6,0)</f>
        <v>0.55021938529999992</v>
      </c>
      <c r="D83" s="20">
        <f>IFERROR(INDEX(TFC_reg9!D$3:D$56,MATCH(VENSIM_IMPORT!$A83&amp;VENSIM_IMPORT!$B83,TFC_reg9!$S$3:$S$56,0))/10^6,0)</f>
        <v>0.56597182629999987</v>
      </c>
      <c r="E83" s="20">
        <f>IFERROR(INDEX(TFC_reg9!E$3:E$56,MATCH(VENSIM_IMPORT!$A83&amp;VENSIM_IMPORT!$B83,TFC_reg9!$S$3:$S$56,0))/10^6,0)</f>
        <v>0.60814185750000005</v>
      </c>
      <c r="F83" s="20">
        <f>IFERROR(INDEX(TFC_reg9!F$3:F$56,MATCH(VENSIM_IMPORT!$A83&amp;VENSIM_IMPORT!$B83,TFC_reg9!$S$3:$S$56,0))/10^6,0)</f>
        <v>0.64129709159999992</v>
      </c>
      <c r="G83" s="20">
        <f>IFERROR(INDEX(TFC_reg9!G$3:G$56,MATCH(VENSIM_IMPORT!$A83&amp;VENSIM_IMPORT!$B83,TFC_reg9!$S$3:$S$56,0))/10^6,0)</f>
        <v>0.62665633269999999</v>
      </c>
      <c r="H83" s="20">
        <f>IFERROR(INDEX(TFC_reg9!H$3:H$56,MATCH(VENSIM_IMPORT!$A83&amp;VENSIM_IMPORT!$B83,TFC_reg9!$S$3:$S$56,0))/10^6,0)</f>
        <v>0.74263928710000005</v>
      </c>
      <c r="I83" s="20">
        <f>IFERROR(INDEX(TFC_reg9!I$3:I$56,MATCH(VENSIM_IMPORT!$A83&amp;VENSIM_IMPORT!$B83,TFC_reg9!$S$3:$S$56,0))/10^6,0)</f>
        <v>0.82823504189999997</v>
      </c>
      <c r="J83" s="20">
        <f>IFERROR(INDEX(TFC_reg9!J$3:J$56,MATCH(VENSIM_IMPORT!$A83&amp;VENSIM_IMPORT!$B83,TFC_reg9!$S$3:$S$56,0))/10^6,0)</f>
        <v>0.77484546470000015</v>
      </c>
      <c r="K83" s="20">
        <f>IFERROR(INDEX(TFC_reg9!K$3:K$56,MATCH(VENSIM_IMPORT!$A83&amp;VENSIM_IMPORT!$B83,TFC_reg9!$S$3:$S$56,0))/10^6,0)</f>
        <v>0.83424255440000006</v>
      </c>
      <c r="L83" s="20">
        <f>IFERROR(INDEX(TFC_reg9!L$3:L$56,MATCH(VENSIM_IMPORT!$A83&amp;VENSIM_IMPORT!$B83,TFC_reg9!$S$3:$S$56,0))/10^6,0)</f>
        <v>0.86099170719999996</v>
      </c>
      <c r="M83" s="20">
        <f>IFERROR(INDEX(TFC_reg9!M$3:M$56,MATCH(VENSIM_IMPORT!$A83&amp;VENSIM_IMPORT!$B83,TFC_reg9!$S$3:$S$56,0))/10^6,0)</f>
        <v>0.78567437570000009</v>
      </c>
      <c r="N83" s="20">
        <f>IFERROR(INDEX(TFC_reg9!N$3:N$56,MATCH(VENSIM_IMPORT!$A83&amp;VENSIM_IMPORT!$B83,TFC_reg9!$S$3:$S$56,0))/10^6,0)</f>
        <v>0.72572805079999991</v>
      </c>
      <c r="O83" s="20">
        <f>IFERROR(INDEX(TFC_reg9!O$3:O$56,MATCH(VENSIM_IMPORT!$A83&amp;VENSIM_IMPORT!$B83,TFC_reg9!$S$3:$S$56,0))/10^6,0)</f>
        <v>0.74209728670000008</v>
      </c>
      <c r="P83" s="20">
        <f>IFERROR(INDEX(TFC_reg9!P$3:P$56,MATCH(VENSIM_IMPORT!$A83&amp;VENSIM_IMPORT!$B83,TFC_reg9!$S$3:$S$56,0))/10^6,0)</f>
        <v>0.735683894</v>
      </c>
      <c r="Q83" s="20">
        <f>IFERROR(INDEX(TFC_reg9!Q$3:Q$56,MATCH(VENSIM_IMPORT!$A83&amp;VENSIM_IMPORT!$B83,TFC_reg9!$S$3:$S$56,0))/10^6,0)</f>
        <v>0.6918063861</v>
      </c>
    </row>
    <row r="84" spans="1:17" ht="18.75" x14ac:dyDescent="0.25">
      <c r="A84" s="1" t="s">
        <v>13</v>
      </c>
      <c r="B84" s="10" t="s">
        <v>6</v>
      </c>
      <c r="C84" s="20">
        <f>IFERROR(INDEX(TFC_reg9!C$3:C$56,MATCH(VENSIM_IMPORT!$A84&amp;VENSIM_IMPORT!$B84,TFC_reg9!$S$3:$S$56,0))/10^6,0)</f>
        <v>15.874146001899998</v>
      </c>
      <c r="D84" s="20">
        <f>IFERROR(INDEX(TFC_reg9!D$3:D$56,MATCH(VENSIM_IMPORT!$A84&amp;VENSIM_IMPORT!$B84,TFC_reg9!$S$3:$S$56,0))/10^6,0)</f>
        <v>15.917831999500001</v>
      </c>
      <c r="E84" s="20">
        <f>IFERROR(INDEX(TFC_reg9!E$3:E$56,MATCH(VENSIM_IMPORT!$A84&amp;VENSIM_IMPORT!$B84,TFC_reg9!$S$3:$S$56,0))/10^6,0)</f>
        <v>16.3509876008</v>
      </c>
      <c r="F84" s="20">
        <f>IFERROR(INDEX(TFC_reg9!F$3:F$56,MATCH(VENSIM_IMPORT!$A84&amp;VENSIM_IMPORT!$B84,TFC_reg9!$S$3:$S$56,0))/10^6,0)</f>
        <v>16.285039200300002</v>
      </c>
      <c r="G84" s="20">
        <f>IFERROR(INDEX(TFC_reg9!G$3:G$56,MATCH(VENSIM_IMPORT!$A84&amp;VENSIM_IMPORT!$B84,TFC_reg9!$S$3:$S$56,0))/10^6,0)</f>
        <v>15.566086801599999</v>
      </c>
      <c r="H84" s="20">
        <f>IFERROR(INDEX(TFC_reg9!H$3:H$56,MATCH(VENSIM_IMPORT!$A84&amp;VENSIM_IMPORT!$B84,TFC_reg9!$S$3:$S$56,0))/10^6,0)</f>
        <v>16.1304876007</v>
      </c>
      <c r="I84" s="20">
        <f>IFERROR(INDEX(TFC_reg9!I$3:I$56,MATCH(VENSIM_IMPORT!$A84&amp;VENSIM_IMPORT!$B84,TFC_reg9!$S$3:$S$56,0))/10^6,0)</f>
        <v>16.195258800200001</v>
      </c>
      <c r="J84" s="20">
        <f>IFERROR(INDEX(TFC_reg9!J$3:J$56,MATCH(VENSIM_IMPORT!$A84&amp;VENSIM_IMPORT!$B84,TFC_reg9!$S$3:$S$56,0))/10^6,0)</f>
        <v>16.034680799100002</v>
      </c>
      <c r="K84" s="20">
        <f>IFERROR(INDEX(TFC_reg9!K$3:K$56,MATCH(VENSIM_IMPORT!$A84&amp;VENSIM_IMPORT!$B84,TFC_reg9!$S$3:$S$56,0))/10^6,0)</f>
        <v>16.202548801500001</v>
      </c>
      <c r="L84" s="20">
        <f>IFERROR(INDEX(TFC_reg9!L$3:L$56,MATCH(VENSIM_IMPORT!$A84&amp;VENSIM_IMPORT!$B84,TFC_reg9!$S$3:$S$56,0))/10^6,0)</f>
        <v>16.351632001999999</v>
      </c>
      <c r="M84" s="20">
        <f>IFERROR(INDEX(TFC_reg9!M$3:M$56,MATCH(VENSIM_IMPORT!$A84&amp;VENSIM_IMPORT!$B84,TFC_reg9!$S$3:$S$56,0))/10^6,0)</f>
        <v>16.331799599300002</v>
      </c>
      <c r="N84" s="20">
        <f>IFERROR(INDEX(TFC_reg9!N$3:N$56,MATCH(VENSIM_IMPORT!$A84&amp;VENSIM_IMPORT!$B84,TFC_reg9!$S$3:$S$56,0))/10^6,0)</f>
        <v>16.4823732017</v>
      </c>
      <c r="O84" s="20">
        <f>IFERROR(INDEX(TFC_reg9!O$3:O$56,MATCH(VENSIM_IMPORT!$A84&amp;VENSIM_IMPORT!$B84,TFC_reg9!$S$3:$S$56,0))/10^6,0)</f>
        <v>16.350345701999998</v>
      </c>
      <c r="P84" s="20">
        <f>IFERROR(INDEX(TFC_reg9!P$3:P$56,MATCH(VENSIM_IMPORT!$A84&amp;VENSIM_IMPORT!$B84,TFC_reg9!$S$3:$S$56,0))/10^6,0)</f>
        <v>16.9158198294</v>
      </c>
      <c r="Q84" s="20">
        <f>IFERROR(INDEX(TFC_reg9!Q$3:Q$56,MATCH(VENSIM_IMPORT!$A84&amp;VENSIM_IMPORT!$B84,TFC_reg9!$S$3:$S$56,0))/10^6,0)</f>
        <v>16.702893661600001</v>
      </c>
    </row>
    <row r="85" spans="1:17" ht="18.75" x14ac:dyDescent="0.25">
      <c r="A85" s="1" t="s">
        <v>13</v>
      </c>
      <c r="B85" s="10" t="s">
        <v>2</v>
      </c>
      <c r="C85" s="20">
        <f>IFERROR(INDEX(TFC_reg9!C$3:C$56,MATCH(VENSIM_IMPORT!$A85&amp;VENSIM_IMPORT!$B85,TFC_reg9!$S$3:$S$56,0))/10^6,0)</f>
        <v>16.810209695600005</v>
      </c>
      <c r="D85" s="20">
        <f>IFERROR(INDEX(TFC_reg9!D$3:D$56,MATCH(VENSIM_IMPORT!$A85&amp;VENSIM_IMPORT!$B85,TFC_reg9!$S$3:$S$56,0))/10^6,0)</f>
        <v>16.322925401700001</v>
      </c>
      <c r="E85" s="20">
        <f>IFERROR(INDEX(TFC_reg9!E$3:E$56,MATCH(VENSIM_IMPORT!$A85&amp;VENSIM_IMPORT!$B85,TFC_reg9!$S$3:$S$56,0))/10^6,0)</f>
        <v>17.109532699000003</v>
      </c>
      <c r="F85" s="20">
        <f>IFERROR(INDEX(TFC_reg9!F$3:F$56,MATCH(VENSIM_IMPORT!$A85&amp;VENSIM_IMPORT!$B85,TFC_reg9!$S$3:$S$56,0))/10^6,0)</f>
        <v>17.308026198200004</v>
      </c>
      <c r="G85" s="20">
        <f>IFERROR(INDEX(TFC_reg9!G$3:G$56,MATCH(VENSIM_IMPORT!$A85&amp;VENSIM_IMPORT!$B85,TFC_reg9!$S$3:$S$56,0))/10^6,0)</f>
        <v>16.639053299499999</v>
      </c>
      <c r="H85" s="20">
        <f>IFERROR(INDEX(TFC_reg9!H$3:H$56,MATCH(VENSIM_IMPORT!$A85&amp;VENSIM_IMPORT!$B85,TFC_reg9!$S$3:$S$56,0))/10^6,0)</f>
        <v>17.375594601100001</v>
      </c>
      <c r="I85" s="20">
        <f>IFERROR(INDEX(TFC_reg9!I$3:I$56,MATCH(VENSIM_IMPORT!$A85&amp;VENSIM_IMPORT!$B85,TFC_reg9!$S$3:$S$56,0))/10^6,0)</f>
        <v>17.667506397899999</v>
      </c>
      <c r="J85" s="20">
        <f>IFERROR(INDEX(TFC_reg9!J$3:J$56,MATCH(VENSIM_IMPORT!$A85&amp;VENSIM_IMPORT!$B85,TFC_reg9!$S$3:$S$56,0))/10^6,0)</f>
        <v>17.1560812998</v>
      </c>
      <c r="K85" s="20">
        <f>IFERROR(INDEX(TFC_reg9!K$3:K$56,MATCH(VENSIM_IMPORT!$A85&amp;VENSIM_IMPORT!$B85,TFC_reg9!$S$3:$S$56,0))/10^6,0)</f>
        <v>18.516757501999997</v>
      </c>
      <c r="L85" s="20">
        <f>IFERROR(INDEX(TFC_reg9!L$3:L$56,MATCH(VENSIM_IMPORT!$A85&amp;VENSIM_IMPORT!$B85,TFC_reg9!$S$3:$S$56,0))/10^6,0)</f>
        <v>19.136616499500001</v>
      </c>
      <c r="M85" s="20">
        <f>IFERROR(INDEX(TFC_reg9!M$3:M$56,MATCH(VENSIM_IMPORT!$A85&amp;VENSIM_IMPORT!$B85,TFC_reg9!$S$3:$S$56,0))/10^6,0)</f>
        <v>18.4649685953</v>
      </c>
      <c r="N85" s="20">
        <f>IFERROR(INDEX(TFC_reg9!N$3:N$56,MATCH(VENSIM_IMPORT!$A85&amp;VENSIM_IMPORT!$B85,TFC_reg9!$S$3:$S$56,0))/10^6,0)</f>
        <v>18.6605032981</v>
      </c>
      <c r="O85" s="20">
        <f>IFERROR(INDEX(TFC_reg9!O$3:O$56,MATCH(VENSIM_IMPORT!$A85&amp;VENSIM_IMPORT!$B85,TFC_reg9!$S$3:$S$56,0))/10^6,0)</f>
        <v>19.176927050900002</v>
      </c>
      <c r="P85" s="20">
        <f>IFERROR(INDEX(TFC_reg9!P$3:P$56,MATCH(VENSIM_IMPORT!$A85&amp;VENSIM_IMPORT!$B85,TFC_reg9!$S$3:$S$56,0))/10^6,0)</f>
        <v>20.8468223086</v>
      </c>
      <c r="Q85" s="20">
        <f>IFERROR(INDEX(TFC_reg9!Q$3:Q$56,MATCH(VENSIM_IMPORT!$A85&amp;VENSIM_IMPORT!$B85,TFC_reg9!$S$3:$S$56,0))/10^6,0)</f>
        <v>20.958021603100001</v>
      </c>
    </row>
    <row r="86" spans="1:17" ht="18.75" x14ac:dyDescent="0.25">
      <c r="A86" s="1" t="s">
        <v>13</v>
      </c>
      <c r="B86" s="10" t="s">
        <v>5</v>
      </c>
      <c r="C86" s="20">
        <f>IFERROR(INDEX(TFC_reg9!C$3:C$56,MATCH(VENSIM_IMPORT!$A86&amp;VENSIM_IMPORT!$B86,TFC_reg9!$S$3:$S$56,0))/10^6,0)</f>
        <v>0.26566700100000001</v>
      </c>
      <c r="D86" s="20">
        <f>IFERROR(INDEX(TFC_reg9!D$3:D$56,MATCH(VENSIM_IMPORT!$A86&amp;VENSIM_IMPORT!$B86,TFC_reg9!$S$3:$S$56,0))/10^6,0)</f>
        <v>0.4286880012</v>
      </c>
      <c r="E86" s="20">
        <f>IFERROR(INDEX(TFC_reg9!E$3:E$56,MATCH(VENSIM_IMPORT!$A86&amp;VENSIM_IMPORT!$B86,TFC_reg9!$S$3:$S$56,0))/10^6,0)</f>
        <v>0.43902899939999995</v>
      </c>
      <c r="F86" s="20">
        <f>IFERROR(INDEX(TFC_reg9!F$3:F$56,MATCH(VENSIM_IMPORT!$A86&amp;VENSIM_IMPORT!$B86,TFC_reg9!$S$3:$S$56,0))/10^6,0)</f>
        <v>0.395009</v>
      </c>
      <c r="G86" s="20">
        <f>IFERROR(INDEX(TFC_reg9!G$3:G$56,MATCH(VENSIM_IMPORT!$A86&amp;VENSIM_IMPORT!$B86,TFC_reg9!$S$3:$S$56,0))/10^6,0)</f>
        <v>0.39234500040000003</v>
      </c>
      <c r="H86" s="20">
        <f>IFERROR(INDEX(TFC_reg9!H$3:H$56,MATCH(VENSIM_IMPORT!$A86&amp;VENSIM_IMPORT!$B86,TFC_reg9!$S$3:$S$56,0))/10^6,0)</f>
        <v>0.3928599995</v>
      </c>
      <c r="I86" s="20">
        <f>IFERROR(INDEX(TFC_reg9!I$3:I$56,MATCH(VENSIM_IMPORT!$A86&amp;VENSIM_IMPORT!$B86,TFC_reg9!$S$3:$S$56,0))/10^6,0)</f>
        <v>0.40496100010000002</v>
      </c>
      <c r="J86" s="20">
        <f>IFERROR(INDEX(TFC_reg9!J$3:J$56,MATCH(VENSIM_IMPORT!$A86&amp;VENSIM_IMPORT!$B86,TFC_reg9!$S$3:$S$56,0))/10^6,0)</f>
        <v>0.4055070026</v>
      </c>
      <c r="K86" s="20">
        <f>IFERROR(INDEX(TFC_reg9!K$3:K$56,MATCH(VENSIM_IMPORT!$A86&amp;VENSIM_IMPORT!$B86,TFC_reg9!$S$3:$S$56,0))/10^6,0)</f>
        <v>0.38196399889999999</v>
      </c>
      <c r="L86" s="20">
        <f>IFERROR(INDEX(TFC_reg9!L$3:L$56,MATCH(VENSIM_IMPORT!$A86&amp;VENSIM_IMPORT!$B86,TFC_reg9!$S$3:$S$56,0))/10^6,0)</f>
        <v>0.38339900319999998</v>
      </c>
      <c r="M86" s="20">
        <f>IFERROR(INDEX(TFC_reg9!M$3:M$56,MATCH(VENSIM_IMPORT!$A86&amp;VENSIM_IMPORT!$B86,TFC_reg9!$S$3:$S$56,0))/10^6,0)</f>
        <v>0.374414001</v>
      </c>
      <c r="N86" s="20">
        <f>IFERROR(INDEX(TFC_reg9!N$3:N$56,MATCH(VENSIM_IMPORT!$A86&amp;VENSIM_IMPORT!$B86,TFC_reg9!$S$3:$S$56,0))/10^6,0)</f>
        <v>0.41279000049999998</v>
      </c>
      <c r="O86" s="20">
        <f>IFERROR(INDEX(TFC_reg9!O$3:O$56,MATCH(VENSIM_IMPORT!$A86&amp;VENSIM_IMPORT!$B86,TFC_reg9!$S$3:$S$56,0))/10^6,0)</f>
        <v>0.37515934169999998</v>
      </c>
      <c r="P86" s="20">
        <f>IFERROR(INDEX(TFC_reg9!P$3:P$56,MATCH(VENSIM_IMPORT!$A86&amp;VENSIM_IMPORT!$B86,TFC_reg9!$S$3:$S$56,0))/10^6,0)</f>
        <v>0.45067958089999993</v>
      </c>
      <c r="Q86" s="20">
        <f>IFERROR(INDEX(TFC_reg9!Q$3:Q$56,MATCH(VENSIM_IMPORT!$A86&amp;VENSIM_IMPORT!$B86,TFC_reg9!$S$3:$S$56,0))/10^6,0)</f>
        <v>0.41929171849999997</v>
      </c>
    </row>
    <row r="87" spans="1:17" ht="18.75" x14ac:dyDescent="0.25">
      <c r="A87" s="1" t="s">
        <v>13</v>
      </c>
      <c r="B87" s="10" t="s">
        <v>59</v>
      </c>
      <c r="C87" s="20">
        <f>IFERROR(INDEX(TFC_reg9!C$3:C$56,MATCH(VENSIM_IMPORT!$A87&amp;VENSIM_IMPORT!$B87,TFC_reg9!$S$3:$S$56,0))/10^6,0)</f>
        <v>0</v>
      </c>
      <c r="D87" s="20">
        <f>IFERROR(INDEX(TFC_reg9!D$3:D$56,MATCH(VENSIM_IMPORT!$A87&amp;VENSIM_IMPORT!$B87,TFC_reg9!$S$3:$S$56,0))/10^6,0)</f>
        <v>0</v>
      </c>
      <c r="E87" s="20">
        <f>IFERROR(INDEX(TFC_reg9!E$3:E$56,MATCH(VENSIM_IMPORT!$A87&amp;VENSIM_IMPORT!$B87,TFC_reg9!$S$3:$S$56,0))/10^6,0)</f>
        <v>0</v>
      </c>
      <c r="F87" s="20">
        <f>IFERROR(INDEX(TFC_reg9!F$3:F$56,MATCH(VENSIM_IMPORT!$A87&amp;VENSIM_IMPORT!$B87,TFC_reg9!$S$3:$S$56,0))/10^6,0)</f>
        <v>0</v>
      </c>
      <c r="G87" s="20">
        <f>IFERROR(INDEX(TFC_reg9!G$3:G$56,MATCH(VENSIM_IMPORT!$A87&amp;VENSIM_IMPORT!$B87,TFC_reg9!$S$3:$S$56,0))/10^6,0)</f>
        <v>0</v>
      </c>
      <c r="H87" s="20">
        <f>IFERROR(INDEX(TFC_reg9!H$3:H$56,MATCH(VENSIM_IMPORT!$A87&amp;VENSIM_IMPORT!$B87,TFC_reg9!$S$3:$S$56,0))/10^6,0)</f>
        <v>0</v>
      </c>
      <c r="I87" s="20">
        <f>IFERROR(INDEX(TFC_reg9!I$3:I$56,MATCH(VENSIM_IMPORT!$A87&amp;VENSIM_IMPORT!$B87,TFC_reg9!$S$3:$S$56,0))/10^6,0)</f>
        <v>0</v>
      </c>
      <c r="J87" s="20">
        <f>IFERROR(INDEX(TFC_reg9!J$3:J$56,MATCH(VENSIM_IMPORT!$A87&amp;VENSIM_IMPORT!$B87,TFC_reg9!$S$3:$S$56,0))/10^6,0)</f>
        <v>0</v>
      </c>
      <c r="K87" s="20">
        <f>IFERROR(INDEX(TFC_reg9!K$3:K$56,MATCH(VENSIM_IMPORT!$A87&amp;VENSIM_IMPORT!$B87,TFC_reg9!$S$3:$S$56,0))/10^6,0)</f>
        <v>0</v>
      </c>
      <c r="L87" s="20">
        <f>IFERROR(INDEX(TFC_reg9!L$3:L$56,MATCH(VENSIM_IMPORT!$A87&amp;VENSIM_IMPORT!$B87,TFC_reg9!$S$3:$S$56,0))/10^6,0)</f>
        <v>0</v>
      </c>
      <c r="M87" s="20">
        <f>IFERROR(INDEX(TFC_reg9!M$3:M$56,MATCH(VENSIM_IMPORT!$A87&amp;VENSIM_IMPORT!$B87,TFC_reg9!$S$3:$S$56,0))/10^6,0)</f>
        <v>0</v>
      </c>
      <c r="N87" s="20">
        <f>IFERROR(INDEX(TFC_reg9!N$3:N$56,MATCH(VENSIM_IMPORT!$A87&amp;VENSIM_IMPORT!$B87,TFC_reg9!$S$3:$S$56,0))/10^6,0)</f>
        <v>0</v>
      </c>
      <c r="O87" s="20">
        <f>IFERROR(INDEX(TFC_reg9!O$3:O$56,MATCH(VENSIM_IMPORT!$A87&amp;VENSIM_IMPORT!$B87,TFC_reg9!$S$3:$S$56,0))/10^6,0)</f>
        <v>0</v>
      </c>
      <c r="P87" s="20">
        <f>IFERROR(INDEX(TFC_reg9!P$3:P$56,MATCH(VENSIM_IMPORT!$A87&amp;VENSIM_IMPORT!$B87,TFC_reg9!$S$3:$S$56,0))/10^6,0)</f>
        <v>0</v>
      </c>
      <c r="Q87" s="20">
        <f>IFERROR(INDEX(TFC_reg9!Q$3:Q$56,MATCH(VENSIM_IMPORT!$A87&amp;VENSIM_IMPORT!$B87,TFC_reg9!$S$3:$S$56,0))/10^6,0)</f>
        <v>0</v>
      </c>
    </row>
    <row r="88" spans="1:17" ht="18.75" x14ac:dyDescent="0.25">
      <c r="A88" s="1" t="s">
        <v>13</v>
      </c>
      <c r="B88" s="10" t="s">
        <v>3</v>
      </c>
      <c r="C88" s="20">
        <f>IFERROR(INDEX(TFC_reg9!C$3:C$56,MATCH(VENSIM_IMPORT!$A88&amp;VENSIM_IMPORT!$B88,TFC_reg9!$S$3:$S$56,0))/10^6,0)</f>
        <v>38.912435396200003</v>
      </c>
      <c r="D88" s="20">
        <f>IFERROR(INDEX(TFC_reg9!D$3:D$56,MATCH(VENSIM_IMPORT!$A88&amp;VENSIM_IMPORT!$B88,TFC_reg9!$S$3:$S$56,0))/10^6,0)</f>
        <v>38.9511545505</v>
      </c>
      <c r="E88" s="20">
        <f>IFERROR(INDEX(TFC_reg9!E$3:E$56,MATCH(VENSIM_IMPORT!$A88&amp;VENSIM_IMPORT!$B88,TFC_reg9!$S$3:$S$56,0))/10^6,0)</f>
        <v>38.995600760399995</v>
      </c>
      <c r="F88" s="20">
        <f>IFERROR(INDEX(TFC_reg9!F$3:F$56,MATCH(VENSIM_IMPORT!$A88&amp;VENSIM_IMPORT!$B88,TFC_reg9!$S$3:$S$56,0))/10^6,0)</f>
        <v>37.320500186800004</v>
      </c>
      <c r="G88" s="20">
        <f>IFERROR(INDEX(TFC_reg9!G$3:G$56,MATCH(VENSIM_IMPORT!$A88&amp;VENSIM_IMPORT!$B88,TFC_reg9!$S$3:$S$56,0))/10^6,0)</f>
        <v>35.359819412</v>
      </c>
      <c r="H88" s="20">
        <f>IFERROR(INDEX(TFC_reg9!H$3:H$56,MATCH(VENSIM_IMPORT!$A88&amp;VENSIM_IMPORT!$B88,TFC_reg9!$S$3:$S$56,0))/10^6,0)</f>
        <v>36.731178649500002</v>
      </c>
      <c r="I88" s="20">
        <f>IFERROR(INDEX(TFC_reg9!I$3:I$56,MATCH(VENSIM_IMPORT!$A88&amp;VENSIM_IMPORT!$B88,TFC_reg9!$S$3:$S$56,0))/10^6,0)</f>
        <v>35.33000707179999</v>
      </c>
      <c r="J88" s="20">
        <f>IFERROR(INDEX(TFC_reg9!J$3:J$56,MATCH(VENSIM_IMPORT!$A88&amp;VENSIM_IMPORT!$B88,TFC_reg9!$S$3:$S$56,0))/10^6,0)</f>
        <v>35.153231054300001</v>
      </c>
      <c r="K88" s="20">
        <f>IFERROR(INDEX(TFC_reg9!K$3:K$56,MATCH(VENSIM_IMPORT!$A88&amp;VENSIM_IMPORT!$B88,TFC_reg9!$S$3:$S$56,0))/10^6,0)</f>
        <v>35.6947591944</v>
      </c>
      <c r="L88" s="20">
        <f>IFERROR(INDEX(TFC_reg9!L$3:L$56,MATCH(VENSIM_IMPORT!$A88&amp;VENSIM_IMPORT!$B88,TFC_reg9!$S$3:$S$56,0))/10^6,0)</f>
        <v>35.8070284386</v>
      </c>
      <c r="M88" s="20">
        <f>IFERROR(INDEX(TFC_reg9!M$3:M$56,MATCH(VENSIM_IMPORT!$A88&amp;VENSIM_IMPORT!$B88,TFC_reg9!$S$3:$S$56,0))/10^6,0)</f>
        <v>36.397947703699998</v>
      </c>
      <c r="N88" s="20">
        <f>IFERROR(INDEX(TFC_reg9!N$3:N$56,MATCH(VENSIM_IMPORT!$A88&amp;VENSIM_IMPORT!$B88,TFC_reg9!$S$3:$S$56,0))/10^6,0)</f>
        <v>36.698489825399996</v>
      </c>
      <c r="O88" s="20">
        <f>IFERROR(INDEX(TFC_reg9!O$3:O$56,MATCH(VENSIM_IMPORT!$A88&amp;VENSIM_IMPORT!$B88,TFC_reg9!$S$3:$S$56,0))/10^6,0)</f>
        <v>36.667460556599998</v>
      </c>
      <c r="P88" s="20">
        <f>IFERROR(INDEX(TFC_reg9!P$3:P$56,MATCH(VENSIM_IMPORT!$A88&amp;VENSIM_IMPORT!$B88,TFC_reg9!$S$3:$S$56,0))/10^6,0)</f>
        <v>37.082274774800005</v>
      </c>
      <c r="Q88" s="20">
        <f>IFERROR(INDEX(TFC_reg9!Q$3:Q$56,MATCH(VENSIM_IMPORT!$A88&amp;VENSIM_IMPORT!$B88,TFC_reg9!$S$3:$S$56,0))/10^6,0)</f>
        <v>36.746762070100004</v>
      </c>
    </row>
    <row r="89" spans="1:17" ht="18.75" x14ac:dyDescent="0.25">
      <c r="A89" s="1" t="s">
        <v>13</v>
      </c>
      <c r="B89" s="10" t="s">
        <v>4</v>
      </c>
      <c r="C89" s="20">
        <f>IFERROR(INDEX(TFC_reg9!C$3:C$56,MATCH(VENSIM_IMPORT!$A89&amp;VENSIM_IMPORT!$B89,TFC_reg9!$S$3:$S$56,0))/10^6,0)</f>
        <v>2.6048900008999998</v>
      </c>
      <c r="D89" s="20">
        <f>IFERROR(INDEX(TFC_reg9!D$3:D$56,MATCH(VENSIM_IMPORT!$A89&amp;VENSIM_IMPORT!$B89,TFC_reg9!$S$3:$S$56,0))/10^6,0)</f>
        <v>2.6453730005999998</v>
      </c>
      <c r="E89" s="20">
        <f>IFERROR(INDEX(TFC_reg9!E$3:E$56,MATCH(VENSIM_IMPORT!$A89&amp;VENSIM_IMPORT!$B89,TFC_reg9!$S$3:$S$56,0))/10^6,0)</f>
        <v>2.5716310019999997</v>
      </c>
      <c r="F89" s="20">
        <f>IFERROR(INDEX(TFC_reg9!F$3:F$56,MATCH(VENSIM_IMPORT!$A89&amp;VENSIM_IMPORT!$B89,TFC_reg9!$S$3:$S$56,0))/10^6,0)</f>
        <v>2.5080930013999998</v>
      </c>
      <c r="G89" s="20">
        <f>IFERROR(INDEX(TFC_reg9!G$3:G$56,MATCH(VENSIM_IMPORT!$A89&amp;VENSIM_IMPORT!$B89,TFC_reg9!$S$3:$S$56,0))/10^6,0)</f>
        <v>2.3148050013999999</v>
      </c>
      <c r="H89" s="20">
        <f>IFERROR(INDEX(TFC_reg9!H$3:H$56,MATCH(VENSIM_IMPORT!$A89&amp;VENSIM_IMPORT!$B89,TFC_reg9!$S$3:$S$56,0))/10^6,0)</f>
        <v>2.5157970003000001</v>
      </c>
      <c r="I89" s="20">
        <f>IFERROR(INDEX(TFC_reg9!I$3:I$56,MATCH(VENSIM_IMPORT!$A89&amp;VENSIM_IMPORT!$B89,TFC_reg9!$S$3:$S$56,0))/10^6,0)</f>
        <v>2.4946519989999998</v>
      </c>
      <c r="J89" s="20">
        <f>IFERROR(INDEX(TFC_reg9!J$3:J$56,MATCH(VENSIM_IMPORT!$A89&amp;VENSIM_IMPORT!$B89,TFC_reg9!$S$3:$S$56,0))/10^6,0)</f>
        <v>2.3898279982000004</v>
      </c>
      <c r="K89" s="20">
        <f>IFERROR(INDEX(TFC_reg9!K$3:K$56,MATCH(VENSIM_IMPORT!$A89&amp;VENSIM_IMPORT!$B89,TFC_reg9!$S$3:$S$56,0))/10^6,0)</f>
        <v>2.5832359993000003</v>
      </c>
      <c r="L89" s="20">
        <f>IFERROR(INDEX(TFC_reg9!L$3:L$56,MATCH(VENSIM_IMPORT!$A89&amp;VENSIM_IMPORT!$B89,TFC_reg9!$S$3:$S$56,0))/10^6,0)</f>
        <v>2.6162759980000003</v>
      </c>
      <c r="M89" s="20">
        <f>IFERROR(INDEX(TFC_reg9!M$3:M$56,MATCH(VENSIM_IMPORT!$A89&amp;VENSIM_IMPORT!$B89,TFC_reg9!$S$3:$S$56,0))/10^6,0)</f>
        <v>2.4537059991000003</v>
      </c>
      <c r="N89" s="20">
        <f>IFERROR(INDEX(TFC_reg9!N$3:N$56,MATCH(VENSIM_IMPORT!$A89&amp;VENSIM_IMPORT!$B89,TFC_reg9!$S$3:$S$56,0))/10^6,0)</f>
        <v>2.3324969982000003</v>
      </c>
      <c r="O89" s="20">
        <f>IFERROR(INDEX(TFC_reg9!O$3:O$56,MATCH(VENSIM_IMPORT!$A89&amp;VENSIM_IMPORT!$B89,TFC_reg9!$S$3:$S$56,0))/10^6,0)</f>
        <v>2.3343350899999997</v>
      </c>
      <c r="P89" s="20">
        <f>IFERROR(INDEX(TFC_reg9!P$3:P$56,MATCH(VENSIM_IMPORT!$A89&amp;VENSIM_IMPORT!$B89,TFC_reg9!$S$3:$S$56,0))/10^6,0)</f>
        <v>2.6095216897000002</v>
      </c>
      <c r="Q89" s="20">
        <f>IFERROR(INDEX(TFC_reg9!Q$3:Q$56,MATCH(VENSIM_IMPORT!$A89&amp;VENSIM_IMPORT!$B89,TFC_reg9!$S$3:$S$56,0))/10^6,0)</f>
        <v>2.6849921614000003</v>
      </c>
    </row>
    <row r="90" spans="1:17" ht="18.75" x14ac:dyDescent="0.25">
      <c r="A90" s="1" t="s">
        <v>13</v>
      </c>
      <c r="B90" s="10" t="s">
        <v>1</v>
      </c>
      <c r="C90" s="20">
        <f>IFERROR(INDEX(TFC_reg9!C$3:C$56,MATCH(VENSIM_IMPORT!$A90&amp;VENSIM_IMPORT!$B90,TFC_reg9!$S$3:$S$56,0))/10^6,0)</f>
        <v>3.5445340860000001</v>
      </c>
      <c r="D90" s="20">
        <f>IFERROR(INDEX(TFC_reg9!D$3:D$56,MATCH(VENSIM_IMPORT!$A90&amp;VENSIM_IMPORT!$B90,TFC_reg9!$S$3:$S$56,0))/10^6,0)</f>
        <v>3.6345349910999993</v>
      </c>
      <c r="E90" s="20">
        <f>IFERROR(INDEX(TFC_reg9!E$3:E$56,MATCH(VENSIM_IMPORT!$A90&amp;VENSIM_IMPORT!$B90,TFC_reg9!$S$3:$S$56,0))/10^6,0)</f>
        <v>3.4940737039000003</v>
      </c>
      <c r="F90" s="20">
        <f>IFERROR(INDEX(TFC_reg9!F$3:F$56,MATCH(VENSIM_IMPORT!$A90&amp;VENSIM_IMPORT!$B90,TFC_reg9!$S$3:$S$56,0))/10^6,0)</f>
        <v>3.2550016363999998</v>
      </c>
      <c r="G90" s="20">
        <f>IFERROR(INDEX(TFC_reg9!G$3:G$56,MATCH(VENSIM_IMPORT!$A90&amp;VENSIM_IMPORT!$B90,TFC_reg9!$S$3:$S$56,0))/10^6,0)</f>
        <v>2.7326280395999998</v>
      </c>
      <c r="H90" s="20">
        <f>IFERROR(INDEX(TFC_reg9!H$3:H$56,MATCH(VENSIM_IMPORT!$A90&amp;VENSIM_IMPORT!$B90,TFC_reg9!$S$3:$S$56,0))/10^6,0)</f>
        <v>2.7998920081999996</v>
      </c>
      <c r="I90" s="20">
        <f>IFERROR(INDEX(TFC_reg9!I$3:I$56,MATCH(VENSIM_IMPORT!$A90&amp;VENSIM_IMPORT!$B90,TFC_reg9!$S$3:$S$56,0))/10^6,0)</f>
        <v>2.7071410710000001</v>
      </c>
      <c r="J90" s="20">
        <f>IFERROR(INDEX(TFC_reg9!J$3:J$56,MATCH(VENSIM_IMPORT!$A90&amp;VENSIM_IMPORT!$B90,TFC_reg9!$S$3:$S$56,0))/10^6,0)</f>
        <v>2.4378108689000002</v>
      </c>
      <c r="K90" s="20">
        <f>IFERROR(INDEX(TFC_reg9!K$3:K$56,MATCH(VENSIM_IMPORT!$A90&amp;VENSIM_IMPORT!$B90,TFC_reg9!$S$3:$S$56,0))/10^6,0)</f>
        <v>2.3602302826999999</v>
      </c>
      <c r="L90" s="20">
        <f>IFERROR(INDEX(TFC_reg9!L$3:L$56,MATCH(VENSIM_IMPORT!$A90&amp;VENSIM_IMPORT!$B90,TFC_reg9!$S$3:$S$56,0))/10^6,0)</f>
        <v>2.2958437821</v>
      </c>
      <c r="M90" s="20">
        <f>IFERROR(INDEX(TFC_reg9!M$3:M$56,MATCH(VENSIM_IMPORT!$A90&amp;VENSIM_IMPORT!$B90,TFC_reg9!$S$3:$S$56,0))/10^6,0)</f>
        <v>2.3235835067999999</v>
      </c>
      <c r="N90" s="20">
        <f>IFERROR(INDEX(TFC_reg9!N$3:N$56,MATCH(VENSIM_IMPORT!$A90&amp;VENSIM_IMPORT!$B90,TFC_reg9!$S$3:$S$56,0))/10^6,0)</f>
        <v>2.1792458178</v>
      </c>
      <c r="O90" s="20">
        <f>IFERROR(INDEX(TFC_reg9!O$3:O$56,MATCH(VENSIM_IMPORT!$A90&amp;VENSIM_IMPORT!$B90,TFC_reg9!$S$3:$S$56,0))/10^6,0)</f>
        <v>2.2007764065000002</v>
      </c>
      <c r="P90" s="20">
        <f>IFERROR(INDEX(TFC_reg9!P$3:P$56,MATCH(VENSIM_IMPORT!$A90&amp;VENSIM_IMPORT!$B90,TFC_reg9!$S$3:$S$56,0))/10^6,0)</f>
        <v>2.0791716069999997</v>
      </c>
      <c r="Q90" s="20">
        <f>IFERROR(INDEX(TFC_reg9!Q$3:Q$56,MATCH(VENSIM_IMPORT!$A90&amp;VENSIM_IMPORT!$B90,TFC_reg9!$S$3:$S$56,0))/10^6,0)</f>
        <v>2.0904920869000003</v>
      </c>
    </row>
    <row r="91" spans="1:17" ht="18.75" x14ac:dyDescent="0.25">
      <c r="A91" s="1" t="s">
        <v>14</v>
      </c>
      <c r="B91" s="10" t="s">
        <v>6</v>
      </c>
      <c r="C91" s="20">
        <f>IFERROR(INDEX(TFC_reg9!C$3:C$56,MATCH(VENSIM_IMPORT!$A91&amp;VENSIM_IMPORT!$B91,TFC_reg9!$S$3:$S$56,0))/10^6,0)</f>
        <v>6.8405154259999987</v>
      </c>
      <c r="D91" s="20">
        <f>IFERROR(INDEX(TFC_reg9!D$3:D$56,MATCH(VENSIM_IMPORT!$A91&amp;VENSIM_IMPORT!$B91,TFC_reg9!$S$3:$S$56,0))/10^6,0)</f>
        <v>7.2342132422000001</v>
      </c>
      <c r="E91" s="20">
        <f>IFERROR(INDEX(TFC_reg9!E$3:E$56,MATCH(VENSIM_IMPORT!$A91&amp;VENSIM_IMPORT!$B91,TFC_reg9!$S$3:$S$56,0))/10^6,0)</f>
        <v>7.5567996084999995</v>
      </c>
      <c r="F91" s="20">
        <f>IFERROR(INDEX(TFC_reg9!F$3:F$56,MATCH(VENSIM_IMPORT!$A91&amp;VENSIM_IMPORT!$B91,TFC_reg9!$S$3:$S$56,0))/10^6,0)</f>
        <v>7.7170140119999999</v>
      </c>
      <c r="G91" s="20">
        <f>IFERROR(INDEX(TFC_reg9!G$3:G$56,MATCH(VENSIM_IMPORT!$A91&amp;VENSIM_IMPORT!$B91,TFC_reg9!$S$3:$S$56,0))/10^6,0)</f>
        <v>7.744827604800002</v>
      </c>
      <c r="H91" s="20">
        <f>IFERROR(INDEX(TFC_reg9!H$3:H$56,MATCH(VENSIM_IMPORT!$A91&amp;VENSIM_IMPORT!$B91,TFC_reg9!$S$3:$S$56,0))/10^6,0)</f>
        <v>8.3554704083999987</v>
      </c>
      <c r="I91" s="20">
        <f>IFERROR(INDEX(TFC_reg9!I$3:I$56,MATCH(VENSIM_IMPORT!$A91&amp;VENSIM_IMPORT!$B91,TFC_reg9!$S$3:$S$56,0))/10^6,0)</f>
        <v>8.6180363934999988</v>
      </c>
      <c r="J91" s="20">
        <f>IFERROR(INDEX(TFC_reg9!J$3:J$56,MATCH(VENSIM_IMPORT!$A91&amp;VENSIM_IMPORT!$B91,TFC_reg9!$S$3:$S$56,0))/10^6,0)</f>
        <v>9.0553788022999981</v>
      </c>
      <c r="K91" s="20">
        <f>IFERROR(INDEX(TFC_reg9!K$3:K$56,MATCH(VENSIM_IMPORT!$A91&amp;VENSIM_IMPORT!$B91,TFC_reg9!$S$3:$S$56,0))/10^6,0)</f>
        <v>9.3464748030000031</v>
      </c>
      <c r="L91" s="20">
        <f>IFERROR(INDEX(TFC_reg9!L$3:L$56,MATCH(VENSIM_IMPORT!$A91&amp;VENSIM_IMPORT!$B91,TFC_reg9!$S$3:$S$56,0))/10^6,0)</f>
        <v>9.5770452897999991</v>
      </c>
      <c r="M91" s="20">
        <f>IFERROR(INDEX(TFC_reg9!M$3:M$56,MATCH(VENSIM_IMPORT!$A91&amp;VENSIM_IMPORT!$B91,TFC_reg9!$S$3:$S$56,0))/10^6,0)</f>
        <v>9.7888947523999992</v>
      </c>
      <c r="N91" s="20">
        <f>IFERROR(INDEX(TFC_reg9!N$3:N$56,MATCH(VENSIM_IMPORT!$A91&amp;VENSIM_IMPORT!$B91,TFC_reg9!$S$3:$S$56,0))/10^6,0)</f>
        <v>10.118875146399999</v>
      </c>
      <c r="O91" s="20">
        <f>IFERROR(INDEX(TFC_reg9!O$3:O$56,MATCH(VENSIM_IMPORT!$A91&amp;VENSIM_IMPORT!$B91,TFC_reg9!$S$3:$S$56,0))/10^6,0)</f>
        <v>10.436493411100001</v>
      </c>
      <c r="P91" s="20">
        <f>IFERROR(INDEX(TFC_reg9!P$3:P$56,MATCH(VENSIM_IMPORT!$A91&amp;VENSIM_IMPORT!$B91,TFC_reg9!$S$3:$S$56,0))/10^6,0)</f>
        <v>10.6612721703</v>
      </c>
      <c r="Q91" s="20">
        <f>IFERROR(INDEX(TFC_reg9!Q$3:Q$56,MATCH(VENSIM_IMPORT!$A91&amp;VENSIM_IMPORT!$B91,TFC_reg9!$S$3:$S$56,0))/10^6,0)</f>
        <v>10.708471394899998</v>
      </c>
    </row>
    <row r="92" spans="1:17" ht="18.75" x14ac:dyDescent="0.25">
      <c r="A92" s="1" t="s">
        <v>14</v>
      </c>
      <c r="B92" s="10" t="s">
        <v>2</v>
      </c>
      <c r="C92" s="20">
        <f>IFERROR(INDEX(TFC_reg9!C$3:C$56,MATCH(VENSIM_IMPORT!$A92&amp;VENSIM_IMPORT!$B92,TFC_reg9!$S$3:$S$56,0))/10^6,0)</f>
        <v>11.371516038000005</v>
      </c>
      <c r="D92" s="20">
        <f>IFERROR(INDEX(TFC_reg9!D$3:D$56,MATCH(VENSIM_IMPORT!$A92&amp;VENSIM_IMPORT!$B92,TFC_reg9!$S$3:$S$56,0))/10^6,0)</f>
        <v>12.326016201100002</v>
      </c>
      <c r="E92" s="20">
        <f>IFERROR(INDEX(TFC_reg9!E$3:E$56,MATCH(VENSIM_IMPORT!$A92&amp;VENSIM_IMPORT!$B92,TFC_reg9!$S$3:$S$56,0))/10^6,0)</f>
        <v>13.385609082299998</v>
      </c>
      <c r="F92" s="20">
        <f>IFERROR(INDEX(TFC_reg9!F$3:F$56,MATCH(VENSIM_IMPORT!$A92&amp;VENSIM_IMPORT!$B92,TFC_reg9!$S$3:$S$56,0))/10^6,0)</f>
        <v>13.872618947399999</v>
      </c>
      <c r="G92" s="20">
        <f>IFERROR(INDEX(TFC_reg9!G$3:G$56,MATCH(VENSIM_IMPORT!$A92&amp;VENSIM_IMPORT!$B92,TFC_reg9!$S$3:$S$56,0))/10^6,0)</f>
        <v>13.403359191000005</v>
      </c>
      <c r="H92" s="20">
        <f>IFERROR(INDEX(TFC_reg9!H$3:H$56,MATCH(VENSIM_IMPORT!$A92&amp;VENSIM_IMPORT!$B92,TFC_reg9!$S$3:$S$56,0))/10^6,0)</f>
        <v>14.581807394199998</v>
      </c>
      <c r="I92" s="20">
        <f>IFERROR(INDEX(TFC_reg9!I$3:I$56,MATCH(VENSIM_IMPORT!$A92&amp;VENSIM_IMPORT!$B92,TFC_reg9!$S$3:$S$56,0))/10^6,0)</f>
        <v>15.837673511699997</v>
      </c>
      <c r="J92" s="20">
        <f>IFERROR(INDEX(TFC_reg9!J$3:J$56,MATCH(VENSIM_IMPORT!$A92&amp;VENSIM_IMPORT!$B92,TFC_reg9!$S$3:$S$56,0))/10^6,0)</f>
        <v>15.764098323900003</v>
      </c>
      <c r="K92" s="20">
        <f>IFERROR(INDEX(TFC_reg9!K$3:K$56,MATCH(VENSIM_IMPORT!$A92&amp;VENSIM_IMPORT!$B92,TFC_reg9!$S$3:$S$56,0))/10^6,0)</f>
        <v>15.823960046999998</v>
      </c>
      <c r="L92" s="20">
        <f>IFERROR(INDEX(TFC_reg9!L$3:L$56,MATCH(VENSIM_IMPORT!$A92&amp;VENSIM_IMPORT!$B92,TFC_reg9!$S$3:$S$56,0))/10^6,0)</f>
        <v>15.895612150599998</v>
      </c>
      <c r="M92" s="20">
        <f>IFERROR(INDEX(TFC_reg9!M$3:M$56,MATCH(VENSIM_IMPORT!$A92&amp;VENSIM_IMPORT!$B92,TFC_reg9!$S$3:$S$56,0))/10^6,0)</f>
        <v>16.400569049800009</v>
      </c>
      <c r="N92" s="20">
        <f>IFERROR(INDEX(TFC_reg9!N$3:N$56,MATCH(VENSIM_IMPORT!$A92&amp;VENSIM_IMPORT!$B92,TFC_reg9!$S$3:$S$56,0))/10^6,0)</f>
        <v>16.8392320747</v>
      </c>
      <c r="O92" s="20">
        <f>IFERROR(INDEX(TFC_reg9!O$3:O$56,MATCH(VENSIM_IMPORT!$A92&amp;VENSIM_IMPORT!$B92,TFC_reg9!$S$3:$S$56,0))/10^6,0)</f>
        <v>16.843111251500002</v>
      </c>
      <c r="P92" s="20">
        <f>IFERROR(INDEX(TFC_reg9!P$3:P$56,MATCH(VENSIM_IMPORT!$A92&amp;VENSIM_IMPORT!$B92,TFC_reg9!$S$3:$S$56,0))/10^6,0)</f>
        <v>17.009783851900004</v>
      </c>
      <c r="Q92" s="20">
        <f>IFERROR(INDEX(TFC_reg9!Q$3:Q$56,MATCH(VENSIM_IMPORT!$A92&amp;VENSIM_IMPORT!$B92,TFC_reg9!$S$3:$S$56,0))/10^6,0)</f>
        <v>17.470023718899995</v>
      </c>
    </row>
    <row r="93" spans="1:17" ht="18.75" x14ac:dyDescent="0.25">
      <c r="A93" s="1" t="s">
        <v>14</v>
      </c>
      <c r="B93" s="10" t="s">
        <v>5</v>
      </c>
      <c r="C93" s="20">
        <f>IFERROR(INDEX(TFC_reg9!C$3:C$56,MATCH(VENSIM_IMPORT!$A93&amp;VENSIM_IMPORT!$B93,TFC_reg9!$S$3:$S$56,0))/10^6,0)</f>
        <v>1.5121307897</v>
      </c>
      <c r="D93" s="20">
        <f>IFERROR(INDEX(TFC_reg9!D$3:D$56,MATCH(VENSIM_IMPORT!$A93&amp;VENSIM_IMPORT!$B93,TFC_reg9!$S$3:$S$56,0))/10^6,0)</f>
        <v>1.4426146470999999</v>
      </c>
      <c r="E93" s="20">
        <f>IFERROR(INDEX(TFC_reg9!E$3:E$56,MATCH(VENSIM_IMPORT!$A93&amp;VENSIM_IMPORT!$B93,TFC_reg9!$S$3:$S$56,0))/10^6,0)</f>
        <v>1.5154816477999999</v>
      </c>
      <c r="F93" s="20">
        <f>IFERROR(INDEX(TFC_reg9!F$3:F$56,MATCH(VENSIM_IMPORT!$A93&amp;VENSIM_IMPORT!$B93,TFC_reg9!$S$3:$S$56,0))/10^6,0)</f>
        <v>1.4422085219</v>
      </c>
      <c r="G93" s="20">
        <f>IFERROR(INDEX(TFC_reg9!G$3:G$56,MATCH(VENSIM_IMPORT!$A93&amp;VENSIM_IMPORT!$B93,TFC_reg9!$S$3:$S$56,0))/10^6,0)</f>
        <v>1.3869037359000003</v>
      </c>
      <c r="H93" s="20">
        <f>IFERROR(INDEX(TFC_reg9!H$3:H$56,MATCH(VENSIM_IMPORT!$A93&amp;VENSIM_IMPORT!$B93,TFC_reg9!$S$3:$S$56,0))/10^6,0)</f>
        <v>1.5017813465999998</v>
      </c>
      <c r="I93" s="20">
        <f>IFERROR(INDEX(TFC_reg9!I$3:I$56,MATCH(VENSIM_IMPORT!$A93&amp;VENSIM_IMPORT!$B93,TFC_reg9!$S$3:$S$56,0))/10^6,0)</f>
        <v>1.4838846917999997</v>
      </c>
      <c r="J93" s="20">
        <f>IFERROR(INDEX(TFC_reg9!J$3:J$56,MATCH(VENSIM_IMPORT!$A93&amp;VENSIM_IMPORT!$B93,TFC_reg9!$S$3:$S$56,0))/10^6,0)</f>
        <v>1.4569058710999998</v>
      </c>
      <c r="K93" s="20">
        <f>IFERROR(INDEX(TFC_reg9!K$3:K$56,MATCH(VENSIM_IMPORT!$A93&amp;VENSIM_IMPORT!$B93,TFC_reg9!$S$3:$S$56,0))/10^6,0)</f>
        <v>1.4248681513000001</v>
      </c>
      <c r="L93" s="20">
        <f>IFERROR(INDEX(TFC_reg9!L$3:L$56,MATCH(VENSIM_IMPORT!$A93&amp;VENSIM_IMPORT!$B93,TFC_reg9!$S$3:$S$56,0))/10^6,0)</f>
        <v>1.3352270388000003</v>
      </c>
      <c r="M93" s="20">
        <f>IFERROR(INDEX(TFC_reg9!M$3:M$56,MATCH(VENSIM_IMPORT!$A93&amp;VENSIM_IMPORT!$B93,TFC_reg9!$S$3:$S$56,0))/10^6,0)</f>
        <v>1.2748082199000002</v>
      </c>
      <c r="N93" s="20">
        <f>IFERROR(INDEX(TFC_reg9!N$3:N$56,MATCH(VENSIM_IMPORT!$A93&amp;VENSIM_IMPORT!$B93,TFC_reg9!$S$3:$S$56,0))/10^6,0)</f>
        <v>1.3017673263999998</v>
      </c>
      <c r="O93" s="20">
        <f>IFERROR(INDEX(TFC_reg9!O$3:O$56,MATCH(VENSIM_IMPORT!$A93&amp;VENSIM_IMPORT!$B93,TFC_reg9!$S$3:$S$56,0))/10^6,0)</f>
        <v>1.2865334575</v>
      </c>
      <c r="P93" s="20">
        <f>IFERROR(INDEX(TFC_reg9!P$3:P$56,MATCH(VENSIM_IMPORT!$A93&amp;VENSIM_IMPORT!$B93,TFC_reg9!$S$3:$S$56,0))/10^6,0)</f>
        <v>1.3507457975000003</v>
      </c>
      <c r="Q93" s="20">
        <f>IFERROR(INDEX(TFC_reg9!Q$3:Q$56,MATCH(VENSIM_IMPORT!$A93&amp;VENSIM_IMPORT!$B93,TFC_reg9!$S$3:$S$56,0))/10^6,0)</f>
        <v>1.3335395665999998</v>
      </c>
    </row>
    <row r="94" spans="1:17" ht="18.75" x14ac:dyDescent="0.25">
      <c r="A94" s="1" t="s">
        <v>14</v>
      </c>
      <c r="B94" s="10" t="s">
        <v>59</v>
      </c>
      <c r="C94" s="20">
        <f>IFERROR(INDEX(TFC_reg9!C$3:C$56,MATCH(VENSIM_IMPORT!$A94&amp;VENSIM_IMPORT!$B94,TFC_reg9!$S$3:$S$56,0))/10^6,0)</f>
        <v>0</v>
      </c>
      <c r="D94" s="20">
        <f>IFERROR(INDEX(TFC_reg9!D$3:D$56,MATCH(VENSIM_IMPORT!$A94&amp;VENSIM_IMPORT!$B94,TFC_reg9!$S$3:$S$56,0))/10^6,0)</f>
        <v>0</v>
      </c>
      <c r="E94" s="20">
        <f>IFERROR(INDEX(TFC_reg9!E$3:E$56,MATCH(VENSIM_IMPORT!$A94&amp;VENSIM_IMPORT!$B94,TFC_reg9!$S$3:$S$56,0))/10^6,0)</f>
        <v>0</v>
      </c>
      <c r="F94" s="20">
        <f>IFERROR(INDEX(TFC_reg9!F$3:F$56,MATCH(VENSIM_IMPORT!$A94&amp;VENSIM_IMPORT!$B94,TFC_reg9!$S$3:$S$56,0))/10^6,0)</f>
        <v>0</v>
      </c>
      <c r="G94" s="20">
        <f>IFERROR(INDEX(TFC_reg9!G$3:G$56,MATCH(VENSIM_IMPORT!$A94&amp;VENSIM_IMPORT!$B94,TFC_reg9!$S$3:$S$56,0))/10^6,0)</f>
        <v>0</v>
      </c>
      <c r="H94" s="20">
        <f>IFERROR(INDEX(TFC_reg9!H$3:H$56,MATCH(VENSIM_IMPORT!$A94&amp;VENSIM_IMPORT!$B94,TFC_reg9!$S$3:$S$56,0))/10^6,0)</f>
        <v>0</v>
      </c>
      <c r="I94" s="20">
        <f>IFERROR(INDEX(TFC_reg9!I$3:I$56,MATCH(VENSIM_IMPORT!$A94&amp;VENSIM_IMPORT!$B94,TFC_reg9!$S$3:$S$56,0))/10^6,0)</f>
        <v>0</v>
      </c>
      <c r="J94" s="20">
        <f>IFERROR(INDEX(TFC_reg9!J$3:J$56,MATCH(VENSIM_IMPORT!$A94&amp;VENSIM_IMPORT!$B94,TFC_reg9!$S$3:$S$56,0))/10^6,0)</f>
        <v>0</v>
      </c>
      <c r="K94" s="20">
        <f>IFERROR(INDEX(TFC_reg9!K$3:K$56,MATCH(VENSIM_IMPORT!$A94&amp;VENSIM_IMPORT!$B94,TFC_reg9!$S$3:$S$56,0))/10^6,0)</f>
        <v>0</v>
      </c>
      <c r="L94" s="20">
        <f>IFERROR(INDEX(TFC_reg9!L$3:L$56,MATCH(VENSIM_IMPORT!$A94&amp;VENSIM_IMPORT!$B94,TFC_reg9!$S$3:$S$56,0))/10^6,0)</f>
        <v>0</v>
      </c>
      <c r="M94" s="20">
        <f>IFERROR(INDEX(TFC_reg9!M$3:M$56,MATCH(VENSIM_IMPORT!$A94&amp;VENSIM_IMPORT!$B94,TFC_reg9!$S$3:$S$56,0))/10^6,0)</f>
        <v>0</v>
      </c>
      <c r="N94" s="20">
        <f>IFERROR(INDEX(TFC_reg9!N$3:N$56,MATCH(VENSIM_IMPORT!$A94&amp;VENSIM_IMPORT!$B94,TFC_reg9!$S$3:$S$56,0))/10^6,0)</f>
        <v>0</v>
      </c>
      <c r="O94" s="20">
        <f>IFERROR(INDEX(TFC_reg9!O$3:O$56,MATCH(VENSIM_IMPORT!$A94&amp;VENSIM_IMPORT!$B94,TFC_reg9!$S$3:$S$56,0))/10^6,0)</f>
        <v>0</v>
      </c>
      <c r="P94" s="20">
        <f>IFERROR(INDEX(TFC_reg9!P$3:P$56,MATCH(VENSIM_IMPORT!$A94&amp;VENSIM_IMPORT!$B94,TFC_reg9!$S$3:$S$56,0))/10^6,0)</f>
        <v>0</v>
      </c>
      <c r="Q94" s="20">
        <f>IFERROR(INDEX(TFC_reg9!Q$3:Q$56,MATCH(VENSIM_IMPORT!$A94&amp;VENSIM_IMPORT!$B94,TFC_reg9!$S$3:$S$56,0))/10^6,0)</f>
        <v>0</v>
      </c>
    </row>
    <row r="95" spans="1:17" ht="18.75" x14ac:dyDescent="0.25">
      <c r="A95" s="1" t="s">
        <v>14</v>
      </c>
      <c r="B95" s="10" t="s">
        <v>3</v>
      </c>
      <c r="C95" s="20">
        <f>IFERROR(INDEX(TFC_reg9!C$3:C$56,MATCH(VENSIM_IMPORT!$A95&amp;VENSIM_IMPORT!$B95,TFC_reg9!$S$3:$S$56,0))/10^6,0)</f>
        <v>17.824815800799996</v>
      </c>
      <c r="D95" s="20">
        <f>IFERROR(INDEX(TFC_reg9!D$3:D$56,MATCH(VENSIM_IMPORT!$A95&amp;VENSIM_IMPORT!$B95,TFC_reg9!$S$3:$S$56,0))/10^6,0)</f>
        <v>18.409952116900005</v>
      </c>
      <c r="E95" s="20">
        <f>IFERROR(INDEX(TFC_reg9!E$3:E$56,MATCH(VENSIM_IMPORT!$A95&amp;VENSIM_IMPORT!$B95,TFC_reg9!$S$3:$S$56,0))/10^6,0)</f>
        <v>19.031589520900003</v>
      </c>
      <c r="F95" s="20">
        <f>IFERROR(INDEX(TFC_reg9!F$3:F$56,MATCH(VENSIM_IMPORT!$A95&amp;VENSIM_IMPORT!$B95,TFC_reg9!$S$3:$S$56,0))/10^6,0)</f>
        <v>19.470675748900003</v>
      </c>
      <c r="G95" s="20">
        <f>IFERROR(INDEX(TFC_reg9!G$3:G$56,MATCH(VENSIM_IMPORT!$A95&amp;VENSIM_IMPORT!$B95,TFC_reg9!$S$3:$S$56,0))/10^6,0)</f>
        <v>19.639874312599996</v>
      </c>
      <c r="H95" s="20">
        <f>IFERROR(INDEX(TFC_reg9!H$3:H$56,MATCH(VENSIM_IMPORT!$A95&amp;VENSIM_IMPORT!$B95,TFC_reg9!$S$3:$S$56,0))/10^6,0)</f>
        <v>20.234068534999995</v>
      </c>
      <c r="I95" s="20">
        <f>IFERROR(INDEX(TFC_reg9!I$3:I$56,MATCH(VENSIM_IMPORT!$A95&amp;VENSIM_IMPORT!$B95,TFC_reg9!$S$3:$S$56,0))/10^6,0)</f>
        <v>20.409686322500001</v>
      </c>
      <c r="J95" s="20">
        <f>IFERROR(INDEX(TFC_reg9!J$3:J$56,MATCH(VENSIM_IMPORT!$A95&amp;VENSIM_IMPORT!$B95,TFC_reg9!$S$3:$S$56,0))/10^6,0)</f>
        <v>21.456816932500001</v>
      </c>
      <c r="K95" s="20">
        <f>IFERROR(INDEX(TFC_reg9!K$3:K$56,MATCH(VENSIM_IMPORT!$A95&amp;VENSIM_IMPORT!$B95,TFC_reg9!$S$3:$S$56,0))/10^6,0)</f>
        <v>21.7810788536</v>
      </c>
      <c r="L95" s="20">
        <f>IFERROR(INDEX(TFC_reg9!L$3:L$56,MATCH(VENSIM_IMPORT!$A95&amp;VENSIM_IMPORT!$B95,TFC_reg9!$S$3:$S$56,0))/10^6,0)</f>
        <v>22.274944097800006</v>
      </c>
      <c r="M95" s="20">
        <f>IFERROR(INDEX(TFC_reg9!M$3:M$56,MATCH(VENSIM_IMPORT!$A95&amp;VENSIM_IMPORT!$B95,TFC_reg9!$S$3:$S$56,0))/10^6,0)</f>
        <v>22.3083191381</v>
      </c>
      <c r="N95" s="20">
        <f>IFERROR(INDEX(TFC_reg9!N$3:N$56,MATCH(VENSIM_IMPORT!$A95&amp;VENSIM_IMPORT!$B95,TFC_reg9!$S$3:$S$56,0))/10^6,0)</f>
        <v>22.414032524599996</v>
      </c>
      <c r="O95" s="20">
        <f>IFERROR(INDEX(TFC_reg9!O$3:O$56,MATCH(VENSIM_IMPORT!$A95&amp;VENSIM_IMPORT!$B95,TFC_reg9!$S$3:$S$56,0))/10^6,0)</f>
        <v>23.028939921400003</v>
      </c>
      <c r="P95" s="20">
        <f>IFERROR(INDEX(TFC_reg9!P$3:P$56,MATCH(VENSIM_IMPORT!$A95&amp;VENSIM_IMPORT!$B95,TFC_reg9!$S$3:$S$56,0))/10^6,0)</f>
        <v>22.888804869799998</v>
      </c>
      <c r="Q95" s="20">
        <f>IFERROR(INDEX(TFC_reg9!Q$3:Q$56,MATCH(VENSIM_IMPORT!$A95&amp;VENSIM_IMPORT!$B95,TFC_reg9!$S$3:$S$56,0))/10^6,0)</f>
        <v>23.189849353199996</v>
      </c>
    </row>
    <row r="96" spans="1:17" ht="18.75" x14ac:dyDescent="0.25">
      <c r="A96" s="1" t="s">
        <v>14</v>
      </c>
      <c r="B96" s="10" t="s">
        <v>4</v>
      </c>
      <c r="C96" s="20">
        <f>IFERROR(INDEX(TFC_reg9!C$3:C$56,MATCH(VENSIM_IMPORT!$A96&amp;VENSIM_IMPORT!$B96,TFC_reg9!$S$3:$S$56,0))/10^6,0)</f>
        <v>11.994269924200003</v>
      </c>
      <c r="D96" s="20">
        <f>IFERROR(INDEX(TFC_reg9!D$3:D$56,MATCH(VENSIM_IMPORT!$A96&amp;VENSIM_IMPORT!$B96,TFC_reg9!$S$3:$S$56,0))/10^6,0)</f>
        <v>12.239550067000005</v>
      </c>
      <c r="E96" s="20">
        <f>IFERROR(INDEX(TFC_reg9!E$3:E$56,MATCH(VENSIM_IMPORT!$A96&amp;VENSIM_IMPORT!$B96,TFC_reg9!$S$3:$S$56,0))/10^6,0)</f>
        <v>12.374940625699999</v>
      </c>
      <c r="F96" s="20">
        <f>IFERROR(INDEX(TFC_reg9!F$3:F$56,MATCH(VENSIM_IMPORT!$A96&amp;VENSIM_IMPORT!$B96,TFC_reg9!$S$3:$S$56,0))/10^6,0)</f>
        <v>12.662750409599999</v>
      </c>
      <c r="G96" s="20">
        <f>IFERROR(INDEX(TFC_reg9!G$3:G$56,MATCH(VENSIM_IMPORT!$A96&amp;VENSIM_IMPORT!$B96,TFC_reg9!$S$3:$S$56,0))/10^6,0)</f>
        <v>12.918145016699997</v>
      </c>
      <c r="H96" s="20">
        <f>IFERROR(INDEX(TFC_reg9!H$3:H$56,MATCH(VENSIM_IMPORT!$A96&amp;VENSIM_IMPORT!$B96,TFC_reg9!$S$3:$S$56,0))/10^6,0)</f>
        <v>13.219472596600001</v>
      </c>
      <c r="I96" s="20">
        <f>IFERROR(INDEX(TFC_reg9!I$3:I$56,MATCH(VENSIM_IMPORT!$A96&amp;VENSIM_IMPORT!$B96,TFC_reg9!$S$3:$S$56,0))/10^6,0)</f>
        <v>13.541613803999999</v>
      </c>
      <c r="J96" s="20">
        <f>IFERROR(INDEX(TFC_reg9!J$3:J$56,MATCH(VENSIM_IMPORT!$A96&amp;VENSIM_IMPORT!$B96,TFC_reg9!$S$3:$S$56,0))/10^6,0)</f>
        <v>13.669330627899999</v>
      </c>
      <c r="K96" s="20">
        <f>IFERROR(INDEX(TFC_reg9!K$3:K$56,MATCH(VENSIM_IMPORT!$A96&amp;VENSIM_IMPORT!$B96,TFC_reg9!$S$3:$S$56,0))/10^6,0)</f>
        <v>14.002932678300002</v>
      </c>
      <c r="L96" s="20">
        <f>IFERROR(INDEX(TFC_reg9!L$3:L$56,MATCH(VENSIM_IMPORT!$A96&amp;VENSIM_IMPORT!$B96,TFC_reg9!$S$3:$S$56,0))/10^6,0)</f>
        <v>14.2172871898</v>
      </c>
      <c r="M96" s="20">
        <f>IFERROR(INDEX(TFC_reg9!M$3:M$56,MATCH(VENSIM_IMPORT!$A96&amp;VENSIM_IMPORT!$B96,TFC_reg9!$S$3:$S$56,0))/10^6,0)</f>
        <v>14.3945169569</v>
      </c>
      <c r="N96" s="20">
        <f>IFERROR(INDEX(TFC_reg9!N$3:N$56,MATCH(VENSIM_IMPORT!$A96&amp;VENSIM_IMPORT!$B96,TFC_reg9!$S$3:$S$56,0))/10^6,0)</f>
        <v>14.651848452000003</v>
      </c>
      <c r="O96" s="20">
        <f>IFERROR(INDEX(TFC_reg9!O$3:O$56,MATCH(VENSIM_IMPORT!$A96&amp;VENSIM_IMPORT!$B96,TFC_reg9!$S$3:$S$56,0))/10^6,0)</f>
        <v>14.838702630700002</v>
      </c>
      <c r="P96" s="20">
        <f>IFERROR(INDEX(TFC_reg9!P$3:P$56,MATCH(VENSIM_IMPORT!$A96&amp;VENSIM_IMPORT!$B96,TFC_reg9!$S$3:$S$56,0))/10^6,0)</f>
        <v>14.910580230600004</v>
      </c>
      <c r="Q96" s="20">
        <f>IFERROR(INDEX(TFC_reg9!Q$3:Q$56,MATCH(VENSIM_IMPORT!$A96&amp;VENSIM_IMPORT!$B96,TFC_reg9!$S$3:$S$56,0))/10^6,0)</f>
        <v>15.105606027900008</v>
      </c>
    </row>
    <row r="97" spans="1:17" ht="18.75" x14ac:dyDescent="0.25">
      <c r="A97" s="1" t="s">
        <v>14</v>
      </c>
      <c r="B97" s="10" t="s">
        <v>1</v>
      </c>
      <c r="C97" s="20">
        <f>IFERROR(INDEX(TFC_reg9!C$3:C$56,MATCH(VENSIM_IMPORT!$A97&amp;VENSIM_IMPORT!$B97,TFC_reg9!$S$3:$S$56,0))/10^6,0)</f>
        <v>3.6682856108999999</v>
      </c>
      <c r="D97" s="20">
        <f>IFERROR(INDEX(TFC_reg9!D$3:D$56,MATCH(VENSIM_IMPORT!$A97&amp;VENSIM_IMPORT!$B97,TFC_reg9!$S$3:$S$56,0))/10^6,0)</f>
        <v>3.6745022104000005</v>
      </c>
      <c r="E97" s="20">
        <f>IFERROR(INDEX(TFC_reg9!E$3:E$56,MATCH(VENSIM_IMPORT!$A97&amp;VENSIM_IMPORT!$B97,TFC_reg9!$S$3:$S$56,0))/10^6,0)</f>
        <v>3.8803338285999995</v>
      </c>
      <c r="F97" s="20">
        <f>IFERROR(INDEX(TFC_reg9!F$3:F$56,MATCH(VENSIM_IMPORT!$A97&amp;VENSIM_IMPORT!$B97,TFC_reg9!$S$3:$S$56,0))/10^6,0)</f>
        <v>4.0984980845999992</v>
      </c>
      <c r="G97" s="20">
        <f>IFERROR(INDEX(TFC_reg9!G$3:G$56,MATCH(VENSIM_IMPORT!$A97&amp;VENSIM_IMPORT!$B97,TFC_reg9!$S$3:$S$56,0))/10^6,0)</f>
        <v>4.0386438399999998</v>
      </c>
      <c r="H97" s="20">
        <f>IFERROR(INDEX(TFC_reg9!H$3:H$56,MATCH(VENSIM_IMPORT!$A97&amp;VENSIM_IMPORT!$B97,TFC_reg9!$S$3:$S$56,0))/10^6,0)</f>
        <v>3.7339959008999997</v>
      </c>
      <c r="I97" s="20">
        <f>IFERROR(INDEX(TFC_reg9!I$3:I$56,MATCH(VENSIM_IMPORT!$A97&amp;VENSIM_IMPORT!$B97,TFC_reg9!$S$3:$S$56,0))/10^6,0)</f>
        <v>3.5704188043</v>
      </c>
      <c r="J97" s="20">
        <f>IFERROR(INDEX(TFC_reg9!J$3:J$56,MATCH(VENSIM_IMPORT!$A97&amp;VENSIM_IMPORT!$B97,TFC_reg9!$S$3:$S$56,0))/10^6,0)</f>
        <v>3.8740629024</v>
      </c>
      <c r="K97" s="20">
        <f>IFERROR(INDEX(TFC_reg9!K$3:K$56,MATCH(VENSIM_IMPORT!$A97&amp;VENSIM_IMPORT!$B97,TFC_reg9!$S$3:$S$56,0))/10^6,0)</f>
        <v>3.7373708420999998</v>
      </c>
      <c r="L97" s="20">
        <f>IFERROR(INDEX(TFC_reg9!L$3:L$56,MATCH(VENSIM_IMPORT!$A97&amp;VENSIM_IMPORT!$B97,TFC_reg9!$S$3:$S$56,0))/10^6,0)</f>
        <v>3.7784117042999994</v>
      </c>
      <c r="M97" s="20">
        <f>IFERROR(INDEX(TFC_reg9!M$3:M$56,MATCH(VENSIM_IMPORT!$A97&amp;VENSIM_IMPORT!$B97,TFC_reg9!$S$3:$S$56,0))/10^6,0)</f>
        <v>3.5179572155000005</v>
      </c>
      <c r="N97" s="20">
        <f>IFERROR(INDEX(TFC_reg9!N$3:N$56,MATCH(VENSIM_IMPORT!$A97&amp;VENSIM_IMPORT!$B97,TFC_reg9!$S$3:$S$56,0))/10^6,0)</f>
        <v>3.6114628946000003</v>
      </c>
      <c r="O97" s="20">
        <f>IFERROR(INDEX(TFC_reg9!O$3:O$56,MATCH(VENSIM_IMPORT!$A97&amp;VENSIM_IMPORT!$B97,TFC_reg9!$S$3:$S$56,0))/10^6,0)</f>
        <v>4.1830371453000001</v>
      </c>
      <c r="P97" s="20">
        <f>IFERROR(INDEX(TFC_reg9!P$3:P$56,MATCH(VENSIM_IMPORT!$A97&amp;VENSIM_IMPORT!$B97,TFC_reg9!$S$3:$S$56,0))/10^6,0)</f>
        <v>4.3086619071000003</v>
      </c>
      <c r="Q97" s="20">
        <f>IFERROR(INDEX(TFC_reg9!Q$3:Q$56,MATCH(VENSIM_IMPORT!$A97&amp;VENSIM_IMPORT!$B97,TFC_reg9!$S$3:$S$56,0))/10^6,0)</f>
        <v>4.3529805867000002</v>
      </c>
    </row>
    <row r="98" spans="1:17" x14ac:dyDescent="0.25">
      <c r="A98" s="1"/>
      <c r="B98" s="1"/>
    </row>
    <row r="99" spans="1:17" x14ac:dyDescent="0.25">
      <c r="A99" s="1"/>
      <c r="B99" s="1"/>
    </row>
    <row r="100" spans="1:17" x14ac:dyDescent="0.25">
      <c r="A100" s="1"/>
      <c r="B100" s="1"/>
    </row>
    <row r="101" spans="1:17" x14ac:dyDescent="0.25">
      <c r="A101" s="1"/>
      <c r="B101" s="1"/>
    </row>
    <row r="102" spans="1:17" x14ac:dyDescent="0.25">
      <c r="A102" s="1"/>
      <c r="B102" s="1"/>
    </row>
    <row r="103" spans="1:17" x14ac:dyDescent="0.25">
      <c r="A103" s="1"/>
      <c r="B103" s="1"/>
    </row>
    <row r="104" spans="1:17" x14ac:dyDescent="0.25">
      <c r="A104" s="1"/>
      <c r="B104" s="1"/>
    </row>
    <row r="105" spans="1:17" x14ac:dyDescent="0.25">
      <c r="A105" s="1"/>
      <c r="B105" s="1"/>
    </row>
    <row r="106" spans="1:17" x14ac:dyDescent="0.25">
      <c r="A106" s="1"/>
      <c r="B106" s="1"/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workbookViewId="0"/>
  </sheetViews>
  <sheetFormatPr baseColWidth="10" defaultColWidth="9.140625" defaultRowHeight="15" x14ac:dyDescent="0.25"/>
  <cols>
    <col min="1" max="1" width="9.140625" style="17"/>
    <col min="2" max="2" width="19.7109375" style="17" customWidth="1"/>
    <col min="3" max="17" width="13.85546875" style="17" bestFit="1" customWidth="1"/>
    <col min="18" max="16384" width="9.140625" style="17"/>
  </cols>
  <sheetData>
    <row r="1" spans="1:19" x14ac:dyDescent="0.25">
      <c r="A1" s="17" t="s">
        <v>64</v>
      </c>
    </row>
    <row r="2" spans="1:19" x14ac:dyDescent="0.25">
      <c r="C2" s="18" t="s">
        <v>15</v>
      </c>
      <c r="D2" s="18" t="s">
        <v>16</v>
      </c>
      <c r="E2" s="18" t="s">
        <v>17</v>
      </c>
      <c r="F2" s="18" t="s">
        <v>18</v>
      </c>
      <c r="G2" s="18" t="s">
        <v>19</v>
      </c>
      <c r="H2" s="18" t="s">
        <v>20</v>
      </c>
      <c r="I2" s="18" t="s">
        <v>21</v>
      </c>
      <c r="J2" s="18" t="s">
        <v>22</v>
      </c>
      <c r="K2" s="18" t="s">
        <v>23</v>
      </c>
      <c r="L2" s="18" t="s">
        <v>24</v>
      </c>
      <c r="M2" s="18" t="s">
        <v>25</v>
      </c>
      <c r="N2" s="18" t="s">
        <v>26</v>
      </c>
      <c r="O2" s="18" t="s">
        <v>27</v>
      </c>
      <c r="P2" s="18" t="s">
        <v>28</v>
      </c>
      <c r="Q2" s="18" t="s">
        <v>29</v>
      </c>
      <c r="R2" s="18"/>
    </row>
    <row r="3" spans="1:19" x14ac:dyDescent="0.25">
      <c r="A3" s="18" t="s">
        <v>0</v>
      </c>
      <c r="B3" s="18" t="s">
        <v>1</v>
      </c>
      <c r="C3" s="17">
        <v>21596885.765399996</v>
      </c>
      <c r="D3" s="17">
        <v>22853941.344999999</v>
      </c>
      <c r="E3" s="17">
        <v>23869969.111999996</v>
      </c>
      <c r="F3" s="17">
        <v>25238131.1972</v>
      </c>
      <c r="G3" s="17">
        <v>26650668.229399994</v>
      </c>
      <c r="H3" s="17">
        <v>28407585.861099999</v>
      </c>
      <c r="I3" s="17">
        <v>30042124.5931</v>
      </c>
      <c r="J3" s="17">
        <v>30755511.619400002</v>
      </c>
      <c r="K3" s="17">
        <v>30571700.598900005</v>
      </c>
      <c r="L3" s="17">
        <v>30680886.690999996</v>
      </c>
      <c r="M3" s="19">
        <v>30314472.231799997</v>
      </c>
      <c r="N3" s="17">
        <v>28345220.7577</v>
      </c>
      <c r="O3" s="17">
        <v>25795669.9531</v>
      </c>
      <c r="P3" s="17">
        <v>23023579.210099999</v>
      </c>
      <c r="Q3" s="17">
        <v>21756333.1226</v>
      </c>
      <c r="S3" s="17" t="str">
        <f>A3&amp;B3</f>
        <v>CHINAFC_solid_fossil</v>
      </c>
    </row>
    <row r="4" spans="1:19" x14ac:dyDescent="0.25">
      <c r="A4" s="18" t="s">
        <v>0</v>
      </c>
      <c r="B4" s="18" t="s">
        <v>2</v>
      </c>
      <c r="C4" s="17">
        <v>3006174.1655999999</v>
      </c>
      <c r="D4" s="17">
        <v>3396890.6833000001</v>
      </c>
      <c r="E4" s="17">
        <v>4196260.8532999996</v>
      </c>
      <c r="F4" s="17">
        <v>4607592.8476999998</v>
      </c>
      <c r="G4" s="17">
        <v>5023071.1724000005</v>
      </c>
      <c r="H4" s="17">
        <v>6006645.0805000002</v>
      </c>
      <c r="I4" s="17">
        <v>6526960.8856999995</v>
      </c>
      <c r="J4" s="17">
        <v>6849784.8657999998</v>
      </c>
      <c r="K4" s="17">
        <v>7695693.0681000007</v>
      </c>
      <c r="L4" s="17">
        <v>8216385.2037000004</v>
      </c>
      <c r="M4" s="17">
        <v>8073832.6018000012</v>
      </c>
      <c r="N4" s="17">
        <v>8527828.6283</v>
      </c>
      <c r="O4" s="17">
        <v>9445158.0952000003</v>
      </c>
      <c r="P4" s="17">
        <v>11415567.026700001</v>
      </c>
      <c r="Q4" s="17">
        <v>12464954.877</v>
      </c>
      <c r="S4" s="17" t="str">
        <f t="shared" ref="S4:S56" si="0">A4&amp;B4</f>
        <v>CHINAFC_gas</v>
      </c>
    </row>
    <row r="5" spans="1:19" x14ac:dyDescent="0.25">
      <c r="A5" s="18" t="s">
        <v>0</v>
      </c>
      <c r="B5" s="18" t="s">
        <v>3</v>
      </c>
      <c r="C5" s="17">
        <v>10633999.226700002</v>
      </c>
      <c r="D5" s="17">
        <v>11523886.329600003</v>
      </c>
      <c r="E5" s="17">
        <v>12267114.212000001</v>
      </c>
      <c r="F5" s="17">
        <v>12606093.131600002</v>
      </c>
      <c r="G5" s="17">
        <v>13036610.270199999</v>
      </c>
      <c r="H5" s="17">
        <v>14138638.731799997</v>
      </c>
      <c r="I5" s="17">
        <v>14797848.625100002</v>
      </c>
      <c r="J5" s="17">
        <v>15691080.043399997</v>
      </c>
      <c r="K5" s="17">
        <v>16532268.6668</v>
      </c>
      <c r="L5" s="17">
        <v>17155004.439399999</v>
      </c>
      <c r="M5" s="17">
        <v>18380277.835999999</v>
      </c>
      <c r="N5" s="17">
        <v>18930898.155800004</v>
      </c>
      <c r="O5" s="17">
        <v>19538812.2797</v>
      </c>
      <c r="P5" s="17">
        <v>20192788.756699998</v>
      </c>
      <c r="Q5" s="17">
        <v>20427716.472899996</v>
      </c>
      <c r="S5" s="17" t="str">
        <f t="shared" si="0"/>
        <v>CHINAFC_liquid</v>
      </c>
    </row>
    <row r="6" spans="1:19" x14ac:dyDescent="0.25">
      <c r="A6" s="18" t="s">
        <v>0</v>
      </c>
      <c r="B6" s="18" t="s">
        <v>4</v>
      </c>
      <c r="C6" s="17">
        <v>6781670.0009000003</v>
      </c>
      <c r="D6" s="17">
        <v>6660688.9984999998</v>
      </c>
      <c r="E6" s="17">
        <v>6076074.9984999998</v>
      </c>
      <c r="F6" s="17">
        <v>5486626.9988000002</v>
      </c>
      <c r="G6" s="17">
        <v>5112441.9981000004</v>
      </c>
      <c r="H6" s="17">
        <v>4680921.9994000001</v>
      </c>
      <c r="I6" s="17">
        <v>4291090.0017999997</v>
      </c>
      <c r="J6" s="17">
        <v>3956243.0016000001</v>
      </c>
      <c r="K6" s="17">
        <v>3579555.0021000002</v>
      </c>
      <c r="L6" s="17">
        <v>3493852.0016000001</v>
      </c>
      <c r="M6" s="17">
        <v>3377008.0013000001</v>
      </c>
      <c r="N6" s="17">
        <v>3140615.9980000001</v>
      </c>
      <c r="O6" s="17">
        <v>3106846.6466000001</v>
      </c>
      <c r="P6" s="17">
        <v>3073076.5751999998</v>
      </c>
      <c r="Q6" s="17">
        <v>3073076.5751999998</v>
      </c>
      <c r="S6" s="17" t="str">
        <f t="shared" si="0"/>
        <v>CHINAFC_solid_bio</v>
      </c>
    </row>
    <row r="7" spans="1:19" x14ac:dyDescent="0.25">
      <c r="A7" s="18" t="s">
        <v>0</v>
      </c>
      <c r="B7" s="18" t="s">
        <v>5</v>
      </c>
      <c r="C7" s="17">
        <v>2026083.0009000001</v>
      </c>
      <c r="D7" s="17">
        <v>2269715.003</v>
      </c>
      <c r="E7" s="17">
        <v>2456784.0028999997</v>
      </c>
      <c r="F7" s="17">
        <v>2553650.9969000001</v>
      </c>
      <c r="G7" s="17">
        <v>2724241.9954000004</v>
      </c>
      <c r="H7" s="17">
        <v>3081354.0001999997</v>
      </c>
      <c r="I7" s="17">
        <v>3416514.0014</v>
      </c>
      <c r="J7" s="17">
        <v>3776283.0039000004</v>
      </c>
      <c r="K7" s="17">
        <v>4214844.9993000003</v>
      </c>
      <c r="L7" s="17">
        <v>4415299.9983000001</v>
      </c>
      <c r="M7" s="17">
        <v>4728214.0029999996</v>
      </c>
      <c r="N7" s="17">
        <v>5160891.9951999998</v>
      </c>
      <c r="O7" s="17">
        <v>5536460.2392999995</v>
      </c>
      <c r="P7" s="17">
        <v>6127578.2153000003</v>
      </c>
      <c r="Q7" s="17">
        <v>6404625.5833000001</v>
      </c>
      <c r="S7" s="17" t="str">
        <f t="shared" si="0"/>
        <v>CHINAFC_heat</v>
      </c>
    </row>
    <row r="8" spans="1:19" x14ac:dyDescent="0.25">
      <c r="A8" s="18" t="s">
        <v>0</v>
      </c>
      <c r="B8" s="18" t="s">
        <v>6</v>
      </c>
      <c r="C8" s="17">
        <v>7180592.3996000001</v>
      </c>
      <c r="D8" s="17">
        <v>8344054.7991000004</v>
      </c>
      <c r="E8" s="17">
        <v>9649000.8015000001</v>
      </c>
      <c r="F8" s="17">
        <v>10242068.398700001</v>
      </c>
      <c r="G8" s="17">
        <v>11035951.202099999</v>
      </c>
      <c r="H8" s="17">
        <v>12422685.601500001</v>
      </c>
      <c r="I8" s="17">
        <v>13905143.998299999</v>
      </c>
      <c r="J8" s="17">
        <v>14861167.2008</v>
      </c>
      <c r="K8" s="17">
        <v>16198855.2017</v>
      </c>
      <c r="L8" s="17">
        <v>17406007.198399998</v>
      </c>
      <c r="M8" s="17">
        <v>17535711.599599998</v>
      </c>
      <c r="N8" s="17">
        <v>18572716.8004</v>
      </c>
      <c r="O8" s="17">
        <v>20281072.408599999</v>
      </c>
      <c r="P8" s="17">
        <v>22240757.609900001</v>
      </c>
      <c r="Q8" s="17">
        <v>23482138.4089</v>
      </c>
      <c r="S8" s="17" t="str">
        <f t="shared" si="0"/>
        <v>CHINAFC_elec</v>
      </c>
    </row>
    <row r="9" spans="1:19" x14ac:dyDescent="0.25">
      <c r="A9" s="18" t="s">
        <v>7</v>
      </c>
      <c r="B9" s="18" t="s">
        <v>1</v>
      </c>
      <c r="C9" s="17">
        <v>1945056.4676000001</v>
      </c>
      <c r="D9" s="17">
        <v>2100504.8488999996</v>
      </c>
      <c r="E9" s="17">
        <v>2333522.2535999999</v>
      </c>
      <c r="F9" s="17">
        <v>2780226.6999999993</v>
      </c>
      <c r="G9" s="17">
        <v>3273186.3811000003</v>
      </c>
      <c r="H9" s="17">
        <v>3733739.5767999999</v>
      </c>
      <c r="I9" s="17">
        <v>3996915.5989999999</v>
      </c>
      <c r="J9" s="17">
        <v>3956355.7437</v>
      </c>
      <c r="K9" s="17">
        <v>4263523.5915000001</v>
      </c>
      <c r="L9" s="17">
        <v>4564636.0577000007</v>
      </c>
      <c r="M9" s="17">
        <v>4526461.2927999999</v>
      </c>
      <c r="N9" s="17">
        <v>4606176.0303999996</v>
      </c>
      <c r="O9" s="17">
        <v>4995308.5017000008</v>
      </c>
      <c r="P9" s="17">
        <v>4825146.1100000003</v>
      </c>
      <c r="Q9" s="17">
        <v>4933733.2045999998</v>
      </c>
      <c r="S9" s="17" t="str">
        <f t="shared" si="0"/>
        <v>INDIAFC_solid_fossil</v>
      </c>
    </row>
    <row r="10" spans="1:19" x14ac:dyDescent="0.25">
      <c r="A10" s="18" t="s">
        <v>7</v>
      </c>
      <c r="B10" s="18" t="s">
        <v>2</v>
      </c>
      <c r="C10" s="17">
        <v>813305.57789999992</v>
      </c>
      <c r="D10" s="17">
        <v>863268.65950000007</v>
      </c>
      <c r="E10" s="17">
        <v>955190.26379999996</v>
      </c>
      <c r="F10" s="17">
        <v>980919.14629999991</v>
      </c>
      <c r="G10" s="17">
        <v>1024429.1087</v>
      </c>
      <c r="H10" s="17">
        <v>1081230.2646000001</v>
      </c>
      <c r="I10" s="17">
        <v>1320151.2752</v>
      </c>
      <c r="J10" s="17">
        <v>1447932.8299</v>
      </c>
      <c r="K10" s="17">
        <v>1507565.9331</v>
      </c>
      <c r="L10" s="17">
        <v>1525575.5368999999</v>
      </c>
      <c r="M10" s="17">
        <v>1625217.1524999999</v>
      </c>
      <c r="N10" s="17">
        <v>1759724.8892000001</v>
      </c>
      <c r="O10" s="17">
        <v>1828332.7039000001</v>
      </c>
      <c r="P10" s="17">
        <v>1902527.3887</v>
      </c>
      <c r="Q10" s="17">
        <v>1995163.8136</v>
      </c>
      <c r="S10" s="17" t="str">
        <f t="shared" si="0"/>
        <v>INDIAFC_gas</v>
      </c>
    </row>
    <row r="11" spans="1:19" x14ac:dyDescent="0.25">
      <c r="A11" s="18" t="s">
        <v>7</v>
      </c>
      <c r="B11" s="18" t="s">
        <v>3</v>
      </c>
      <c r="C11" s="17">
        <v>4144487.7051000004</v>
      </c>
      <c r="D11" s="17">
        <v>4429440.6140000001</v>
      </c>
      <c r="E11" s="17">
        <v>4767560.3644000003</v>
      </c>
      <c r="F11" s="17">
        <v>4998535.3228999991</v>
      </c>
      <c r="G11" s="17">
        <v>5185986.0333000002</v>
      </c>
      <c r="H11" s="17">
        <v>5444816.6930000009</v>
      </c>
      <c r="I11" s="17">
        <v>5710134.8870999999</v>
      </c>
      <c r="J11" s="17">
        <v>5922331.6623</v>
      </c>
      <c r="K11" s="17">
        <v>5905513.8016000008</v>
      </c>
      <c r="L11" s="17">
        <v>6114410.3817999987</v>
      </c>
      <c r="M11" s="17">
        <v>6688849.6370999999</v>
      </c>
      <c r="N11" s="17">
        <v>6907160.3290999997</v>
      </c>
      <c r="O11" s="17">
        <v>7327335.6195999999</v>
      </c>
      <c r="P11" s="17">
        <v>7744493.7974000005</v>
      </c>
      <c r="Q11" s="17">
        <v>7783025.4245000007</v>
      </c>
      <c r="S11" s="17" t="str">
        <f t="shared" si="0"/>
        <v>INDIAFC_liquid</v>
      </c>
    </row>
    <row r="12" spans="1:19" x14ac:dyDescent="0.25">
      <c r="A12" s="18" t="s">
        <v>7</v>
      </c>
      <c r="B12" s="18" t="s">
        <v>4</v>
      </c>
      <c r="C12" s="17">
        <v>5274139.551</v>
      </c>
      <c r="D12" s="17">
        <v>5384482.1206999999</v>
      </c>
      <c r="E12" s="17">
        <v>5482502.1844999995</v>
      </c>
      <c r="F12" s="17">
        <v>5560356.8105999995</v>
      </c>
      <c r="G12" s="17">
        <v>5597212.0219999999</v>
      </c>
      <c r="H12" s="17">
        <v>5713038.0478999997</v>
      </c>
      <c r="I12" s="17">
        <v>5748417.5294999992</v>
      </c>
      <c r="J12" s="17">
        <v>5857366.2379999999</v>
      </c>
      <c r="K12" s="17">
        <v>6038308.8734999998</v>
      </c>
      <c r="L12" s="17">
        <v>6158082.0553000001</v>
      </c>
      <c r="M12" s="17">
        <v>6326937.4410000006</v>
      </c>
      <c r="N12" s="17">
        <v>6445693.3058000002</v>
      </c>
      <c r="O12" s="17">
        <v>6622387.1932999995</v>
      </c>
      <c r="P12" s="17">
        <v>6835178.0711000003</v>
      </c>
      <c r="Q12" s="17">
        <v>6890645.7186000003</v>
      </c>
      <c r="S12" s="17" t="str">
        <f t="shared" si="0"/>
        <v>INDIAFC_solid_bio</v>
      </c>
    </row>
    <row r="13" spans="1:19" x14ac:dyDescent="0.25">
      <c r="A13" s="18" t="s">
        <v>7</v>
      </c>
      <c r="B13" s="18" t="s">
        <v>5</v>
      </c>
      <c r="C13" s="17">
        <v>4035.9998000000001</v>
      </c>
      <c r="D13" s="17">
        <v>4843.8010000000004</v>
      </c>
      <c r="E13" s="17">
        <v>6942.7987999999996</v>
      </c>
      <c r="F13" s="17">
        <v>6987.9994999999999</v>
      </c>
      <c r="G13" s="17">
        <v>9342.9991000000009</v>
      </c>
      <c r="H13" s="17">
        <v>12228.998</v>
      </c>
      <c r="I13" s="17">
        <v>14727.002</v>
      </c>
      <c r="J13" s="17">
        <v>19521.001100000001</v>
      </c>
      <c r="K13" s="17">
        <v>18702.540300000001</v>
      </c>
      <c r="L13" s="17">
        <v>23165.999800000001</v>
      </c>
      <c r="M13" s="17">
        <v>27741.598600000001</v>
      </c>
      <c r="N13" s="17">
        <v>29635.4725</v>
      </c>
      <c r="O13" s="17">
        <v>35568.729099999997</v>
      </c>
      <c r="P13" s="17">
        <v>41945.120900000002</v>
      </c>
      <c r="Q13" s="17">
        <v>46269.5452</v>
      </c>
      <c r="S13" s="17" t="str">
        <f t="shared" si="0"/>
        <v>INDIAFC_heat</v>
      </c>
    </row>
    <row r="14" spans="1:19" x14ac:dyDescent="0.25">
      <c r="A14" s="18" t="s">
        <v>7</v>
      </c>
      <c r="B14" s="18" t="s">
        <v>6</v>
      </c>
      <c r="C14" s="17">
        <v>1735672.3764</v>
      </c>
      <c r="D14" s="17">
        <v>1932092.5355</v>
      </c>
      <c r="E14" s="17">
        <v>2095856.3537000001</v>
      </c>
      <c r="F14" s="17">
        <v>2210662.5880999998</v>
      </c>
      <c r="G14" s="17">
        <v>2373959.7875000001</v>
      </c>
      <c r="H14" s="17">
        <v>2592177.1433000001</v>
      </c>
      <c r="I14" s="17">
        <v>2792494.091</v>
      </c>
      <c r="J14" s="17">
        <v>2967801.7877000002</v>
      </c>
      <c r="K14" s="17">
        <v>3107367.4259000001</v>
      </c>
      <c r="L14" s="17">
        <v>3474569.2001</v>
      </c>
      <c r="M14" s="17">
        <v>3663242.8204000001</v>
      </c>
      <c r="N14" s="17">
        <v>3895261.1793999998</v>
      </c>
      <c r="O14" s="17">
        <v>4117114.9720000001</v>
      </c>
      <c r="P14" s="17">
        <v>4418419.4282</v>
      </c>
      <c r="Q14" s="17">
        <v>4720040.5865000002</v>
      </c>
      <c r="S14" s="17" t="str">
        <f t="shared" si="0"/>
        <v>INDIAFC_elec</v>
      </c>
    </row>
    <row r="15" spans="1:19" x14ac:dyDescent="0.25">
      <c r="A15" s="18" t="s">
        <v>8</v>
      </c>
      <c r="B15" s="18" t="s">
        <v>1</v>
      </c>
      <c r="C15" s="17">
        <v>584393.70000000007</v>
      </c>
      <c r="D15" s="17">
        <v>569115.37999999989</v>
      </c>
      <c r="E15" s="17">
        <v>541599.16999999993</v>
      </c>
      <c r="F15" s="17">
        <v>628443.92999999993</v>
      </c>
      <c r="G15" s="17">
        <v>482731.24</v>
      </c>
      <c r="H15" s="17">
        <v>482564.42</v>
      </c>
      <c r="I15" s="17">
        <v>515836.28</v>
      </c>
      <c r="J15" s="17">
        <v>1083916.8500000001</v>
      </c>
      <c r="K15" s="17">
        <v>1041238.2300000001</v>
      </c>
      <c r="L15" s="17">
        <v>1134844.8500000001</v>
      </c>
      <c r="M15" s="17">
        <v>1239943.71</v>
      </c>
      <c r="N15" s="17">
        <v>1267589.96</v>
      </c>
      <c r="O15" s="17">
        <v>1214496.2899999998</v>
      </c>
      <c r="P15" s="17">
        <v>1319934.8600000001</v>
      </c>
      <c r="Q15" s="17">
        <v>1528347.21</v>
      </c>
      <c r="S15" s="17" t="str">
        <f t="shared" si="0"/>
        <v>RUSSIAFC_solid_fossil</v>
      </c>
    </row>
    <row r="16" spans="1:19" x14ac:dyDescent="0.25">
      <c r="A16" s="18" t="s">
        <v>8</v>
      </c>
      <c r="B16" s="18" t="s">
        <v>2</v>
      </c>
      <c r="C16" s="17">
        <v>5733852.6999999993</v>
      </c>
      <c r="D16" s="17">
        <v>5879246.5</v>
      </c>
      <c r="E16" s="17">
        <v>6046522.4000000004</v>
      </c>
      <c r="F16" s="17">
        <v>6127688.7999999998</v>
      </c>
      <c r="G16" s="17">
        <v>5925511.2999999998</v>
      </c>
      <c r="H16" s="17">
        <v>6580648.4000000004</v>
      </c>
      <c r="I16" s="17">
        <v>6413204.5</v>
      </c>
      <c r="J16" s="17">
        <v>5917807.7000000002</v>
      </c>
      <c r="K16" s="17">
        <v>5898257.5</v>
      </c>
      <c r="L16" s="17">
        <v>6344416.5</v>
      </c>
      <c r="M16" s="17">
        <v>6534078.9000000004</v>
      </c>
      <c r="N16" s="17">
        <v>6990317</v>
      </c>
      <c r="O16" s="17">
        <v>7583335.2000000002</v>
      </c>
      <c r="P16" s="17">
        <v>8048334.3200000003</v>
      </c>
      <c r="Q16" s="17">
        <v>7996732.54</v>
      </c>
      <c r="S16" s="17" t="str">
        <f t="shared" si="0"/>
        <v>RUSSIAFC_gas</v>
      </c>
    </row>
    <row r="17" spans="1:19" x14ac:dyDescent="0.25">
      <c r="A17" s="18" t="s">
        <v>8</v>
      </c>
      <c r="B17" s="18" t="s">
        <v>3</v>
      </c>
      <c r="C17" s="17">
        <v>3456103.8</v>
      </c>
      <c r="D17" s="17">
        <v>3612803.2</v>
      </c>
      <c r="E17" s="17">
        <v>3698367</v>
      </c>
      <c r="F17" s="17">
        <v>3956375</v>
      </c>
      <c r="G17" s="17">
        <v>3827653.6</v>
      </c>
      <c r="H17" s="17">
        <v>4134831.5999999996</v>
      </c>
      <c r="I17" s="17">
        <v>3851226.2</v>
      </c>
      <c r="J17" s="17">
        <v>3808230.8000000003</v>
      </c>
      <c r="K17" s="17">
        <v>3961757.2</v>
      </c>
      <c r="L17" s="17">
        <v>4180251.1999999997</v>
      </c>
      <c r="M17" s="17">
        <v>4120959.1999999997</v>
      </c>
      <c r="N17" s="17">
        <v>4018132.2</v>
      </c>
      <c r="O17" s="17">
        <v>4361008.55</v>
      </c>
      <c r="P17" s="17">
        <v>4854297.51</v>
      </c>
      <c r="Q17" s="17">
        <v>5081524.7699999996</v>
      </c>
      <c r="S17" s="17" t="str">
        <f t="shared" si="0"/>
        <v>RUSSIAFC_liquid</v>
      </c>
    </row>
    <row r="18" spans="1:19" x14ac:dyDescent="0.25">
      <c r="A18" s="18" t="s">
        <v>8</v>
      </c>
      <c r="B18" s="18" t="s">
        <v>4</v>
      </c>
      <c r="C18" s="17">
        <v>95135</v>
      </c>
      <c r="D18" s="17">
        <v>89163</v>
      </c>
      <c r="E18" s="17">
        <v>103473</v>
      </c>
      <c r="F18" s="17">
        <v>91748</v>
      </c>
      <c r="G18" s="17">
        <v>80602</v>
      </c>
      <c r="H18" s="17">
        <v>81875</v>
      </c>
      <c r="I18" s="17">
        <v>85916</v>
      </c>
      <c r="J18" s="17">
        <v>92554</v>
      </c>
      <c r="K18" s="17">
        <v>90692</v>
      </c>
      <c r="L18" s="17">
        <v>83413</v>
      </c>
      <c r="M18" s="17">
        <v>86952</v>
      </c>
      <c r="N18" s="17">
        <v>94673.4</v>
      </c>
      <c r="O18" s="17">
        <v>86227.900000000009</v>
      </c>
      <c r="P18" s="17">
        <v>91321.14</v>
      </c>
      <c r="Q18" s="17">
        <v>96952.55</v>
      </c>
      <c r="S18" s="17" t="str">
        <f t="shared" si="0"/>
        <v>RUSSIAFC_solid_bio</v>
      </c>
    </row>
    <row r="19" spans="1:19" x14ac:dyDescent="0.25">
      <c r="A19" s="18" t="s">
        <v>8</v>
      </c>
      <c r="B19" s="18" t="s">
        <v>5</v>
      </c>
      <c r="C19" s="17">
        <v>5036039</v>
      </c>
      <c r="D19" s="17">
        <v>5136566</v>
      </c>
      <c r="E19" s="17">
        <v>4966054</v>
      </c>
      <c r="F19" s="17">
        <v>4757649</v>
      </c>
      <c r="G19" s="17">
        <v>4543552</v>
      </c>
      <c r="H19" s="17">
        <v>4799594</v>
      </c>
      <c r="I19" s="17">
        <v>5173595</v>
      </c>
      <c r="J19" s="17">
        <v>5180648</v>
      </c>
      <c r="K19" s="17">
        <v>4600206</v>
      </c>
      <c r="L19" s="17">
        <v>4582520</v>
      </c>
      <c r="M19" s="17">
        <v>4324824</v>
      </c>
      <c r="N19" s="17">
        <v>4407609</v>
      </c>
      <c r="O19" s="17">
        <v>4443950.01</v>
      </c>
      <c r="P19" s="17">
        <v>4489751.84</v>
      </c>
      <c r="Q19" s="17">
        <v>4406434.5999999996</v>
      </c>
      <c r="S19" s="17" t="str">
        <f t="shared" si="0"/>
        <v>RUSSIAFC_heat</v>
      </c>
    </row>
    <row r="20" spans="1:19" x14ac:dyDescent="0.25">
      <c r="A20" s="18" t="s">
        <v>8</v>
      </c>
      <c r="B20" s="18" t="s">
        <v>6</v>
      </c>
      <c r="C20" s="17">
        <v>2339902.7999999998</v>
      </c>
      <c r="D20" s="17">
        <v>2453043.6</v>
      </c>
      <c r="E20" s="17">
        <v>2523391.2000000002</v>
      </c>
      <c r="F20" s="17">
        <v>2611656</v>
      </c>
      <c r="G20" s="17">
        <v>2470449.6</v>
      </c>
      <c r="H20" s="17">
        <v>2616058.7999999998</v>
      </c>
      <c r="I20" s="17">
        <v>2623766.4</v>
      </c>
      <c r="J20" s="17">
        <v>2665026</v>
      </c>
      <c r="K20" s="17">
        <v>2678727.6</v>
      </c>
      <c r="L20" s="17">
        <v>2656188</v>
      </c>
      <c r="M20" s="17">
        <v>2636421.19</v>
      </c>
      <c r="N20" s="17">
        <v>2678293.81</v>
      </c>
      <c r="O20" s="17">
        <v>2739185.35</v>
      </c>
      <c r="P20" s="17">
        <v>2734493.97</v>
      </c>
      <c r="Q20" s="17">
        <v>2720289.24</v>
      </c>
      <c r="S20" s="17" t="str">
        <f t="shared" si="0"/>
        <v>RUSSIAFC_elec</v>
      </c>
    </row>
    <row r="21" spans="1:19" x14ac:dyDescent="0.25">
      <c r="A21" s="18" t="s">
        <v>9</v>
      </c>
      <c r="B21" s="18" t="s">
        <v>1</v>
      </c>
      <c r="C21" s="17">
        <v>241359.11000000002</v>
      </c>
      <c r="D21" s="17">
        <v>228230.40999999997</v>
      </c>
      <c r="E21" s="17">
        <v>215761.69999999998</v>
      </c>
      <c r="F21" s="17">
        <v>242483.86000000002</v>
      </c>
      <c r="G21" s="17">
        <v>190592.56</v>
      </c>
      <c r="H21" s="17">
        <v>193358.75</v>
      </c>
      <c r="I21" s="17">
        <v>189001.46</v>
      </c>
      <c r="J21" s="17">
        <v>180071.18</v>
      </c>
      <c r="K21" s="17">
        <v>205756.72999999998</v>
      </c>
      <c r="L21" s="17">
        <v>208285.09999999998</v>
      </c>
      <c r="M21" s="17">
        <v>190606.8</v>
      </c>
      <c r="N21" s="17">
        <v>170220.96000000002</v>
      </c>
      <c r="O21" s="17">
        <v>172559.15</v>
      </c>
      <c r="P21" s="17">
        <v>163679</v>
      </c>
      <c r="Q21" s="17">
        <v>161426.23999999999</v>
      </c>
      <c r="S21" s="17" t="str">
        <f t="shared" si="0"/>
        <v>UKFC_solid_fossil</v>
      </c>
    </row>
    <row r="22" spans="1:19" x14ac:dyDescent="0.25">
      <c r="A22" s="18" t="s">
        <v>9</v>
      </c>
      <c r="B22" s="18" t="s">
        <v>2</v>
      </c>
      <c r="C22" s="17">
        <v>2204046.2999999998</v>
      </c>
      <c r="D22" s="17">
        <v>2096669.7</v>
      </c>
      <c r="E22" s="17">
        <v>1997293</v>
      </c>
      <c r="F22" s="17">
        <v>2042847.9</v>
      </c>
      <c r="G22" s="17">
        <v>1854221.1</v>
      </c>
      <c r="H22" s="17">
        <v>2037290.5</v>
      </c>
      <c r="I22" s="17">
        <v>1688795.3</v>
      </c>
      <c r="J22" s="17">
        <v>1831214</v>
      </c>
      <c r="K22" s="17">
        <v>1856400.8</v>
      </c>
      <c r="L22" s="17">
        <v>1595447.4000000001</v>
      </c>
      <c r="M22" s="17">
        <v>1655274.8</v>
      </c>
      <c r="N22" s="17">
        <v>1709630.22</v>
      </c>
      <c r="O22" s="17">
        <v>1678718.9900000002</v>
      </c>
      <c r="P22" s="17">
        <v>1740849.44</v>
      </c>
      <c r="Q22" s="17">
        <v>1707719.5999999999</v>
      </c>
      <c r="S22" s="17" t="str">
        <f t="shared" si="0"/>
        <v>UKFC_gas</v>
      </c>
    </row>
    <row r="23" spans="1:19" x14ac:dyDescent="0.25">
      <c r="A23" s="18" t="s">
        <v>9</v>
      </c>
      <c r="B23" s="18" t="s">
        <v>3</v>
      </c>
      <c r="C23" s="17">
        <v>2454438.5799999996</v>
      </c>
      <c r="D23" s="17">
        <v>2472154.5299999998</v>
      </c>
      <c r="E23" s="17">
        <v>2431876.2399999998</v>
      </c>
      <c r="F23" s="17">
        <v>2307809.04</v>
      </c>
      <c r="G23" s="17">
        <v>2234874.44</v>
      </c>
      <c r="H23" s="17">
        <v>2242672.61</v>
      </c>
      <c r="I23" s="17">
        <v>2156027.6599999997</v>
      </c>
      <c r="J23" s="17">
        <v>2121466.52</v>
      </c>
      <c r="K23" s="17">
        <v>2090014.4100000001</v>
      </c>
      <c r="L23" s="17">
        <v>2107226.3600000003</v>
      </c>
      <c r="M23" s="17">
        <v>2181142.8699999996</v>
      </c>
      <c r="N23" s="17">
        <v>2237998.8900000006</v>
      </c>
      <c r="O23" s="17">
        <v>2252481.17</v>
      </c>
      <c r="P23" s="17">
        <v>2232281.1800000002</v>
      </c>
      <c r="Q23" s="17">
        <v>2207792.0299999998</v>
      </c>
      <c r="S23" s="17" t="str">
        <f t="shared" si="0"/>
        <v>UKFC_liquid</v>
      </c>
    </row>
    <row r="24" spans="1:19" x14ac:dyDescent="0.25">
      <c r="A24" s="18" t="s">
        <v>9</v>
      </c>
      <c r="B24" s="18" t="s">
        <v>4</v>
      </c>
      <c r="C24" s="17">
        <v>17339</v>
      </c>
      <c r="D24" s="17">
        <v>19386</v>
      </c>
      <c r="E24" s="17">
        <v>21860</v>
      </c>
      <c r="F24" s="17">
        <v>48440</v>
      </c>
      <c r="G24" s="17">
        <v>51451</v>
      </c>
      <c r="H24" s="17">
        <v>65035</v>
      </c>
      <c r="I24" s="17">
        <v>59399</v>
      </c>
      <c r="J24" s="17">
        <v>68782</v>
      </c>
      <c r="K24" s="17">
        <v>90473</v>
      </c>
      <c r="L24" s="17">
        <v>92201</v>
      </c>
      <c r="M24" s="17">
        <v>106770</v>
      </c>
      <c r="N24" s="17">
        <v>114301</v>
      </c>
      <c r="O24" s="17">
        <v>118331</v>
      </c>
      <c r="P24" s="17">
        <v>132142</v>
      </c>
      <c r="Q24" s="17">
        <v>135406</v>
      </c>
      <c r="S24" s="17" t="str">
        <f t="shared" si="0"/>
        <v>UKFC_solid_bio</v>
      </c>
    </row>
    <row r="25" spans="1:19" x14ac:dyDescent="0.25">
      <c r="A25" s="18" t="s">
        <v>9</v>
      </c>
      <c r="B25" s="18" t="s">
        <v>5</v>
      </c>
      <c r="C25" s="17">
        <v>54350</v>
      </c>
      <c r="D25" s="17">
        <v>53668</v>
      </c>
      <c r="E25" s="17">
        <v>57930</v>
      </c>
      <c r="F25" s="17">
        <v>62627</v>
      </c>
      <c r="G25" s="17">
        <v>51929</v>
      </c>
      <c r="H25" s="17">
        <v>54641</v>
      </c>
      <c r="I25" s="17">
        <v>52313</v>
      </c>
      <c r="J25" s="17">
        <v>53123</v>
      </c>
      <c r="K25" s="17">
        <v>51962</v>
      </c>
      <c r="L25" s="17">
        <v>50455</v>
      </c>
      <c r="M25" s="17">
        <v>53923.32</v>
      </c>
      <c r="N25" s="17">
        <v>54067.49</v>
      </c>
      <c r="O25" s="17">
        <v>55418.52</v>
      </c>
      <c r="P25" s="17">
        <v>55304.69</v>
      </c>
      <c r="Q25" s="17">
        <v>54359.33</v>
      </c>
      <c r="S25" s="17" t="str">
        <f t="shared" si="0"/>
        <v>UKFC_heat</v>
      </c>
    </row>
    <row r="26" spans="1:19" x14ac:dyDescent="0.25">
      <c r="A26" s="18" t="s">
        <v>9</v>
      </c>
      <c r="B26" s="18" t="s">
        <v>6</v>
      </c>
      <c r="C26" s="17">
        <v>1255230</v>
      </c>
      <c r="D26" s="17">
        <v>1242824.3999999999</v>
      </c>
      <c r="E26" s="17">
        <v>1229961.6000000001</v>
      </c>
      <c r="F26" s="17">
        <v>1230559.2</v>
      </c>
      <c r="G26" s="17">
        <v>1158289.2</v>
      </c>
      <c r="H26" s="17">
        <v>1184281.2</v>
      </c>
      <c r="I26" s="17">
        <v>1144756.8</v>
      </c>
      <c r="J26" s="17">
        <v>1146222</v>
      </c>
      <c r="K26" s="17">
        <v>1138888.8</v>
      </c>
      <c r="L26" s="17">
        <v>1090576.8</v>
      </c>
      <c r="M26" s="17">
        <v>1092909.31</v>
      </c>
      <c r="N26" s="17">
        <v>1094906.4099999999</v>
      </c>
      <c r="O26" s="17">
        <v>1078851.01</v>
      </c>
      <c r="P26" s="17">
        <v>1082013.79</v>
      </c>
      <c r="Q26" s="17">
        <v>1063347.83</v>
      </c>
      <c r="S26" s="17" t="str">
        <f t="shared" si="0"/>
        <v>UKFC_elec</v>
      </c>
    </row>
    <row r="27" spans="1:19" x14ac:dyDescent="0.25">
      <c r="A27" s="18" t="s">
        <v>10</v>
      </c>
      <c r="B27" s="18" t="s">
        <v>1</v>
      </c>
      <c r="C27" s="17">
        <v>2696436.8332999996</v>
      </c>
      <c r="D27" s="17">
        <v>2773986.1305999998</v>
      </c>
      <c r="E27" s="17">
        <v>2695345.1374999997</v>
      </c>
      <c r="F27" s="17">
        <v>2649283.8249999997</v>
      </c>
      <c r="G27" s="17">
        <v>2373414.0399999996</v>
      </c>
      <c r="H27" s="17">
        <v>2528614.4338000002</v>
      </c>
      <c r="I27" s="17">
        <v>2485593.3160000001</v>
      </c>
      <c r="J27" s="17">
        <v>2271484.5231999997</v>
      </c>
      <c r="K27" s="17">
        <v>2192815.7462999998</v>
      </c>
      <c r="L27" s="17">
        <v>2036310.6934000002</v>
      </c>
      <c r="M27" s="17">
        <v>2075844.0898999998</v>
      </c>
      <c r="N27" s="17">
        <v>2092052.6101000002</v>
      </c>
      <c r="O27" s="17">
        <v>2078887.9957000001</v>
      </c>
      <c r="P27" s="17">
        <v>2013222.0504000005</v>
      </c>
      <c r="Q27" s="17">
        <v>1898074.0492000002</v>
      </c>
      <c r="S27" s="17" t="str">
        <f t="shared" si="0"/>
        <v>EU27FC_solid_fossil</v>
      </c>
    </row>
    <row r="28" spans="1:19" x14ac:dyDescent="0.25">
      <c r="A28" s="18" t="s">
        <v>10</v>
      </c>
      <c r="B28" s="18" t="s">
        <v>2</v>
      </c>
      <c r="C28" s="17">
        <v>10390711.3522</v>
      </c>
      <c r="D28" s="17">
        <v>10188391.115499996</v>
      </c>
      <c r="E28" s="17">
        <v>9849850.7698000018</v>
      </c>
      <c r="F28" s="17">
        <v>9932848.2116</v>
      </c>
      <c r="G28" s="17">
        <v>9257227.6740999967</v>
      </c>
      <c r="H28" s="17">
        <v>10138852.368100002</v>
      </c>
      <c r="I28" s="17">
        <v>9429853.7728000004</v>
      </c>
      <c r="J28" s="17">
        <v>9635630.4236000013</v>
      </c>
      <c r="K28" s="17">
        <v>9807540.2726000007</v>
      </c>
      <c r="L28" s="17">
        <v>8869363.1764000002</v>
      </c>
      <c r="M28" s="17">
        <v>9109461.9180000015</v>
      </c>
      <c r="N28" s="17">
        <v>9431811.6707999986</v>
      </c>
      <c r="O28" s="17">
        <v>9558899.8189999964</v>
      </c>
      <c r="P28" s="17">
        <v>9609386.4140000027</v>
      </c>
      <c r="Q28" s="17">
        <v>9459388.3101000004</v>
      </c>
      <c r="S28" s="17" t="str">
        <f t="shared" si="0"/>
        <v>EU27FC_gas</v>
      </c>
    </row>
    <row r="29" spans="1:19" x14ac:dyDescent="0.25">
      <c r="A29" s="18" t="s">
        <v>10</v>
      </c>
      <c r="B29" s="18" t="s">
        <v>3</v>
      </c>
      <c r="C29" s="17">
        <v>19097208.935900003</v>
      </c>
      <c r="D29" s="17">
        <v>19115086.893099997</v>
      </c>
      <c r="E29" s="17">
        <v>18665489.552400004</v>
      </c>
      <c r="F29" s="17">
        <v>18676634.603999998</v>
      </c>
      <c r="G29" s="17">
        <v>17774299.6008</v>
      </c>
      <c r="H29" s="17">
        <v>17761389.127900001</v>
      </c>
      <c r="I29" s="17">
        <v>17261312.7379</v>
      </c>
      <c r="J29" s="17">
        <v>16797915.762700003</v>
      </c>
      <c r="K29" s="17">
        <v>16527379.421500001</v>
      </c>
      <c r="L29" s="17">
        <v>16472881.919200001</v>
      </c>
      <c r="M29" s="17">
        <v>16636706.7689</v>
      </c>
      <c r="N29" s="17">
        <v>16799784.088400003</v>
      </c>
      <c r="O29" s="17">
        <v>17223146.235000007</v>
      </c>
      <c r="P29" s="17">
        <v>17090488.309699997</v>
      </c>
      <c r="Q29" s="17">
        <v>17123764.682600003</v>
      </c>
      <c r="S29" s="17" t="str">
        <f t="shared" si="0"/>
        <v>EU27FC_liquid</v>
      </c>
    </row>
    <row r="30" spans="1:19" x14ac:dyDescent="0.25">
      <c r="A30" s="18" t="s">
        <v>10</v>
      </c>
      <c r="B30" s="18" t="s">
        <v>4</v>
      </c>
      <c r="C30" s="17">
        <v>2303573.7001999998</v>
      </c>
      <c r="D30" s="17">
        <v>2386832.7922999999</v>
      </c>
      <c r="E30" s="17">
        <v>2532006.3646999998</v>
      </c>
      <c r="F30" s="17">
        <v>2639266.8173000002</v>
      </c>
      <c r="G30" s="17">
        <v>2645986.3473999999</v>
      </c>
      <c r="H30" s="17">
        <v>2829758.6008999995</v>
      </c>
      <c r="I30" s="17">
        <v>2621089.9703999995</v>
      </c>
      <c r="J30" s="17">
        <v>2824981.1399999997</v>
      </c>
      <c r="K30" s="17">
        <v>2875496.2124000001</v>
      </c>
      <c r="L30" s="17">
        <v>2645401.8655999997</v>
      </c>
      <c r="M30" s="17">
        <v>2754156.1176999998</v>
      </c>
      <c r="N30" s="17">
        <v>2780539.9430999998</v>
      </c>
      <c r="O30" s="17">
        <v>2814697.9493</v>
      </c>
      <c r="P30" s="17">
        <v>2791237.7437999998</v>
      </c>
      <c r="Q30" s="17">
        <v>2823073.3188999998</v>
      </c>
      <c r="S30" s="17" t="str">
        <f t="shared" si="0"/>
        <v>EU27FC_solid_bio</v>
      </c>
    </row>
    <row r="31" spans="1:19" x14ac:dyDescent="0.25">
      <c r="A31" s="18" t="s">
        <v>10</v>
      </c>
      <c r="B31" s="18" t="s">
        <v>5</v>
      </c>
      <c r="C31" s="17">
        <v>2191807.0545999999</v>
      </c>
      <c r="D31" s="17">
        <v>2154047.3481000001</v>
      </c>
      <c r="E31" s="17">
        <v>2058749.7545</v>
      </c>
      <c r="F31" s="17">
        <v>2085407.436</v>
      </c>
      <c r="G31" s="17">
        <v>2057125.7490000001</v>
      </c>
      <c r="H31" s="17">
        <v>2239335.5832000002</v>
      </c>
      <c r="I31" s="17">
        <v>2071471.6938999996</v>
      </c>
      <c r="J31" s="17">
        <v>2126397.0088000004</v>
      </c>
      <c r="K31" s="17">
        <v>2128500.0926000001</v>
      </c>
      <c r="L31" s="17">
        <v>1973988.7142</v>
      </c>
      <c r="M31" s="17">
        <v>2003667.2530000003</v>
      </c>
      <c r="N31" s="17">
        <v>2084418.4983999999</v>
      </c>
      <c r="O31" s="17">
        <v>2094875.3434000001</v>
      </c>
      <c r="P31" s="17">
        <v>2048506.7542999999</v>
      </c>
      <c r="Q31" s="17">
        <v>2048664.5408999997</v>
      </c>
      <c r="S31" s="17" t="str">
        <f t="shared" si="0"/>
        <v>EU27FC_heat</v>
      </c>
    </row>
    <row r="32" spans="1:19" x14ac:dyDescent="0.25">
      <c r="A32" s="18" t="s">
        <v>10</v>
      </c>
      <c r="B32" s="18" t="s">
        <v>6</v>
      </c>
      <c r="C32" s="17">
        <v>8740561.9221000001</v>
      </c>
      <c r="D32" s="17">
        <v>8926567.7892000005</v>
      </c>
      <c r="E32" s="17">
        <v>8997671.8561000023</v>
      </c>
      <c r="F32" s="17">
        <v>9045129.0640999991</v>
      </c>
      <c r="G32" s="17">
        <v>8584883.0434000008</v>
      </c>
      <c r="H32" s="17">
        <v>9012304.8377999999</v>
      </c>
      <c r="I32" s="17">
        <v>8886044.7078000028</v>
      </c>
      <c r="J32" s="17">
        <v>8917981.4617999997</v>
      </c>
      <c r="K32" s="17">
        <v>8836244.9899000023</v>
      </c>
      <c r="L32" s="17">
        <v>8651780.7541000005</v>
      </c>
      <c r="M32" s="17">
        <v>8799427.7322000004</v>
      </c>
      <c r="N32" s="17">
        <v>8911355.033900002</v>
      </c>
      <c r="O32" s="17">
        <v>9000573.6449000016</v>
      </c>
      <c r="P32" s="17">
        <v>9013589.3794</v>
      </c>
      <c r="Q32" s="17">
        <v>8922491.7229000013</v>
      </c>
      <c r="S32" s="17" t="str">
        <f t="shared" si="0"/>
        <v>EU27FC_elec</v>
      </c>
    </row>
    <row r="33" spans="1:19" x14ac:dyDescent="0.25">
      <c r="A33" s="18" t="s">
        <v>11</v>
      </c>
      <c r="B33" s="18" t="s">
        <v>1</v>
      </c>
      <c r="C33" s="17">
        <v>2475848.0390999997</v>
      </c>
      <c r="D33" s="17">
        <v>2702936.2113999999</v>
      </c>
      <c r="E33" s="17">
        <v>2928029.1590999998</v>
      </c>
      <c r="F33" s="17">
        <v>2785444.7752999999</v>
      </c>
      <c r="G33" s="17">
        <v>2729154.4862000002</v>
      </c>
      <c r="H33" s="17">
        <v>3301114.6245000004</v>
      </c>
      <c r="I33" s="17">
        <v>3335383.8127999995</v>
      </c>
      <c r="J33" s="17">
        <v>3093565.8057000004</v>
      </c>
      <c r="K33" s="17">
        <v>2811862.4887999999</v>
      </c>
      <c r="L33" s="17">
        <v>2849241.4360000002</v>
      </c>
      <c r="M33" s="17">
        <v>3136497.0270000002</v>
      </c>
      <c r="N33" s="17">
        <v>2767908.4897999996</v>
      </c>
      <c r="O33" s="17">
        <v>2933137.4523</v>
      </c>
      <c r="P33" s="17">
        <v>3155688.9130999995</v>
      </c>
      <c r="Q33" s="17">
        <v>3684006.8037999999</v>
      </c>
      <c r="S33" s="17" t="str">
        <f t="shared" si="0"/>
        <v>EASOCFC_solid_fossil</v>
      </c>
    </row>
    <row r="34" spans="1:19" x14ac:dyDescent="0.25">
      <c r="A34" s="18" t="s">
        <v>11</v>
      </c>
      <c r="B34" s="18" t="s">
        <v>2</v>
      </c>
      <c r="C34" s="17">
        <v>3482943.3882000004</v>
      </c>
      <c r="D34" s="17">
        <v>3872890.3503999999</v>
      </c>
      <c r="E34" s="17">
        <v>3827373.7354000001</v>
      </c>
      <c r="F34" s="17">
        <v>3886340.7404000005</v>
      </c>
      <c r="G34" s="17">
        <v>3851277.6928000003</v>
      </c>
      <c r="H34" s="17">
        <v>4106078.2845999994</v>
      </c>
      <c r="I34" s="17">
        <v>4446732.4091999996</v>
      </c>
      <c r="J34" s="17">
        <v>4659735.2084000008</v>
      </c>
      <c r="K34" s="17">
        <v>4802323.1367999995</v>
      </c>
      <c r="L34" s="17">
        <v>4698683.8744000001</v>
      </c>
      <c r="M34" s="17">
        <v>4557218.2260999996</v>
      </c>
      <c r="N34" s="17">
        <v>4571169.8103</v>
      </c>
      <c r="O34" s="17">
        <v>4908187.332299999</v>
      </c>
      <c r="P34" s="17">
        <v>5094977.2259000009</v>
      </c>
      <c r="Q34" s="17">
        <v>5085394.5202000001</v>
      </c>
      <c r="S34" s="17" t="str">
        <f t="shared" si="0"/>
        <v>EASOCFC_gas</v>
      </c>
    </row>
    <row r="35" spans="1:19" x14ac:dyDescent="0.25">
      <c r="A35" s="18" t="s">
        <v>11</v>
      </c>
      <c r="B35" s="18" t="s">
        <v>3</v>
      </c>
      <c r="C35" s="17">
        <v>18954340.815399997</v>
      </c>
      <c r="D35" s="17">
        <v>18510659.4608</v>
      </c>
      <c r="E35" s="17">
        <v>18702372.112</v>
      </c>
      <c r="F35" s="17">
        <v>17720024.2465</v>
      </c>
      <c r="G35" s="17">
        <v>18096401.857000001</v>
      </c>
      <c r="H35" s="17">
        <v>18530026.857699998</v>
      </c>
      <c r="I35" s="17">
        <v>18699104.793699998</v>
      </c>
      <c r="J35" s="17">
        <v>19154384.594900001</v>
      </c>
      <c r="K35" s="17">
        <v>19737095.626600001</v>
      </c>
      <c r="L35" s="17">
        <v>19754649.251100007</v>
      </c>
      <c r="M35" s="17">
        <v>19982349.741999999</v>
      </c>
      <c r="N35" s="17">
        <v>20041867.892499998</v>
      </c>
      <c r="O35" s="17">
        <v>20460527.400799997</v>
      </c>
      <c r="P35" s="17">
        <v>20492591.883499999</v>
      </c>
      <c r="Q35" s="17">
        <v>20486374.849799998</v>
      </c>
      <c r="S35" s="17" t="str">
        <f t="shared" si="0"/>
        <v>EASOCFC_liquid</v>
      </c>
    </row>
    <row r="36" spans="1:19" x14ac:dyDescent="0.25">
      <c r="A36" s="18" t="s">
        <v>11</v>
      </c>
      <c r="B36" s="18" t="s">
        <v>4</v>
      </c>
      <c r="C36" s="17">
        <v>3720608.2923999997</v>
      </c>
      <c r="D36" s="17">
        <v>3785015.0921</v>
      </c>
      <c r="E36" s="17">
        <v>3844318.7226999998</v>
      </c>
      <c r="F36" s="17">
        <v>3859153.6094000004</v>
      </c>
      <c r="G36" s="17">
        <v>3731062.9999000006</v>
      </c>
      <c r="H36" s="17">
        <v>3684389.1617000001</v>
      </c>
      <c r="I36" s="17">
        <v>3569755.6175000002</v>
      </c>
      <c r="J36" s="17">
        <v>3550124.7427999997</v>
      </c>
      <c r="K36" s="17">
        <v>3492934.0747000002</v>
      </c>
      <c r="L36" s="17">
        <v>3491586.1993000004</v>
      </c>
      <c r="M36" s="17">
        <v>3344302.9040000001</v>
      </c>
      <c r="N36" s="17">
        <v>2835568.9622999998</v>
      </c>
      <c r="O36" s="17">
        <v>2807272.2195000001</v>
      </c>
      <c r="P36" s="17">
        <v>2476423.9819999998</v>
      </c>
      <c r="Q36" s="17">
        <v>2347712.4036999997</v>
      </c>
      <c r="S36" s="17" t="str">
        <f t="shared" si="0"/>
        <v>EASOCFC_solid_bio</v>
      </c>
    </row>
    <row r="37" spans="1:19" x14ac:dyDescent="0.25">
      <c r="A37" s="18" t="s">
        <v>11</v>
      </c>
      <c r="B37" s="18" t="s">
        <v>5</v>
      </c>
      <c r="C37" s="17">
        <v>291681.28240000003</v>
      </c>
      <c r="D37" s="17">
        <v>291899.50199999998</v>
      </c>
      <c r="E37" s="17">
        <v>313941.7819</v>
      </c>
      <c r="F37" s="17">
        <v>311207.76670000004</v>
      </c>
      <c r="G37" s="17">
        <v>301937.96420000005</v>
      </c>
      <c r="H37" s="17">
        <v>303319.25139999995</v>
      </c>
      <c r="I37" s="17">
        <v>302586.28720000002</v>
      </c>
      <c r="J37" s="17">
        <v>295444.07120000001</v>
      </c>
      <c r="K37" s="17">
        <v>291071.46429999999</v>
      </c>
      <c r="L37" s="17">
        <v>302183.22399999999</v>
      </c>
      <c r="M37" s="17">
        <v>291856.89260000002</v>
      </c>
      <c r="N37" s="17">
        <v>308293.75800000003</v>
      </c>
      <c r="O37" s="17">
        <v>320947.75789999991</v>
      </c>
      <c r="P37" s="17">
        <v>370759.73919999995</v>
      </c>
      <c r="Q37" s="17">
        <v>362036.78820000001</v>
      </c>
      <c r="S37" s="17" t="str">
        <f t="shared" si="0"/>
        <v>EASOCFC_heat</v>
      </c>
    </row>
    <row r="38" spans="1:19" x14ac:dyDescent="0.25">
      <c r="A38" s="18" t="s">
        <v>11</v>
      </c>
      <c r="B38" s="18" t="s">
        <v>6</v>
      </c>
      <c r="C38" s="17">
        <v>7416985.572300001</v>
      </c>
      <c r="D38" s="17">
        <v>7598906.9592999993</v>
      </c>
      <c r="E38" s="17">
        <v>7920868.5085000005</v>
      </c>
      <c r="F38" s="17">
        <v>7876021.2887999984</v>
      </c>
      <c r="G38" s="17">
        <v>7850111.0119999992</v>
      </c>
      <c r="H38" s="17">
        <v>8425073.0577999987</v>
      </c>
      <c r="I38" s="17">
        <v>8452762.1103999987</v>
      </c>
      <c r="J38" s="17">
        <v>8663054.8541000001</v>
      </c>
      <c r="K38" s="17">
        <v>8823281.9803999998</v>
      </c>
      <c r="L38" s="17">
        <v>8904976.8476</v>
      </c>
      <c r="M38" s="17">
        <v>8963215.1259000003</v>
      </c>
      <c r="N38" s="17">
        <v>9289755.2564000003</v>
      </c>
      <c r="O38" s="17">
        <v>9484983.9309</v>
      </c>
      <c r="P38" s="17">
        <v>9710113.521399999</v>
      </c>
      <c r="Q38" s="17">
        <v>9757911.9860000014</v>
      </c>
      <c r="S38" s="17" t="str">
        <f t="shared" si="0"/>
        <v>EASOCFC_elec</v>
      </c>
    </row>
    <row r="39" spans="1:19" x14ac:dyDescent="0.25">
      <c r="A39" s="18" t="s">
        <v>12</v>
      </c>
      <c r="B39" s="18" t="s">
        <v>1</v>
      </c>
      <c r="C39" s="17">
        <v>550219.38529999997</v>
      </c>
      <c r="D39" s="17">
        <v>565971.82629999984</v>
      </c>
      <c r="E39" s="17">
        <v>608141.85750000004</v>
      </c>
      <c r="F39" s="17">
        <v>641297.09159999993</v>
      </c>
      <c r="G39" s="17">
        <v>626656.33270000003</v>
      </c>
      <c r="H39" s="17">
        <v>742639.28710000007</v>
      </c>
      <c r="I39" s="17">
        <v>828235.04189999995</v>
      </c>
      <c r="J39" s="17">
        <v>774845.46470000013</v>
      </c>
      <c r="K39" s="17">
        <v>834242.55440000002</v>
      </c>
      <c r="L39" s="17">
        <v>860991.70719999995</v>
      </c>
      <c r="M39" s="17">
        <v>785674.37570000009</v>
      </c>
      <c r="N39" s="17">
        <v>725728.05079999997</v>
      </c>
      <c r="O39" s="17">
        <v>742097.28670000006</v>
      </c>
      <c r="P39" s="17">
        <v>735683.89399999997</v>
      </c>
      <c r="Q39" s="17">
        <v>691806.3861</v>
      </c>
      <c r="S39" s="17" t="str">
        <f t="shared" si="0"/>
        <v>LATAMFC_solid_fossil</v>
      </c>
    </row>
    <row r="40" spans="1:19" x14ac:dyDescent="0.25">
      <c r="A40" s="18" t="s">
        <v>12</v>
      </c>
      <c r="B40" s="18" t="s">
        <v>2</v>
      </c>
      <c r="C40" s="17">
        <v>1651058.9850000001</v>
      </c>
      <c r="D40" s="17">
        <v>1737723.2159000002</v>
      </c>
      <c r="E40" s="17">
        <v>1761209.8640999999</v>
      </c>
      <c r="F40" s="17">
        <v>1761597.0195000002</v>
      </c>
      <c r="G40" s="17">
        <v>1605200.5734999997</v>
      </c>
      <c r="H40" s="17">
        <v>1848630.8481999999</v>
      </c>
      <c r="I40" s="17">
        <v>1909140.8373</v>
      </c>
      <c r="J40" s="17">
        <v>1884251.0658999998</v>
      </c>
      <c r="K40" s="17">
        <v>1914742.8482000001</v>
      </c>
      <c r="L40" s="17">
        <v>1906698.3368000004</v>
      </c>
      <c r="M40" s="17">
        <v>1927444.3626999999</v>
      </c>
      <c r="N40" s="17">
        <v>1876709.6348999997</v>
      </c>
      <c r="O40" s="17">
        <v>1858192.9693</v>
      </c>
      <c r="P40" s="17">
        <v>1947157.1151000003</v>
      </c>
      <c r="Q40" s="17">
        <v>1888175.6465999999</v>
      </c>
      <c r="S40" s="17" t="str">
        <f t="shared" si="0"/>
        <v>LATAMFC_gas</v>
      </c>
    </row>
    <row r="41" spans="1:19" x14ac:dyDescent="0.25">
      <c r="A41" s="18" t="s">
        <v>12</v>
      </c>
      <c r="B41" s="18" t="s">
        <v>3</v>
      </c>
      <c r="C41" s="17">
        <v>5179862.4202000005</v>
      </c>
      <c r="D41" s="17">
        <v>5285823.2551000006</v>
      </c>
      <c r="E41" s="17">
        <v>5643812.3599000005</v>
      </c>
      <c r="F41" s="17">
        <v>5935484.0158000002</v>
      </c>
      <c r="G41" s="17">
        <v>5817616.6121000005</v>
      </c>
      <c r="H41" s="17">
        <v>6315222.3200999992</v>
      </c>
      <c r="I41" s="17">
        <v>6628656.5225000009</v>
      </c>
      <c r="J41" s="17">
        <v>6870259.1842</v>
      </c>
      <c r="K41" s="17">
        <v>7166965.9765000008</v>
      </c>
      <c r="L41" s="17">
        <v>7244814.4542999985</v>
      </c>
      <c r="M41" s="17">
        <v>7212366.4635000005</v>
      </c>
      <c r="N41" s="17">
        <v>7223944.4793000007</v>
      </c>
      <c r="O41" s="17">
        <v>7324552.0083999988</v>
      </c>
      <c r="P41" s="17">
        <v>7208030.4387999997</v>
      </c>
      <c r="Q41" s="17">
        <v>7454599.5444999989</v>
      </c>
      <c r="S41" s="17" t="str">
        <f t="shared" si="0"/>
        <v>LATAMFC_liquid</v>
      </c>
    </row>
    <row r="42" spans="1:19" x14ac:dyDescent="0.25">
      <c r="A42" s="18" t="s">
        <v>12</v>
      </c>
      <c r="B42" s="18" t="s">
        <v>4</v>
      </c>
      <c r="C42" s="17">
        <v>2174852.9775</v>
      </c>
      <c r="D42" s="17">
        <v>2289814.6583000002</v>
      </c>
      <c r="E42" s="17">
        <v>2358118.9016999998</v>
      </c>
      <c r="F42" s="17">
        <v>2369880.0378</v>
      </c>
      <c r="G42" s="17">
        <v>2314685.3651999999</v>
      </c>
      <c r="H42" s="17">
        <v>2397937.6459999997</v>
      </c>
      <c r="I42" s="17">
        <v>2383528.8460999997</v>
      </c>
      <c r="J42" s="17">
        <v>2421714.7702000001</v>
      </c>
      <c r="K42" s="17">
        <v>2466471.2192999995</v>
      </c>
      <c r="L42" s="17">
        <v>2383613.8339999998</v>
      </c>
      <c r="M42" s="17">
        <v>2335889.6840999997</v>
      </c>
      <c r="N42" s="17">
        <v>2394261.2012999998</v>
      </c>
      <c r="O42" s="17">
        <v>2407930.2119</v>
      </c>
      <c r="P42" s="17">
        <v>2300667.7985999999</v>
      </c>
      <c r="Q42" s="17">
        <v>2293908.7829999998</v>
      </c>
      <c r="S42" s="17" t="str">
        <f t="shared" si="0"/>
        <v>LATAMFC_solid_bio</v>
      </c>
    </row>
    <row r="43" spans="1:19" x14ac:dyDescent="0.25">
      <c r="A43" s="18" t="s">
        <v>12</v>
      </c>
      <c r="B43" s="18" t="s">
        <v>5</v>
      </c>
      <c r="C43" s="17">
        <v>6602.5418</v>
      </c>
      <c r="D43" s="17">
        <v>7280.2583999999997</v>
      </c>
      <c r="E43" s="17">
        <v>5988.3369000000002</v>
      </c>
      <c r="F43" s="17">
        <v>10100.599</v>
      </c>
      <c r="G43" s="17">
        <v>13373.0353</v>
      </c>
      <c r="H43" s="17">
        <v>15791.010900000001</v>
      </c>
      <c r="I43" s="17">
        <v>18032.4323</v>
      </c>
      <c r="J43" s="17">
        <v>21514.298599999998</v>
      </c>
      <c r="K43" s="17">
        <v>24135.629499999999</v>
      </c>
      <c r="L43" s="17">
        <v>27458.0157</v>
      </c>
      <c r="M43" s="17">
        <v>31620.742700000003</v>
      </c>
      <c r="N43" s="17">
        <v>35193.720099999999</v>
      </c>
      <c r="O43" s="17">
        <v>38402.289000000004</v>
      </c>
      <c r="P43" s="17">
        <v>41681.598599999998</v>
      </c>
      <c r="Q43" s="17">
        <v>44447.294699999999</v>
      </c>
      <c r="S43" s="17" t="str">
        <f t="shared" si="0"/>
        <v>LATAMFC_heat</v>
      </c>
    </row>
    <row r="44" spans="1:19" x14ac:dyDescent="0.25">
      <c r="A44" s="18" t="s">
        <v>12</v>
      </c>
      <c r="B44" s="18" t="s">
        <v>6</v>
      </c>
      <c r="C44" s="17">
        <v>2046196.7982999999</v>
      </c>
      <c r="D44" s="17">
        <v>2140181.9976999997</v>
      </c>
      <c r="E44" s="17">
        <v>2250712.8006999996</v>
      </c>
      <c r="F44" s="17">
        <v>2337188.3991</v>
      </c>
      <c r="G44" s="17">
        <v>2343625.1998000001</v>
      </c>
      <c r="H44" s="17">
        <v>2495667.6008000001</v>
      </c>
      <c r="I44" s="17">
        <v>2615796.0016000005</v>
      </c>
      <c r="J44" s="17">
        <v>2697854.3992999997</v>
      </c>
      <c r="K44" s="17">
        <v>2795763.5983000002</v>
      </c>
      <c r="L44" s="17">
        <v>2886206.4002999999</v>
      </c>
      <c r="M44" s="17">
        <v>2888441.9990999997</v>
      </c>
      <c r="N44" s="17">
        <v>2914408.8013999993</v>
      </c>
      <c r="O44" s="17">
        <v>2935949.6885000002</v>
      </c>
      <c r="P44" s="17">
        <v>2986996.6933999998</v>
      </c>
      <c r="Q44" s="17">
        <v>3027641.8615000001</v>
      </c>
      <c r="S44" s="17" t="str">
        <f t="shared" si="0"/>
        <v>LATAMFC_elec</v>
      </c>
    </row>
    <row r="45" spans="1:19" x14ac:dyDescent="0.25">
      <c r="A45" s="18" t="s">
        <v>13</v>
      </c>
      <c r="B45" s="18" t="s">
        <v>1</v>
      </c>
      <c r="C45" s="17">
        <v>3544534.0860000001</v>
      </c>
      <c r="D45" s="17">
        <v>3634534.9910999993</v>
      </c>
      <c r="E45" s="17">
        <v>3494073.7039000001</v>
      </c>
      <c r="F45" s="17">
        <v>3255001.6363999997</v>
      </c>
      <c r="G45" s="17">
        <v>2732628.0395999998</v>
      </c>
      <c r="H45" s="17">
        <v>2799892.0081999996</v>
      </c>
      <c r="I45" s="17">
        <v>2707141.071</v>
      </c>
      <c r="J45" s="17">
        <v>2437810.8689000001</v>
      </c>
      <c r="K45" s="17">
        <v>2360230.2826999999</v>
      </c>
      <c r="L45" s="17">
        <v>2295843.7821</v>
      </c>
      <c r="M45" s="17">
        <v>2323583.5068000001</v>
      </c>
      <c r="N45" s="17">
        <v>2179245.8177999998</v>
      </c>
      <c r="O45" s="17">
        <v>2200776.4065</v>
      </c>
      <c r="P45" s="17">
        <v>2079171.6069999998</v>
      </c>
      <c r="Q45" s="17">
        <v>2090492.0869000002</v>
      </c>
      <c r="S45" s="17" t="str">
        <f t="shared" si="0"/>
        <v>USMCAFC_solid_fossil</v>
      </c>
    </row>
    <row r="46" spans="1:19" x14ac:dyDescent="0.25">
      <c r="A46" s="18" t="s">
        <v>13</v>
      </c>
      <c r="B46" s="18" t="s">
        <v>2</v>
      </c>
      <c r="C46" s="17">
        <v>16810209.695600003</v>
      </c>
      <c r="D46" s="17">
        <v>16322925.401700001</v>
      </c>
      <c r="E46" s="17">
        <v>17109532.699000001</v>
      </c>
      <c r="F46" s="17">
        <v>17308026.198200002</v>
      </c>
      <c r="G46" s="17">
        <v>16639053.2995</v>
      </c>
      <c r="H46" s="17">
        <v>17375594.601100001</v>
      </c>
      <c r="I46" s="17">
        <v>17667506.3979</v>
      </c>
      <c r="J46" s="17">
        <v>17156081.299800001</v>
      </c>
      <c r="K46" s="17">
        <v>18516757.501999997</v>
      </c>
      <c r="L46" s="17">
        <v>19136616.499499999</v>
      </c>
      <c r="M46" s="17">
        <v>18464968.5953</v>
      </c>
      <c r="N46" s="17">
        <v>18660503.298099998</v>
      </c>
      <c r="O46" s="17">
        <v>19176927.050900001</v>
      </c>
      <c r="P46" s="17">
        <v>20846822.308600001</v>
      </c>
      <c r="Q46" s="17">
        <v>20958021.603100002</v>
      </c>
      <c r="S46" s="17" t="str">
        <f t="shared" si="0"/>
        <v>USMCAFC_gas</v>
      </c>
    </row>
    <row r="47" spans="1:19" x14ac:dyDescent="0.25">
      <c r="A47" s="18" t="s">
        <v>13</v>
      </c>
      <c r="B47" s="18" t="s">
        <v>3</v>
      </c>
      <c r="C47" s="17">
        <v>38912435.396200001</v>
      </c>
      <c r="D47" s="17">
        <v>38951154.550499998</v>
      </c>
      <c r="E47" s="17">
        <v>38995600.760399997</v>
      </c>
      <c r="F47" s="17">
        <v>37320500.186800003</v>
      </c>
      <c r="G47" s="17">
        <v>35359819.412</v>
      </c>
      <c r="H47" s="17">
        <v>36731178.649500005</v>
      </c>
      <c r="I47" s="17">
        <v>35330007.071799994</v>
      </c>
      <c r="J47" s="17">
        <v>35153231.054300003</v>
      </c>
      <c r="K47" s="17">
        <v>35694759.194399998</v>
      </c>
      <c r="L47" s="17">
        <v>35807028.438599996</v>
      </c>
      <c r="M47" s="17">
        <v>36397947.703699999</v>
      </c>
      <c r="N47" s="17">
        <v>36698489.825399995</v>
      </c>
      <c r="O47" s="17">
        <v>36667460.556599997</v>
      </c>
      <c r="P47" s="17">
        <v>37082274.774800003</v>
      </c>
      <c r="Q47" s="17">
        <v>36746762.070100002</v>
      </c>
      <c r="S47" s="17" t="str">
        <f t="shared" si="0"/>
        <v>USMCAFC_liquid</v>
      </c>
    </row>
    <row r="48" spans="1:19" x14ac:dyDescent="0.25">
      <c r="A48" s="18" t="s">
        <v>13</v>
      </c>
      <c r="B48" s="18" t="s">
        <v>4</v>
      </c>
      <c r="C48" s="17">
        <v>2604890.0008999999</v>
      </c>
      <c r="D48" s="17">
        <v>2645373.0005999999</v>
      </c>
      <c r="E48" s="17">
        <v>2571631.0019999999</v>
      </c>
      <c r="F48" s="17">
        <v>2508093.0014</v>
      </c>
      <c r="G48" s="17">
        <v>2314805.0014</v>
      </c>
      <c r="H48" s="17">
        <v>2515797.0003</v>
      </c>
      <c r="I48" s="17">
        <v>2494651.9989999998</v>
      </c>
      <c r="J48" s="17">
        <v>2389827.9982000003</v>
      </c>
      <c r="K48" s="17">
        <v>2583235.9993000003</v>
      </c>
      <c r="L48" s="17">
        <v>2616275.9980000001</v>
      </c>
      <c r="M48" s="17">
        <v>2453705.9991000001</v>
      </c>
      <c r="N48" s="17">
        <v>2332496.9982000003</v>
      </c>
      <c r="O48" s="17">
        <v>2334335.09</v>
      </c>
      <c r="P48" s="17">
        <v>2609521.6897</v>
      </c>
      <c r="Q48" s="17">
        <v>2684992.1614000001</v>
      </c>
      <c r="S48" s="17" t="str">
        <f t="shared" si="0"/>
        <v>USMCAFC_solid_bio</v>
      </c>
    </row>
    <row r="49" spans="1:19" x14ac:dyDescent="0.25">
      <c r="A49" s="18" t="s">
        <v>13</v>
      </c>
      <c r="B49" s="18" t="s">
        <v>5</v>
      </c>
      <c r="C49" s="17">
        <v>265667.00099999999</v>
      </c>
      <c r="D49" s="17">
        <v>428688.0012</v>
      </c>
      <c r="E49" s="17">
        <v>439028.99939999997</v>
      </c>
      <c r="F49" s="17">
        <v>395009</v>
      </c>
      <c r="G49" s="17">
        <v>392345.00040000002</v>
      </c>
      <c r="H49" s="17">
        <v>392859.99949999998</v>
      </c>
      <c r="I49" s="17">
        <v>404961.0001</v>
      </c>
      <c r="J49" s="17">
        <v>405507.00260000001</v>
      </c>
      <c r="K49" s="17">
        <v>381963.99890000001</v>
      </c>
      <c r="L49" s="17">
        <v>383399.00319999998</v>
      </c>
      <c r="M49" s="17">
        <v>374414.00099999999</v>
      </c>
      <c r="N49" s="17">
        <v>412790.00049999997</v>
      </c>
      <c r="O49" s="17">
        <v>375159.34169999999</v>
      </c>
      <c r="P49" s="17">
        <v>450679.58089999994</v>
      </c>
      <c r="Q49" s="17">
        <v>419291.71849999996</v>
      </c>
      <c r="S49" s="17" t="str">
        <f t="shared" si="0"/>
        <v>USMCAFC_heat</v>
      </c>
    </row>
    <row r="50" spans="1:19" x14ac:dyDescent="0.25">
      <c r="A50" s="18" t="s">
        <v>13</v>
      </c>
      <c r="B50" s="18" t="s">
        <v>6</v>
      </c>
      <c r="C50" s="17">
        <v>15874146.001899999</v>
      </c>
      <c r="D50" s="17">
        <v>15917831.999500001</v>
      </c>
      <c r="E50" s="17">
        <v>16350987.6008</v>
      </c>
      <c r="F50" s="17">
        <v>16285039.200300001</v>
      </c>
      <c r="G50" s="17">
        <v>15566086.8016</v>
      </c>
      <c r="H50" s="17">
        <v>16130487.6007</v>
      </c>
      <c r="I50" s="17">
        <v>16195258.8002</v>
      </c>
      <c r="J50" s="17">
        <v>16034680.7991</v>
      </c>
      <c r="K50" s="17">
        <v>16202548.8015</v>
      </c>
      <c r="L50" s="17">
        <v>16351632.002</v>
      </c>
      <c r="M50" s="17">
        <v>16331799.599300001</v>
      </c>
      <c r="N50" s="17">
        <v>16482373.2017</v>
      </c>
      <c r="O50" s="17">
        <v>16350345.702</v>
      </c>
      <c r="P50" s="17">
        <v>16915819.829399999</v>
      </c>
      <c r="Q50" s="17">
        <v>16702893.661599999</v>
      </c>
      <c r="S50" s="17" t="str">
        <f t="shared" si="0"/>
        <v>USMCAFC_elec</v>
      </c>
    </row>
    <row r="51" spans="1:19" x14ac:dyDescent="0.25">
      <c r="A51" s="18" t="s">
        <v>14</v>
      </c>
      <c r="B51" s="18" t="s">
        <v>1</v>
      </c>
      <c r="C51" s="17">
        <v>3668285.6108999997</v>
      </c>
      <c r="D51" s="17">
        <v>3674502.2104000007</v>
      </c>
      <c r="E51" s="17">
        <v>3880333.8285999997</v>
      </c>
      <c r="F51" s="17">
        <v>4098498.0845999992</v>
      </c>
      <c r="G51" s="17">
        <v>4038643.8399999994</v>
      </c>
      <c r="H51" s="17">
        <v>3733995.9008999998</v>
      </c>
      <c r="I51" s="17">
        <v>3570418.8043</v>
      </c>
      <c r="J51" s="17">
        <v>3874062.9024</v>
      </c>
      <c r="K51" s="17">
        <v>3737370.8421</v>
      </c>
      <c r="L51" s="17">
        <v>3778411.7042999994</v>
      </c>
      <c r="M51" s="17">
        <v>3517957.2155000004</v>
      </c>
      <c r="N51" s="17">
        <v>3611462.8946000002</v>
      </c>
      <c r="O51" s="17">
        <v>4183037.1453</v>
      </c>
      <c r="P51" s="17">
        <v>4308661.9071000004</v>
      </c>
      <c r="Q51" s="17">
        <v>4352980.5866999999</v>
      </c>
      <c r="S51" s="17" t="str">
        <f t="shared" si="0"/>
        <v>LROWFC_solid_fossil</v>
      </c>
    </row>
    <row r="52" spans="1:19" x14ac:dyDescent="0.25">
      <c r="A52" s="18" t="s">
        <v>14</v>
      </c>
      <c r="B52" s="18" t="s">
        <v>2</v>
      </c>
      <c r="C52" s="17">
        <v>11371516.038000004</v>
      </c>
      <c r="D52" s="17">
        <v>12326016.201100001</v>
      </c>
      <c r="E52" s="17">
        <v>13385609.082299998</v>
      </c>
      <c r="F52" s="17">
        <v>13872618.9474</v>
      </c>
      <c r="G52" s="17">
        <v>13403359.191000005</v>
      </c>
      <c r="H52" s="17">
        <v>14581807.394199999</v>
      </c>
      <c r="I52" s="17">
        <v>15837673.511699997</v>
      </c>
      <c r="J52" s="17">
        <v>15764098.323900003</v>
      </c>
      <c r="K52" s="17">
        <v>15823960.046999998</v>
      </c>
      <c r="L52" s="17">
        <v>15895612.150599997</v>
      </c>
      <c r="M52" s="17">
        <v>16400569.049800009</v>
      </c>
      <c r="N52" s="17">
        <v>16839232.074700002</v>
      </c>
      <c r="O52" s="17">
        <v>16843111.251500003</v>
      </c>
      <c r="P52" s="17">
        <v>17009783.851900004</v>
      </c>
      <c r="Q52" s="17">
        <v>17470023.718899995</v>
      </c>
      <c r="S52" s="17" t="str">
        <f t="shared" si="0"/>
        <v>LROWFC_gas</v>
      </c>
    </row>
    <row r="53" spans="1:19" x14ac:dyDescent="0.25">
      <c r="A53" s="18" t="s">
        <v>14</v>
      </c>
      <c r="B53" s="18" t="s">
        <v>3</v>
      </c>
      <c r="C53" s="17">
        <v>17824815.800799996</v>
      </c>
      <c r="D53" s="17">
        <v>18409952.116900004</v>
      </c>
      <c r="E53" s="17">
        <v>19031589.520900004</v>
      </c>
      <c r="F53" s="17">
        <v>19470675.748900004</v>
      </c>
      <c r="G53" s="17">
        <v>19639874.312599998</v>
      </c>
      <c r="H53" s="17">
        <v>20234068.534999996</v>
      </c>
      <c r="I53" s="17">
        <v>20409686.322500002</v>
      </c>
      <c r="J53" s="17">
        <v>21456816.932500001</v>
      </c>
      <c r="K53" s="17">
        <v>21781078.853599999</v>
      </c>
      <c r="L53" s="17">
        <v>22274944.097800005</v>
      </c>
      <c r="M53" s="17">
        <v>22308319.138099998</v>
      </c>
      <c r="N53" s="17">
        <v>22414032.524599995</v>
      </c>
      <c r="O53" s="17">
        <v>23028939.921400003</v>
      </c>
      <c r="P53" s="17">
        <v>22888804.869799998</v>
      </c>
      <c r="Q53" s="17">
        <v>23189849.353199996</v>
      </c>
      <c r="S53" s="17" t="str">
        <f t="shared" si="0"/>
        <v>LROWFC_liquid</v>
      </c>
    </row>
    <row r="54" spans="1:19" x14ac:dyDescent="0.25">
      <c r="A54" s="18" t="s">
        <v>14</v>
      </c>
      <c r="B54" s="18" t="s">
        <v>4</v>
      </c>
      <c r="C54" s="17">
        <v>11994269.924200002</v>
      </c>
      <c r="D54" s="17">
        <v>12239550.067000005</v>
      </c>
      <c r="E54" s="17">
        <v>12374940.625699999</v>
      </c>
      <c r="F54" s="17">
        <v>12662750.409599999</v>
      </c>
      <c r="G54" s="17">
        <v>12918145.016699998</v>
      </c>
      <c r="H54" s="17">
        <v>13219472.596600002</v>
      </c>
      <c r="I54" s="17">
        <v>13541613.804</v>
      </c>
      <c r="J54" s="17">
        <v>13669330.627899999</v>
      </c>
      <c r="K54" s="17">
        <v>14002932.678300003</v>
      </c>
      <c r="L54" s="17">
        <v>14217287.1898</v>
      </c>
      <c r="M54" s="17">
        <v>14394516.956900001</v>
      </c>
      <c r="N54" s="17">
        <v>14651848.452000003</v>
      </c>
      <c r="O54" s="17">
        <v>14838702.630700001</v>
      </c>
      <c r="P54" s="17">
        <v>14910580.230600005</v>
      </c>
      <c r="Q54" s="17">
        <v>15105606.027900007</v>
      </c>
      <c r="S54" s="17" t="str">
        <f t="shared" si="0"/>
        <v>LROWFC_solid_bio</v>
      </c>
    </row>
    <row r="55" spans="1:19" x14ac:dyDescent="0.25">
      <c r="A55" s="18" t="s">
        <v>14</v>
      </c>
      <c r="B55" s="18" t="s">
        <v>5</v>
      </c>
      <c r="C55" s="17">
        <v>1512130.7897000001</v>
      </c>
      <c r="D55" s="17">
        <v>1442614.6470999999</v>
      </c>
      <c r="E55" s="17">
        <v>1515481.6477999999</v>
      </c>
      <c r="F55" s="17">
        <v>1442208.5219000001</v>
      </c>
      <c r="G55" s="17">
        <v>1386903.7359000002</v>
      </c>
      <c r="H55" s="17">
        <v>1501781.3465999998</v>
      </c>
      <c r="I55" s="17">
        <v>1483884.6917999997</v>
      </c>
      <c r="J55" s="17">
        <v>1456905.8710999999</v>
      </c>
      <c r="K55" s="17">
        <v>1424868.1513</v>
      </c>
      <c r="L55" s="17">
        <v>1335227.0388000002</v>
      </c>
      <c r="M55" s="17">
        <v>1274808.2199000001</v>
      </c>
      <c r="N55" s="17">
        <v>1301767.3263999999</v>
      </c>
      <c r="O55" s="17">
        <v>1286533.4575</v>
      </c>
      <c r="P55" s="17">
        <v>1350745.7975000003</v>
      </c>
      <c r="Q55" s="17">
        <v>1333539.5665999998</v>
      </c>
      <c r="S55" s="17" t="str">
        <f t="shared" si="0"/>
        <v>LROWFC_heat</v>
      </c>
    </row>
    <row r="56" spans="1:19" x14ac:dyDescent="0.25">
      <c r="A56" s="18" t="s">
        <v>14</v>
      </c>
      <c r="B56" s="18" t="s">
        <v>6</v>
      </c>
      <c r="C56" s="17">
        <v>6840515.425999999</v>
      </c>
      <c r="D56" s="17">
        <v>7234213.2422000002</v>
      </c>
      <c r="E56" s="17">
        <v>7556799.6084999992</v>
      </c>
      <c r="F56" s="17">
        <v>7717014.0120000001</v>
      </c>
      <c r="G56" s="17">
        <v>7744827.6048000017</v>
      </c>
      <c r="H56" s="17">
        <v>8355470.4083999991</v>
      </c>
      <c r="I56" s="17">
        <v>8618036.3934999984</v>
      </c>
      <c r="J56" s="17">
        <v>9055378.8022999987</v>
      </c>
      <c r="K56" s="17">
        <v>9346474.8030000031</v>
      </c>
      <c r="L56" s="17">
        <v>9577045.2897999994</v>
      </c>
      <c r="M56" s="17">
        <v>9788894.7523999996</v>
      </c>
      <c r="N56" s="17">
        <v>10118875.146399999</v>
      </c>
      <c r="O56" s="17">
        <v>10436493.4111</v>
      </c>
      <c r="P56" s="17">
        <v>10661272.170299999</v>
      </c>
      <c r="Q56" s="17">
        <v>10708471.394899998</v>
      </c>
      <c r="S56" s="17" t="str">
        <f t="shared" si="0"/>
        <v>LROWFC_elec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4"/>
  <sheetViews>
    <sheetView zoomScale="85" zoomScaleNormal="85" workbookViewId="0">
      <selection activeCell="B1" sqref="B1"/>
    </sheetView>
  </sheetViews>
  <sheetFormatPr baseColWidth="10" defaultColWidth="9.140625" defaultRowHeight="15" x14ac:dyDescent="0.25"/>
  <cols>
    <col min="2" max="2" width="14" customWidth="1"/>
  </cols>
  <sheetData>
    <row r="2" spans="1:23" x14ac:dyDescent="0.25"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/>
      <c r="S2" s="1"/>
      <c r="T2" s="1"/>
      <c r="U2" s="1"/>
      <c r="V2" s="1"/>
      <c r="W2" s="1"/>
    </row>
    <row r="3" spans="1:23" x14ac:dyDescent="0.25">
      <c r="A3" s="1" t="s">
        <v>0</v>
      </c>
      <c r="B3" s="1" t="s">
        <v>1</v>
      </c>
      <c r="C3">
        <v>1689175.3917</v>
      </c>
      <c r="D3">
        <v>1271708.6132999999</v>
      </c>
      <c r="E3">
        <v>714153.06859999988</v>
      </c>
      <c r="F3">
        <v>596033.10349999997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3" x14ac:dyDescent="0.25">
      <c r="A4" s="1" t="s">
        <v>0</v>
      </c>
      <c r="B4" s="1" t="s">
        <v>2</v>
      </c>
      <c r="C4">
        <v>104027.4016</v>
      </c>
      <c r="D4">
        <v>68254.201700000005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3" x14ac:dyDescent="0.25">
      <c r="A5" s="1" t="s">
        <v>0</v>
      </c>
      <c r="B5" s="1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127485.08740000031</v>
      </c>
      <c r="O5">
        <v>94997.336399999913</v>
      </c>
      <c r="P5">
        <v>173457.96439999994</v>
      </c>
      <c r="Q5">
        <v>594903.50059999898</v>
      </c>
    </row>
    <row r="6" spans="1:23" x14ac:dyDescent="0.25">
      <c r="A6" s="1" t="s">
        <v>0</v>
      </c>
      <c r="B6" s="1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3" x14ac:dyDescent="0.25">
      <c r="A7" s="1" t="s">
        <v>0</v>
      </c>
      <c r="B7" s="1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23" x14ac:dyDescent="0.25">
      <c r="A8" s="1" t="s">
        <v>0</v>
      </c>
      <c r="B8" s="1" t="s">
        <v>6</v>
      </c>
      <c r="C8">
        <v>22258.799800000001</v>
      </c>
      <c r="D8">
        <v>24775.200599999996</v>
      </c>
      <c r="E8">
        <v>37134.002</v>
      </c>
      <c r="F8">
        <v>46087.2016</v>
      </c>
      <c r="G8">
        <v>40968.001199999999</v>
      </c>
      <c r="H8">
        <v>48650.398300000001</v>
      </c>
      <c r="I8">
        <v>45882.002400000005</v>
      </c>
      <c r="J8">
        <v>38804.401199999993</v>
      </c>
      <c r="K8">
        <v>40431.60100000001</v>
      </c>
      <c r="L8">
        <v>41068.8027</v>
      </c>
      <c r="M8">
        <v>44798.399900000004</v>
      </c>
      <c r="N8">
        <v>45799.200099999995</v>
      </c>
      <c r="O8">
        <v>46969.201299999993</v>
      </c>
      <c r="P8">
        <v>54784.797200000001</v>
      </c>
      <c r="Q8">
        <v>60469.198800000006</v>
      </c>
    </row>
    <row r="9" spans="1:23" x14ac:dyDescent="0.25">
      <c r="A9" s="1" t="s">
        <v>7</v>
      </c>
      <c r="B9" s="1" t="s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23" x14ac:dyDescent="0.25">
      <c r="A10" s="1" t="s">
        <v>7</v>
      </c>
      <c r="B10" s="1" t="s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3" x14ac:dyDescent="0.25">
      <c r="A11" s="1" t="s">
        <v>7</v>
      </c>
      <c r="B11" s="1" t="s">
        <v>3</v>
      </c>
      <c r="C11">
        <v>535267.50010000006</v>
      </c>
      <c r="D11">
        <v>780923.60650000011</v>
      </c>
      <c r="E11">
        <v>884921.50380000006</v>
      </c>
      <c r="F11">
        <v>963694.39980000001</v>
      </c>
      <c r="G11">
        <v>1710618.9001000002</v>
      </c>
      <c r="H11">
        <v>1913194.4883999997</v>
      </c>
      <c r="I11">
        <v>2001995.8002999998</v>
      </c>
      <c r="J11">
        <v>2129339.7675000001</v>
      </c>
      <c r="K11">
        <v>2306511.8126999997</v>
      </c>
      <c r="L11">
        <v>2100746.0462000007</v>
      </c>
      <c r="M11">
        <v>1780262.0142000001</v>
      </c>
      <c r="N11">
        <v>1897275.0396000003</v>
      </c>
      <c r="O11">
        <v>1922933.1190999998</v>
      </c>
      <c r="P11">
        <v>1533472.9260000004</v>
      </c>
      <c r="Q11">
        <v>1461050.1078000006</v>
      </c>
    </row>
    <row r="12" spans="1:23" x14ac:dyDescent="0.25">
      <c r="A12" s="1" t="s">
        <v>7</v>
      </c>
      <c r="B12" s="1" t="s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3" x14ac:dyDescent="0.25">
      <c r="A13" s="1" t="s">
        <v>7</v>
      </c>
      <c r="B13" s="1" t="s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3" x14ac:dyDescent="0.25">
      <c r="A14" s="1" t="s">
        <v>7</v>
      </c>
      <c r="B14" s="1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3934.7965000000004</v>
      </c>
      <c r="O14">
        <v>5731.1974999999984</v>
      </c>
      <c r="P14">
        <v>13813.199399999998</v>
      </c>
      <c r="Q14">
        <v>13307.149299999997</v>
      </c>
    </row>
    <row r="15" spans="1:23" x14ac:dyDescent="0.25">
      <c r="A15" s="1" t="s">
        <v>8</v>
      </c>
      <c r="B15" s="1" t="s">
        <v>1</v>
      </c>
      <c r="C15">
        <v>1763423.5800000003</v>
      </c>
      <c r="D15">
        <v>1854501.6999999997</v>
      </c>
      <c r="E15">
        <v>2127466.4200000004</v>
      </c>
      <c r="F15">
        <v>1905095.7499999998</v>
      </c>
      <c r="G15">
        <v>2266763.7599999998</v>
      </c>
      <c r="H15">
        <v>2776524.1400000006</v>
      </c>
      <c r="I15">
        <v>2394335.5699999998</v>
      </c>
      <c r="J15">
        <v>2955621.5</v>
      </c>
      <c r="K15">
        <v>3184829.6199999996</v>
      </c>
      <c r="L15">
        <v>3566918.6500000004</v>
      </c>
      <c r="M15">
        <v>3587952.39</v>
      </c>
      <c r="N15">
        <v>4103617.3100000005</v>
      </c>
      <c r="O15">
        <v>4501708.8499999987</v>
      </c>
      <c r="P15">
        <v>5003689.6700000009</v>
      </c>
      <c r="Q15">
        <v>5187953.42</v>
      </c>
    </row>
    <row r="16" spans="1:23" x14ac:dyDescent="0.25">
      <c r="A16" s="1" t="s">
        <v>8</v>
      </c>
      <c r="B16" s="1" t="s">
        <v>2</v>
      </c>
      <c r="C16">
        <v>6750038.6999999993</v>
      </c>
      <c r="D16">
        <v>6618206.7000000002</v>
      </c>
      <c r="E16">
        <v>6239116.7999999998</v>
      </c>
      <c r="F16">
        <v>6340340.7000000002</v>
      </c>
      <c r="G16">
        <v>5593820.4000000004</v>
      </c>
      <c r="H16">
        <v>6308523.9000000004</v>
      </c>
      <c r="I16">
        <v>6647088.5999999996</v>
      </c>
      <c r="J16">
        <v>6372956.6999999993</v>
      </c>
      <c r="K16">
        <v>7007675.3999999994</v>
      </c>
      <c r="L16">
        <v>6226909.2000000002</v>
      </c>
      <c r="M16">
        <v>6604355.6999999993</v>
      </c>
      <c r="N16">
        <v>7024537.7999999998</v>
      </c>
      <c r="O16">
        <v>7550409.8100000005</v>
      </c>
      <c r="P16">
        <v>8110762.1100000003</v>
      </c>
      <c r="Q16">
        <v>8627067.9100000001</v>
      </c>
    </row>
    <row r="17" spans="1:17" x14ac:dyDescent="0.25">
      <c r="A17" s="1" t="s">
        <v>8</v>
      </c>
      <c r="B17" s="1" t="s">
        <v>3</v>
      </c>
      <c r="C17">
        <v>3496433.1999999997</v>
      </c>
      <c r="D17">
        <v>3654013</v>
      </c>
      <c r="E17">
        <v>3947006.6</v>
      </c>
      <c r="F17">
        <v>4032344.5999999996</v>
      </c>
      <c r="G17">
        <v>4200494.2</v>
      </c>
      <c r="H17">
        <v>4571299</v>
      </c>
      <c r="I17">
        <v>4613190.5999999996</v>
      </c>
      <c r="J17">
        <v>4869158.4000000004</v>
      </c>
      <c r="K17">
        <v>5391648.6000000006</v>
      </c>
      <c r="L17">
        <v>5515014</v>
      </c>
      <c r="M17">
        <v>5589406.5999999996</v>
      </c>
      <c r="N17">
        <v>5080648.8</v>
      </c>
      <c r="O17">
        <v>5204571.1999999993</v>
      </c>
      <c r="P17">
        <v>5350196.8</v>
      </c>
      <c r="Q17">
        <v>5344956.5999999996</v>
      </c>
    </row>
    <row r="18" spans="1:17" x14ac:dyDescent="0.25">
      <c r="A18" s="1" t="s">
        <v>8</v>
      </c>
      <c r="B18" s="1" t="s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61</v>
      </c>
      <c r="I18">
        <v>124</v>
      </c>
      <c r="J18">
        <v>12766</v>
      </c>
      <c r="K18">
        <v>215</v>
      </c>
      <c r="L18">
        <v>322</v>
      </c>
      <c r="M18">
        <v>1478.2</v>
      </c>
      <c r="N18">
        <v>1078</v>
      </c>
      <c r="O18">
        <v>1047.2</v>
      </c>
      <c r="P18">
        <v>1139.5999999999999</v>
      </c>
      <c r="Q18">
        <v>1324.3999999999999</v>
      </c>
    </row>
    <row r="19" spans="1:17" x14ac:dyDescent="0.25">
      <c r="A19" s="1" t="s">
        <v>8</v>
      </c>
      <c r="B19" s="1" t="s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1" t="s">
        <v>8</v>
      </c>
      <c r="B20" s="1" t="s">
        <v>6</v>
      </c>
      <c r="C20">
        <v>44571.6</v>
      </c>
      <c r="D20">
        <v>56923.199999999997</v>
      </c>
      <c r="E20">
        <v>46072.800000000003</v>
      </c>
      <c r="F20">
        <v>63478.8</v>
      </c>
      <c r="G20">
        <v>53485.200000000004</v>
      </c>
      <c r="H20">
        <v>62809.200000000004</v>
      </c>
      <c r="I20">
        <v>81190.8</v>
      </c>
      <c r="J20">
        <v>59335.200000000004</v>
      </c>
      <c r="K20">
        <v>49233.599999999999</v>
      </c>
      <c r="L20">
        <v>28972.799999999999</v>
      </c>
      <c r="M20">
        <v>41968.799999999996</v>
      </c>
      <c r="N20">
        <v>52200</v>
      </c>
      <c r="O20">
        <v>38145.24</v>
      </c>
      <c r="P20">
        <v>45367.199999999997</v>
      </c>
      <c r="Q20">
        <v>66351.599999999991</v>
      </c>
    </row>
    <row r="21" spans="1:17" x14ac:dyDescent="0.25">
      <c r="A21" s="1" t="s">
        <v>9</v>
      </c>
      <c r="B21" s="1" t="s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 t="s">
        <v>9</v>
      </c>
      <c r="B22" s="1" t="s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 t="s">
        <v>9</v>
      </c>
      <c r="B23" s="1" t="s">
        <v>3</v>
      </c>
      <c r="C23">
        <v>315541.17999999993</v>
      </c>
      <c r="D23">
        <v>81297.369999999879</v>
      </c>
      <c r="E23">
        <v>186176.08000000007</v>
      </c>
      <c r="F23">
        <v>189331.32000000007</v>
      </c>
      <c r="G23">
        <v>110543.95000000007</v>
      </c>
      <c r="H23">
        <v>70939.349999999977</v>
      </c>
      <c r="I23">
        <v>172786.47000000009</v>
      </c>
      <c r="J23">
        <v>136383.40999999992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1" t="s">
        <v>9</v>
      </c>
      <c r="B24" s="1" t="s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1" t="s">
        <v>9</v>
      </c>
      <c r="B25" s="1" t="s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1" t="s">
        <v>9</v>
      </c>
      <c r="B26" s="1" t="s">
        <v>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1" t="s">
        <v>10</v>
      </c>
      <c r="B27" s="1" t="s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1" t="s">
        <v>10</v>
      </c>
      <c r="B28" s="1" t="s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1" t="s">
        <v>10</v>
      </c>
      <c r="B29" s="1" t="s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95220.488299997523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1" t="s">
        <v>10</v>
      </c>
      <c r="B30" s="1" t="s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 t="s">
        <v>10</v>
      </c>
      <c r="B31" s="1" t="s">
        <v>5</v>
      </c>
      <c r="C31">
        <v>228.00060000000002</v>
      </c>
      <c r="D31">
        <v>210.00150000000002</v>
      </c>
      <c r="E31">
        <v>187.9999</v>
      </c>
      <c r="F31">
        <v>203.00119999999998</v>
      </c>
      <c r="G31">
        <v>176.00060000000002</v>
      </c>
      <c r="H31">
        <v>180.99960000000004</v>
      </c>
      <c r="I31">
        <v>163.99690000000004</v>
      </c>
      <c r="J31">
        <v>161.99989999999997</v>
      </c>
      <c r="K31">
        <v>56.99909999999997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1" t="s">
        <v>10</v>
      </c>
      <c r="B32" s="1" t="s">
        <v>6</v>
      </c>
      <c r="C32">
        <v>0</v>
      </c>
      <c r="D32">
        <v>11173.316999999806</v>
      </c>
      <c r="E32">
        <v>0</v>
      </c>
      <c r="F32">
        <v>0</v>
      </c>
      <c r="G32">
        <v>0</v>
      </c>
      <c r="H32">
        <v>0</v>
      </c>
      <c r="I32">
        <v>12655.958799999673</v>
      </c>
      <c r="J32">
        <v>0</v>
      </c>
      <c r="K32">
        <v>24351.684900000691</v>
      </c>
      <c r="L32">
        <v>35701.979400000069</v>
      </c>
      <c r="M32">
        <v>44187.907000000589</v>
      </c>
      <c r="N32">
        <v>20348.372500000522</v>
      </c>
      <c r="O32">
        <v>38713.450300000142</v>
      </c>
      <c r="P32">
        <v>0</v>
      </c>
      <c r="Q32">
        <v>10562.664700000081</v>
      </c>
    </row>
    <row r="33" spans="1:17" x14ac:dyDescent="0.25">
      <c r="A33" s="1" t="s">
        <v>11</v>
      </c>
      <c r="B33" s="1" t="s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1" t="s">
        <v>11</v>
      </c>
      <c r="B34" s="1" t="s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s="1" t="s">
        <v>11</v>
      </c>
      <c r="B35" s="1" t="s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1" t="s">
        <v>11</v>
      </c>
      <c r="B36" s="1" t="s">
        <v>4</v>
      </c>
      <c r="C36">
        <v>0</v>
      </c>
      <c r="D36">
        <v>0</v>
      </c>
      <c r="E36">
        <v>101.28089999999975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s="1" t="s">
        <v>11</v>
      </c>
      <c r="B37" s="1" t="s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s="1" t="s">
        <v>11</v>
      </c>
      <c r="B38" s="1" t="s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1" t="s">
        <v>12</v>
      </c>
      <c r="B39" s="1" t="s">
        <v>1</v>
      </c>
      <c r="C39">
        <v>756833.07749999966</v>
      </c>
      <c r="D39">
        <v>971880.21639999992</v>
      </c>
      <c r="E39">
        <v>930420.72359999979</v>
      </c>
      <c r="F39">
        <v>972016.31749999989</v>
      </c>
      <c r="G39">
        <v>1130139.5343999998</v>
      </c>
      <c r="H39">
        <v>997269.45279999985</v>
      </c>
      <c r="I39">
        <v>1157576.6236000003</v>
      </c>
      <c r="J39">
        <v>1342655.0894000002</v>
      </c>
      <c r="K39">
        <v>1070140.1276</v>
      </c>
      <c r="L39">
        <v>1405367.5458000002</v>
      </c>
      <c r="M39">
        <v>1022979.5950999999</v>
      </c>
      <c r="N39">
        <v>1371014.4529999997</v>
      </c>
      <c r="O39">
        <v>1863542.3617000007</v>
      </c>
      <c r="P39">
        <v>1353253.4518999998</v>
      </c>
      <c r="Q39">
        <v>1186046.3915999997</v>
      </c>
    </row>
    <row r="40" spans="1:17" x14ac:dyDescent="0.25">
      <c r="A40" s="1" t="s">
        <v>12</v>
      </c>
      <c r="B40" s="1" t="s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1" t="s">
        <v>12</v>
      </c>
      <c r="B41" s="1" t="s">
        <v>3</v>
      </c>
      <c r="C41">
        <v>404647.69150000007</v>
      </c>
      <c r="D41">
        <v>383961.9273000001</v>
      </c>
      <c r="E41">
        <v>37099.403700000024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1" t="s">
        <v>12</v>
      </c>
      <c r="B42" s="1" t="s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308.00189999999998</v>
      </c>
      <c r="M42">
        <v>431.19850000000002</v>
      </c>
      <c r="N42">
        <v>0</v>
      </c>
      <c r="O42">
        <v>264.93360000000001</v>
      </c>
      <c r="P42">
        <v>307.56360000000001</v>
      </c>
      <c r="Q42">
        <v>275.56310000000002</v>
      </c>
    </row>
    <row r="43" spans="1:17" x14ac:dyDescent="0.25">
      <c r="A43" s="1" t="s">
        <v>12</v>
      </c>
      <c r="B43" s="1" t="s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s="1" t="s">
        <v>12</v>
      </c>
      <c r="B44" s="1" t="s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1" t="s">
        <v>13</v>
      </c>
      <c r="B45" s="1" t="s">
        <v>1</v>
      </c>
      <c r="C45">
        <v>876454.94909999985</v>
      </c>
      <c r="D45">
        <v>725522.87910000002</v>
      </c>
      <c r="E45">
        <v>1249094.3891</v>
      </c>
      <c r="F45">
        <v>1924561.7280000001</v>
      </c>
      <c r="G45">
        <v>1904353.7224000001</v>
      </c>
      <c r="H45">
        <v>2663340.1411999995</v>
      </c>
      <c r="I45">
        <v>3601978.9765999997</v>
      </c>
      <c r="J45">
        <v>4200072.7265999997</v>
      </c>
      <c r="K45">
        <v>4159194.3308000006</v>
      </c>
      <c r="L45">
        <v>3581917.0306999995</v>
      </c>
      <c r="M45">
        <v>2888850.7542000008</v>
      </c>
      <c r="N45">
        <v>2640429.7560999999</v>
      </c>
      <c r="O45">
        <v>3543075.5168999997</v>
      </c>
      <c r="P45">
        <v>4091497.9278999995</v>
      </c>
      <c r="Q45">
        <v>3526582.6941999998</v>
      </c>
    </row>
    <row r="46" spans="1:17" x14ac:dyDescent="0.25">
      <c r="A46" s="1" t="s">
        <v>13</v>
      </c>
      <c r="B46" s="1" t="s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96189.501299999654</v>
      </c>
      <c r="O46">
        <v>977371.0689999992</v>
      </c>
      <c r="P46">
        <v>1176764.7703999989</v>
      </c>
      <c r="Q46">
        <v>2298404.7404000005</v>
      </c>
    </row>
    <row r="47" spans="1:17" x14ac:dyDescent="0.25">
      <c r="A47" s="1" t="s">
        <v>13</v>
      </c>
      <c r="B47" s="1" t="s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573132.53199999966</v>
      </c>
      <c r="J47">
        <v>1195791.8498999998</v>
      </c>
      <c r="K47">
        <v>1548497.3835000005</v>
      </c>
      <c r="L47">
        <v>2411094.4891999997</v>
      </c>
      <c r="M47">
        <v>2369315.3170999996</v>
      </c>
      <c r="N47">
        <v>2507183.0896000005</v>
      </c>
      <c r="O47">
        <v>3215267.2477000002</v>
      </c>
      <c r="P47">
        <v>3182430.8472000007</v>
      </c>
      <c r="Q47">
        <v>2872696.9411999993</v>
      </c>
    </row>
    <row r="48" spans="1:17" x14ac:dyDescent="0.25">
      <c r="A48" s="1" t="s">
        <v>13</v>
      </c>
      <c r="B48" s="1" t="s">
        <v>4</v>
      </c>
      <c r="C48">
        <v>6253.0025999999998</v>
      </c>
      <c r="D48">
        <v>9866.0015999999996</v>
      </c>
      <c r="E48">
        <v>8925.0015999999996</v>
      </c>
      <c r="F48">
        <v>7412.0009</v>
      </c>
      <c r="G48">
        <v>6875.9984000000004</v>
      </c>
      <c r="H48">
        <v>13817.997500000001</v>
      </c>
      <c r="I48">
        <v>16283.001099999999</v>
      </c>
      <c r="J48">
        <v>15091.002400000001</v>
      </c>
      <c r="K48">
        <v>20237.998899999999</v>
      </c>
      <c r="L48">
        <v>18161.999199999998</v>
      </c>
      <c r="M48">
        <v>17673.998500000002</v>
      </c>
      <c r="N48">
        <v>30159.999000000003</v>
      </c>
      <c r="O48">
        <v>30701.996999999996</v>
      </c>
      <c r="P48">
        <v>46083.998699999996</v>
      </c>
      <c r="Q48">
        <v>42742.999299999996</v>
      </c>
    </row>
    <row r="49" spans="1:17" x14ac:dyDescent="0.25">
      <c r="A49" s="1" t="s">
        <v>13</v>
      </c>
      <c r="B49" s="1" t="s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s="1" t="s">
        <v>13</v>
      </c>
      <c r="B50" s="1" t="s">
        <v>6</v>
      </c>
      <c r="C50">
        <v>1594.7973999999813</v>
      </c>
      <c r="D50">
        <v>2217.6006000000052</v>
      </c>
      <c r="E50">
        <v>2538.0021000000124</v>
      </c>
      <c r="F50">
        <v>1576.7964999999967</v>
      </c>
      <c r="G50">
        <v>2520.0000999999756</v>
      </c>
      <c r="H50">
        <v>1490.4010999999591</v>
      </c>
      <c r="I50">
        <v>907.20169999997597</v>
      </c>
      <c r="J50">
        <v>0</v>
      </c>
      <c r="K50">
        <v>0</v>
      </c>
      <c r="L50">
        <v>0</v>
      </c>
      <c r="M50">
        <v>0</v>
      </c>
      <c r="N50">
        <v>0</v>
      </c>
      <c r="O50">
        <v>19709.589699999953</v>
      </c>
      <c r="P50">
        <v>9010.3998000000138</v>
      </c>
      <c r="Q50">
        <v>25950.860199999996</v>
      </c>
    </row>
    <row r="51" spans="1:17" x14ac:dyDescent="0.25">
      <c r="A51" s="1" t="s">
        <v>14</v>
      </c>
      <c r="B51" s="1" t="s">
        <v>1</v>
      </c>
      <c r="C51">
        <v>1278012.5985000001</v>
      </c>
      <c r="D51">
        <v>1073469.0076999995</v>
      </c>
      <c r="E51">
        <v>791028.2733</v>
      </c>
      <c r="F51">
        <v>781391.58000000007</v>
      </c>
      <c r="G51">
        <v>810611.51760000037</v>
      </c>
      <c r="H51">
        <v>1330635.3902000003</v>
      </c>
      <c r="I51">
        <v>1456080.5742000006</v>
      </c>
      <c r="J51">
        <v>1352492.9408</v>
      </c>
      <c r="K51">
        <v>1712251.1708000004</v>
      </c>
      <c r="L51">
        <v>1207066.2584999991</v>
      </c>
      <c r="M51">
        <v>966355.3245000001</v>
      </c>
      <c r="N51">
        <v>1132958.3515999992</v>
      </c>
      <c r="O51">
        <v>571595.60590000032</v>
      </c>
      <c r="P51">
        <v>164089.1184000005</v>
      </c>
      <c r="Q51">
        <v>0</v>
      </c>
    </row>
    <row r="52" spans="1:17" x14ac:dyDescent="0.25">
      <c r="A52" s="1" t="s">
        <v>14</v>
      </c>
      <c r="B52" s="1" t="s">
        <v>2</v>
      </c>
      <c r="C52">
        <v>7157125.7998000029</v>
      </c>
      <c r="D52">
        <v>7733627.0984999975</v>
      </c>
      <c r="E52">
        <v>8396501.3926000018</v>
      </c>
      <c r="F52">
        <v>8862917.4015000015</v>
      </c>
      <c r="G52">
        <v>8827034.4587999992</v>
      </c>
      <c r="H52">
        <v>9994483.1193000004</v>
      </c>
      <c r="I52">
        <v>10379280.597700002</v>
      </c>
      <c r="J52">
        <v>11951606.736399997</v>
      </c>
      <c r="K52">
        <v>11991289.652800005</v>
      </c>
      <c r="L52">
        <v>12430216.859099999</v>
      </c>
      <c r="M52">
        <v>12273102.7501</v>
      </c>
      <c r="N52">
        <v>12469278.862199998</v>
      </c>
      <c r="O52">
        <v>12607396.5568</v>
      </c>
      <c r="P52">
        <v>13059770.3849</v>
      </c>
      <c r="Q52">
        <v>12649144.029499998</v>
      </c>
    </row>
    <row r="53" spans="1:17" x14ac:dyDescent="0.25">
      <c r="A53" s="1" t="s">
        <v>14</v>
      </c>
      <c r="B53" s="1" t="s">
        <v>3</v>
      </c>
      <c r="C53">
        <v>6975625.9035000019</v>
      </c>
      <c r="D53">
        <v>5284515.6672999989</v>
      </c>
      <c r="E53">
        <v>4475608.7364999987</v>
      </c>
      <c r="F53">
        <v>3797442.0276000034</v>
      </c>
      <c r="G53">
        <v>3364650.9296999983</v>
      </c>
      <c r="H53">
        <v>2785706.5855</v>
      </c>
      <c r="I53">
        <v>2746450.6997000016</v>
      </c>
      <c r="J53">
        <v>1500121.9383000005</v>
      </c>
      <c r="K53">
        <v>1148223.9203999974</v>
      </c>
      <c r="L53">
        <v>855583.57249999791</v>
      </c>
      <c r="M53">
        <v>1299006.9697999991</v>
      </c>
      <c r="N53">
        <v>1326698.3439999968</v>
      </c>
      <c r="O53">
        <v>1241140.0393000003</v>
      </c>
      <c r="P53">
        <v>1745326.3276000023</v>
      </c>
      <c r="Q53">
        <v>486930.72030000202</v>
      </c>
    </row>
    <row r="54" spans="1:17" x14ac:dyDescent="0.25">
      <c r="A54" s="1" t="s">
        <v>14</v>
      </c>
      <c r="B54" s="1" t="s">
        <v>4</v>
      </c>
      <c r="C54">
        <v>10894.356400000001</v>
      </c>
      <c r="D54">
        <v>17564.679400000005</v>
      </c>
      <c r="E54">
        <v>23954.933700000001</v>
      </c>
      <c r="F54">
        <v>23917.601500000001</v>
      </c>
      <c r="G54">
        <v>17836.5599</v>
      </c>
      <c r="H54">
        <v>16663.260499999997</v>
      </c>
      <c r="I54">
        <v>12255.678599999999</v>
      </c>
      <c r="J54">
        <v>12841.135699999999</v>
      </c>
      <c r="K54">
        <v>23314.613000000005</v>
      </c>
      <c r="L54">
        <v>41684.160500000005</v>
      </c>
      <c r="M54">
        <v>37801.002200000003</v>
      </c>
      <c r="N54">
        <v>36240.902399999999</v>
      </c>
      <c r="O54">
        <v>36653.673900000009</v>
      </c>
      <c r="P54">
        <v>42466.643500000006</v>
      </c>
      <c r="Q54">
        <v>34249.496500000001</v>
      </c>
    </row>
    <row r="55" spans="1:17" x14ac:dyDescent="0.25">
      <c r="A55" s="1" t="s">
        <v>14</v>
      </c>
      <c r="B55" s="1" t="s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s="1" t="s">
        <v>14</v>
      </c>
      <c r="B56" s="1" t="s">
        <v>6</v>
      </c>
      <c r="C56">
        <v>191304.0014999999</v>
      </c>
      <c r="D56">
        <v>147794.40370000002</v>
      </c>
      <c r="E56">
        <v>190879.21829999995</v>
      </c>
      <c r="F56">
        <v>209930.40469999978</v>
      </c>
      <c r="G56">
        <v>196347.59710000019</v>
      </c>
      <c r="H56">
        <v>173933.98499999999</v>
      </c>
      <c r="I56">
        <v>175532.40060000005</v>
      </c>
      <c r="J56">
        <v>242420.40540000011</v>
      </c>
      <c r="K56">
        <v>215272.81050000008</v>
      </c>
      <c r="L56">
        <v>215737.69119999977</v>
      </c>
      <c r="M56">
        <v>183598.58370000008</v>
      </c>
      <c r="N56">
        <v>269914.35840000003</v>
      </c>
      <c r="O56">
        <v>264026.57119999989</v>
      </c>
      <c r="P56">
        <v>289031.34540000011</v>
      </c>
      <c r="Q56">
        <v>236776.64129999996</v>
      </c>
    </row>
    <row r="57" spans="1:17" x14ac:dyDescent="0.25">
      <c r="A57" s="1"/>
      <c r="B57" s="1"/>
    </row>
    <row r="58" spans="1:17" x14ac:dyDescent="0.25">
      <c r="A58" s="1"/>
      <c r="B58" s="1"/>
    </row>
    <row r="59" spans="1:17" x14ac:dyDescent="0.25">
      <c r="A59" s="1"/>
      <c r="B59" s="1"/>
    </row>
    <row r="60" spans="1:17" x14ac:dyDescent="0.25">
      <c r="A60" s="1"/>
      <c r="B60" s="1"/>
    </row>
    <row r="61" spans="1:17" x14ac:dyDescent="0.25">
      <c r="A61" s="1"/>
      <c r="B61" s="1"/>
    </row>
    <row r="62" spans="1:17" x14ac:dyDescent="0.25">
      <c r="A62" s="1"/>
      <c r="B62" s="1"/>
    </row>
    <row r="63" spans="1:17" x14ac:dyDescent="0.25">
      <c r="A63" s="1"/>
      <c r="B63" s="1"/>
    </row>
    <row r="64" spans="1:17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4"/>
  <sheetViews>
    <sheetView workbookViewId="0"/>
  </sheetViews>
  <sheetFormatPr baseColWidth="10" defaultColWidth="9.140625" defaultRowHeight="15" x14ac:dyDescent="0.25"/>
  <sheetData>
    <row r="2" spans="1:23" x14ac:dyDescent="0.25"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/>
      <c r="S2" s="1"/>
      <c r="T2" s="1"/>
      <c r="U2" s="1"/>
      <c r="V2" s="1"/>
      <c r="W2" s="1"/>
    </row>
    <row r="3" spans="1:23" x14ac:dyDescent="0.25">
      <c r="A3" s="1" t="s">
        <v>0</v>
      </c>
      <c r="B3" s="1" t="s">
        <v>1</v>
      </c>
      <c r="C3">
        <v>0</v>
      </c>
      <c r="D3">
        <v>0</v>
      </c>
      <c r="E3">
        <v>0</v>
      </c>
      <c r="F3">
        <v>0</v>
      </c>
      <c r="G3">
        <v>2390169.7540000002</v>
      </c>
      <c r="H3">
        <v>3840885.2819000012</v>
      </c>
      <c r="I3">
        <v>4691974.2594999997</v>
      </c>
      <c r="J3">
        <v>6320054.4424000001</v>
      </c>
      <c r="K3">
        <v>7291991.4287999999</v>
      </c>
      <c r="L3">
        <v>6942006.2785</v>
      </c>
      <c r="M3">
        <v>4930165.8251000009</v>
      </c>
      <c r="N3">
        <v>5957984.3870000001</v>
      </c>
      <c r="O3">
        <v>6254069.0507000005</v>
      </c>
      <c r="P3">
        <v>6442163.9838999994</v>
      </c>
      <c r="Q3">
        <v>6849789.9360999996</v>
      </c>
    </row>
    <row r="4" spans="1:23" x14ac:dyDescent="0.25">
      <c r="A4" s="1" t="s">
        <v>0</v>
      </c>
      <c r="B4" s="1" t="s">
        <v>2</v>
      </c>
      <c r="C4">
        <v>0</v>
      </c>
      <c r="D4">
        <v>0</v>
      </c>
      <c r="E4">
        <v>49753.800100000008</v>
      </c>
      <c r="F4">
        <v>47616.300600000002</v>
      </c>
      <c r="G4">
        <v>155042.09830000001</v>
      </c>
      <c r="H4">
        <v>385928.99990000005</v>
      </c>
      <c r="I4">
        <v>914405.39729999995</v>
      </c>
      <c r="J4">
        <v>1293740.0993000001</v>
      </c>
      <c r="K4">
        <v>1648390.5000999998</v>
      </c>
      <c r="L4">
        <v>1874173.4998000001</v>
      </c>
      <c r="M4">
        <v>1923327.0008</v>
      </c>
      <c r="N4">
        <v>2354588.1001999998</v>
      </c>
      <c r="O4">
        <v>2985433.7591000004</v>
      </c>
      <c r="P4">
        <v>3961420.2395000001</v>
      </c>
      <c r="Q4">
        <v>4217852.7252000002</v>
      </c>
    </row>
    <row r="5" spans="1:23" x14ac:dyDescent="0.25">
      <c r="A5" s="1" t="s">
        <v>0</v>
      </c>
      <c r="B5" s="1" t="s">
        <v>3</v>
      </c>
      <c r="C5">
        <v>1037130.5786</v>
      </c>
      <c r="D5">
        <v>1244355.8388</v>
      </c>
      <c r="E5">
        <v>1028180.9252000001</v>
      </c>
      <c r="F5">
        <v>1086096.3184999998</v>
      </c>
      <c r="G5">
        <v>819011.24850000022</v>
      </c>
      <c r="H5">
        <v>449285.73819999956</v>
      </c>
      <c r="I5">
        <v>724586.31050000014</v>
      </c>
      <c r="J5">
        <v>748146.66940000001</v>
      </c>
      <c r="K5">
        <v>499747.58470000001</v>
      </c>
      <c r="L5">
        <v>279512.07420000015</v>
      </c>
      <c r="M5">
        <v>255420.99689999991</v>
      </c>
      <c r="N5">
        <v>0</v>
      </c>
      <c r="O5">
        <v>0</v>
      </c>
      <c r="P5">
        <v>0</v>
      </c>
      <c r="Q5">
        <v>0</v>
      </c>
    </row>
    <row r="6" spans="1:23" x14ac:dyDescent="0.25">
      <c r="A6" s="1" t="s">
        <v>0</v>
      </c>
      <c r="B6" s="1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3" x14ac:dyDescent="0.25">
      <c r="A7" s="1" t="s">
        <v>0</v>
      </c>
      <c r="B7" s="1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23" x14ac:dyDescent="0.25">
      <c r="A8" s="1" t="s">
        <v>0</v>
      </c>
      <c r="B8" s="1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23" x14ac:dyDescent="0.25">
      <c r="A9" s="1" t="s">
        <v>7</v>
      </c>
      <c r="B9" s="1" t="s">
        <v>1</v>
      </c>
      <c r="C9">
        <v>1117840.4768999999</v>
      </c>
      <c r="D9">
        <v>1317893.0197999999</v>
      </c>
      <c r="E9">
        <v>1480363.8120000002</v>
      </c>
      <c r="F9">
        <v>1677201.6461999998</v>
      </c>
      <c r="G9">
        <v>2450993.4157000007</v>
      </c>
      <c r="H9">
        <v>2986252.8561999998</v>
      </c>
      <c r="I9">
        <v>3046393.5544000003</v>
      </c>
      <c r="J9">
        <v>3659971.2927000006</v>
      </c>
      <c r="K9">
        <v>4371604.3179000011</v>
      </c>
      <c r="L9">
        <v>5663254.9234999986</v>
      </c>
      <c r="M9">
        <v>5113532.4333000006</v>
      </c>
      <c r="N9">
        <v>4936828.9205</v>
      </c>
      <c r="O9">
        <v>5313117.3065999988</v>
      </c>
      <c r="P9">
        <v>5506652.0696999999</v>
      </c>
      <c r="Q9">
        <v>5804693.8198000006</v>
      </c>
    </row>
    <row r="10" spans="1:23" x14ac:dyDescent="0.25">
      <c r="A10" s="1" t="s">
        <v>7</v>
      </c>
      <c r="B10" s="1" t="s">
        <v>2</v>
      </c>
      <c r="C10">
        <v>245850.42420000001</v>
      </c>
      <c r="D10">
        <v>332907.66609999997</v>
      </c>
      <c r="E10">
        <v>402072.66009999998</v>
      </c>
      <c r="F10">
        <v>406386.87280000001</v>
      </c>
      <c r="G10">
        <v>445710.82650000002</v>
      </c>
      <c r="H10">
        <v>478855.9595</v>
      </c>
      <c r="I10">
        <v>671562.66980000003</v>
      </c>
      <c r="J10">
        <v>652916.30379999999</v>
      </c>
      <c r="K10">
        <v>646706.09450000001</v>
      </c>
      <c r="L10">
        <v>693296.82169999997</v>
      </c>
      <c r="M10">
        <v>796916.8811</v>
      </c>
      <c r="N10">
        <v>925873.74170000001</v>
      </c>
      <c r="O10">
        <v>1022377.1413</v>
      </c>
      <c r="P10">
        <v>1069063.922</v>
      </c>
      <c r="Q10">
        <v>1261199.8333000001</v>
      </c>
    </row>
    <row r="11" spans="1:23" x14ac:dyDescent="0.25">
      <c r="A11" s="1" t="s">
        <v>7</v>
      </c>
      <c r="B11" s="1" t="s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3" x14ac:dyDescent="0.25">
      <c r="A12" s="1" t="s">
        <v>7</v>
      </c>
      <c r="B12" s="1" t="s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3" x14ac:dyDescent="0.25">
      <c r="A13" s="1" t="s">
        <v>7</v>
      </c>
      <c r="B13" s="1" t="s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3" x14ac:dyDescent="0.25">
      <c r="A14" s="1" t="s">
        <v>7</v>
      </c>
      <c r="B14" s="1" t="s">
        <v>6</v>
      </c>
      <c r="C14">
        <v>5593.5355</v>
      </c>
      <c r="D14">
        <v>9867.2031999999999</v>
      </c>
      <c r="E14">
        <v>17784.429499999998</v>
      </c>
      <c r="F14">
        <v>21017.953700000002</v>
      </c>
      <c r="G14">
        <v>19083.601899999998</v>
      </c>
      <c r="H14">
        <v>19972.802800000001</v>
      </c>
      <c r="I14">
        <v>18424.620500000001</v>
      </c>
      <c r="J14">
        <v>16707.492399999999</v>
      </c>
      <c r="K14">
        <v>14208.843699999999</v>
      </c>
      <c r="L14">
        <v>2069.9246000000003</v>
      </c>
      <c r="M14">
        <v>338.39809999999852</v>
      </c>
      <c r="N14">
        <v>0</v>
      </c>
      <c r="O14">
        <v>0</v>
      </c>
      <c r="P14">
        <v>0</v>
      </c>
      <c r="Q14">
        <v>0</v>
      </c>
    </row>
    <row r="15" spans="1:23" x14ac:dyDescent="0.25">
      <c r="A15" s="1" t="s">
        <v>8</v>
      </c>
      <c r="B15" s="1" t="s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3" x14ac:dyDescent="0.25">
      <c r="A16" s="1" t="s">
        <v>8</v>
      </c>
      <c r="B16" s="1" t="s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1" t="s">
        <v>8</v>
      </c>
      <c r="B17" s="1" t="s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1" t="s">
        <v>8</v>
      </c>
      <c r="B18" s="1" t="s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1" t="s">
        <v>8</v>
      </c>
      <c r="B19" s="1" t="s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1" t="s">
        <v>8</v>
      </c>
      <c r="B20" s="1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1" t="s">
        <v>9</v>
      </c>
      <c r="B21" s="1" t="s">
        <v>1</v>
      </c>
      <c r="C21">
        <v>1152351.9199999997</v>
      </c>
      <c r="D21">
        <v>1313495.6100000001</v>
      </c>
      <c r="E21">
        <v>1123526.45</v>
      </c>
      <c r="F21">
        <v>1159317.51</v>
      </c>
      <c r="G21">
        <v>979970.45</v>
      </c>
      <c r="H21">
        <v>682380.62</v>
      </c>
      <c r="I21">
        <v>820218.3</v>
      </c>
      <c r="J21">
        <v>1136420.1400000001</v>
      </c>
      <c r="K21">
        <v>1335520.21</v>
      </c>
      <c r="L21">
        <v>1125180.58</v>
      </c>
      <c r="M21">
        <v>625616.02999999991</v>
      </c>
      <c r="N21">
        <v>265793.08999999991</v>
      </c>
      <c r="O21">
        <v>273261.12000000005</v>
      </c>
      <c r="P21">
        <v>305115.03999999992</v>
      </c>
      <c r="Q21">
        <v>211985.78000000003</v>
      </c>
    </row>
    <row r="22" spans="1:17" x14ac:dyDescent="0.25">
      <c r="A22" s="1" t="s">
        <v>9</v>
      </c>
      <c r="B22" s="1" t="s">
        <v>2</v>
      </c>
      <c r="C22">
        <v>250087.5</v>
      </c>
      <c r="D22">
        <v>399888.9</v>
      </c>
      <c r="E22">
        <v>696167.10000000009</v>
      </c>
      <c r="F22">
        <v>928458.00000000012</v>
      </c>
      <c r="G22">
        <v>1084568.3999999999</v>
      </c>
      <c r="H22">
        <v>1419378.2999999998</v>
      </c>
      <c r="I22">
        <v>1361569.5</v>
      </c>
      <c r="J22">
        <v>1369368.9</v>
      </c>
      <c r="K22">
        <v>1420929.9</v>
      </c>
      <c r="L22">
        <v>1169737.2000000002</v>
      </c>
      <c r="M22">
        <v>1108225.33</v>
      </c>
      <c r="N22">
        <v>1336150.07</v>
      </c>
      <c r="O22">
        <v>1272022.97</v>
      </c>
      <c r="P22">
        <v>1406779.53</v>
      </c>
      <c r="Q22">
        <v>1394541.9100000001</v>
      </c>
    </row>
    <row r="23" spans="1:17" x14ac:dyDescent="0.25">
      <c r="A23" s="1" t="s">
        <v>9</v>
      </c>
      <c r="B23" s="1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67208.199999999721</v>
      </c>
      <c r="L23">
        <v>299691.70000000007</v>
      </c>
      <c r="M23">
        <v>409576.04999999993</v>
      </c>
      <c r="N23">
        <v>481596.8899999999</v>
      </c>
      <c r="O23">
        <v>464333.68000000005</v>
      </c>
      <c r="P23">
        <v>555424.24</v>
      </c>
      <c r="Q23">
        <v>557194.05999999982</v>
      </c>
    </row>
    <row r="24" spans="1:17" x14ac:dyDescent="0.25">
      <c r="A24" s="1" t="s">
        <v>9</v>
      </c>
      <c r="B24" s="1" t="s">
        <v>4</v>
      </c>
      <c r="C24">
        <v>14974</v>
      </c>
      <c r="D24">
        <v>17687</v>
      </c>
      <c r="E24">
        <v>13459</v>
      </c>
      <c r="F24">
        <v>15401</v>
      </c>
      <c r="G24">
        <v>15992</v>
      </c>
      <c r="H24">
        <v>29316</v>
      </c>
      <c r="I24">
        <v>25834</v>
      </c>
      <c r="J24">
        <v>27775</v>
      </c>
      <c r="K24">
        <v>50098</v>
      </c>
      <c r="L24">
        <v>72009</v>
      </c>
      <c r="M24">
        <v>95197</v>
      </c>
      <c r="N24">
        <v>108129</v>
      </c>
      <c r="O24">
        <v>103641</v>
      </c>
      <c r="P24">
        <v>119093</v>
      </c>
      <c r="Q24">
        <v>141876</v>
      </c>
    </row>
    <row r="25" spans="1:17" x14ac:dyDescent="0.25">
      <c r="A25" s="1" t="s">
        <v>9</v>
      </c>
      <c r="B25" s="1" t="s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1" t="s">
        <v>9</v>
      </c>
      <c r="B26" s="1" t="s">
        <v>6</v>
      </c>
      <c r="C26">
        <v>29955.599999999999</v>
      </c>
      <c r="D26">
        <v>27061.199999999997</v>
      </c>
      <c r="E26">
        <v>18774</v>
      </c>
      <c r="F26">
        <v>39682.800000000003</v>
      </c>
      <c r="G26">
        <v>10299.600000000002</v>
      </c>
      <c r="H26">
        <v>9579.5999999999985</v>
      </c>
      <c r="I26">
        <v>22402.799999999999</v>
      </c>
      <c r="J26">
        <v>42710.400000000001</v>
      </c>
      <c r="K26">
        <v>51951.6</v>
      </c>
      <c r="L26">
        <v>73875.599999999991</v>
      </c>
      <c r="M26">
        <v>75980</v>
      </c>
      <c r="N26">
        <v>63882.200000000004</v>
      </c>
      <c r="O26">
        <v>53135.75</v>
      </c>
      <c r="P26">
        <v>68787.540000000008</v>
      </c>
      <c r="Q26">
        <v>76213.69</v>
      </c>
    </row>
    <row r="27" spans="1:17" x14ac:dyDescent="0.25">
      <c r="A27" s="1" t="s">
        <v>10</v>
      </c>
      <c r="B27" s="1" t="s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1" t="s">
        <v>10</v>
      </c>
      <c r="B28" s="1" t="s">
        <v>2</v>
      </c>
      <c r="C28">
        <v>10353669.827100003</v>
      </c>
      <c r="D28">
        <v>10675475.781499999</v>
      </c>
      <c r="E28">
        <v>10117105.958100002</v>
      </c>
      <c r="F28">
        <v>10518649.604600003</v>
      </c>
      <c r="G28">
        <v>9958799.657800002</v>
      </c>
      <c r="H28">
        <v>10258316.877699999</v>
      </c>
      <c r="I28">
        <v>9973769.7375999987</v>
      </c>
      <c r="J28">
        <v>9463385.6004999951</v>
      </c>
      <c r="K28">
        <v>9163333.0354999993</v>
      </c>
      <c r="L28">
        <v>8516399.8900999986</v>
      </c>
      <c r="M28">
        <v>9214560.5061000027</v>
      </c>
      <c r="N28">
        <v>9919177.4114000015</v>
      </c>
      <c r="O28">
        <v>11101539.465299999</v>
      </c>
      <c r="P28">
        <v>0</v>
      </c>
      <c r="Q28">
        <v>0</v>
      </c>
    </row>
    <row r="29" spans="1:17" x14ac:dyDescent="0.25">
      <c r="A29" s="1" t="s">
        <v>10</v>
      </c>
      <c r="B29" s="1" t="s">
        <v>3</v>
      </c>
      <c r="C29">
        <v>569260.24959999882</v>
      </c>
      <c r="D29">
        <v>559438.43879999965</v>
      </c>
      <c r="E29">
        <v>178921.32059999928</v>
      </c>
      <c r="F29">
        <v>338315.73129999824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1" t="s">
        <v>10</v>
      </c>
      <c r="B30" s="1" t="s">
        <v>4</v>
      </c>
      <c r="C30">
        <v>48147.657400000011</v>
      </c>
      <c r="D30">
        <v>65293.108600000007</v>
      </c>
      <c r="E30">
        <v>71545.479500000045</v>
      </c>
      <c r="F30">
        <v>67421.426299999977</v>
      </c>
      <c r="G30">
        <v>94852.396400000041</v>
      </c>
      <c r="H30">
        <v>109461.09209999995</v>
      </c>
      <c r="I30">
        <v>113122.61320000002</v>
      </c>
      <c r="J30">
        <v>103044.24789999999</v>
      </c>
      <c r="K30">
        <v>128123.36440000002</v>
      </c>
      <c r="L30">
        <v>144159.04180000001</v>
      </c>
      <c r="M30">
        <v>105431.03309999997</v>
      </c>
      <c r="N30">
        <v>115706.56329999998</v>
      </c>
      <c r="O30">
        <v>127603.84639999992</v>
      </c>
      <c r="P30">
        <v>134224.68119999999</v>
      </c>
      <c r="Q30">
        <v>119688.0625</v>
      </c>
    </row>
    <row r="31" spans="1:17" x14ac:dyDescent="0.25">
      <c r="A31" s="1" t="s">
        <v>10</v>
      </c>
      <c r="B31" s="1" t="s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26.998999999999995</v>
      </c>
      <c r="M31">
        <v>34.590000000000032</v>
      </c>
      <c r="N31">
        <v>31.150799999999975</v>
      </c>
      <c r="O31">
        <v>52.477599999999995</v>
      </c>
      <c r="P31">
        <v>165.18299999999999</v>
      </c>
      <c r="Q31">
        <v>152.99239999999998</v>
      </c>
    </row>
    <row r="32" spans="1:17" x14ac:dyDescent="0.25">
      <c r="A32" s="1" t="s">
        <v>10</v>
      </c>
      <c r="B32" s="1" t="s">
        <v>6</v>
      </c>
      <c r="C32">
        <v>14740.432299999753</v>
      </c>
      <c r="D32">
        <v>0</v>
      </c>
      <c r="E32">
        <v>23917.492300000042</v>
      </c>
      <c r="F32">
        <v>27745.027399999788</v>
      </c>
      <c r="G32">
        <v>49913.76370000001</v>
      </c>
      <c r="H32">
        <v>3009.4263999997638</v>
      </c>
      <c r="I32">
        <v>0</v>
      </c>
      <c r="J32">
        <v>9631.0909000001848</v>
      </c>
      <c r="K32">
        <v>0</v>
      </c>
      <c r="L32">
        <v>0</v>
      </c>
      <c r="M32">
        <v>0</v>
      </c>
      <c r="N32">
        <v>0</v>
      </c>
      <c r="O32">
        <v>0</v>
      </c>
      <c r="P32">
        <v>9681.0418000000063</v>
      </c>
      <c r="Q32">
        <v>0</v>
      </c>
    </row>
    <row r="33" spans="1:17" x14ac:dyDescent="0.25">
      <c r="A33" s="1" t="s">
        <v>11</v>
      </c>
      <c r="B33" s="1" t="s">
        <v>1</v>
      </c>
      <c r="C33">
        <v>5099654.8814999973</v>
      </c>
      <c r="D33">
        <v>3795465.3948000008</v>
      </c>
      <c r="E33">
        <v>4050331.7412999999</v>
      </c>
      <c r="F33">
        <v>4579906.6237999992</v>
      </c>
      <c r="G33">
        <v>2939976.9940000027</v>
      </c>
      <c r="H33">
        <v>3689796.8546999982</v>
      </c>
      <c r="I33">
        <v>1802841.6072999984</v>
      </c>
      <c r="J33">
        <v>1256075.7084999997</v>
      </c>
      <c r="K33">
        <v>1006638.3354999982</v>
      </c>
      <c r="L33">
        <v>1591394.6279000007</v>
      </c>
      <c r="M33">
        <v>3150472.4194000028</v>
      </c>
      <c r="N33">
        <v>3155282.4521999992</v>
      </c>
      <c r="O33">
        <v>3070226.0332000013</v>
      </c>
      <c r="P33">
        <v>2583439.5476999972</v>
      </c>
      <c r="Q33">
        <v>2357090.3147999998</v>
      </c>
    </row>
    <row r="34" spans="1:17" x14ac:dyDescent="0.25">
      <c r="A34" s="1" t="s">
        <v>11</v>
      </c>
      <c r="B34" s="1" t="s">
        <v>2</v>
      </c>
      <c r="C34">
        <v>1908498.7552000005</v>
      </c>
      <c r="D34">
        <v>2518871.9027</v>
      </c>
      <c r="E34">
        <v>2956179.9040000015</v>
      </c>
      <c r="F34">
        <v>3151103.3715000004</v>
      </c>
      <c r="G34">
        <v>2989858.0907999994</v>
      </c>
      <c r="H34">
        <v>3615559.9047000003</v>
      </c>
      <c r="I34">
        <v>4397986.1241999995</v>
      </c>
      <c r="J34">
        <v>4895435.0588000007</v>
      </c>
      <c r="K34">
        <v>5229261.3583000004</v>
      </c>
      <c r="L34">
        <v>5233637.4902999997</v>
      </c>
      <c r="M34">
        <v>4990052.3649999993</v>
      </c>
      <c r="N34">
        <v>5160058.6220000004</v>
      </c>
      <c r="O34">
        <v>5365925.3999000005</v>
      </c>
      <c r="P34">
        <v>5630012.3273999998</v>
      </c>
      <c r="Q34">
        <v>5565576.5061999997</v>
      </c>
    </row>
    <row r="35" spans="1:17" x14ac:dyDescent="0.25">
      <c r="A35" s="1" t="s">
        <v>11</v>
      </c>
      <c r="B35" s="1" t="s">
        <v>3</v>
      </c>
      <c r="C35">
        <v>1526375.9727999987</v>
      </c>
      <c r="D35">
        <v>1317564.070700001</v>
      </c>
      <c r="E35">
        <v>1441089.2245999975</v>
      </c>
      <c r="F35">
        <v>1135253.4984000018</v>
      </c>
      <c r="G35">
        <v>1889346.6401999993</v>
      </c>
      <c r="H35">
        <v>2605941.2608999992</v>
      </c>
      <c r="I35">
        <v>2611895.3843000019</v>
      </c>
      <c r="J35">
        <v>2594722.0002000015</v>
      </c>
      <c r="K35">
        <v>3209389.4608999994</v>
      </c>
      <c r="L35">
        <v>3553094.0768999998</v>
      </c>
      <c r="M35">
        <v>3097717.5743999984</v>
      </c>
      <c r="N35">
        <v>3110842.1901999991</v>
      </c>
      <c r="O35">
        <v>3304659.6291999985</v>
      </c>
      <c r="P35">
        <v>2945400.9703000002</v>
      </c>
      <c r="Q35">
        <v>2856217.2975000013</v>
      </c>
    </row>
    <row r="36" spans="1:17" x14ac:dyDescent="0.25">
      <c r="A36" s="1" t="s">
        <v>11</v>
      </c>
      <c r="B36" s="1" t="s">
        <v>4</v>
      </c>
      <c r="C36">
        <v>1544.9240999999993</v>
      </c>
      <c r="D36">
        <v>1957.2329000000009</v>
      </c>
      <c r="E36">
        <v>0</v>
      </c>
      <c r="F36">
        <v>1922.2495000000008</v>
      </c>
      <c r="G36">
        <v>3039.7864</v>
      </c>
      <c r="H36">
        <v>3151.9815999999992</v>
      </c>
      <c r="I36">
        <v>2268.9551999999985</v>
      </c>
      <c r="J36">
        <v>2724.2578999999987</v>
      </c>
      <c r="K36">
        <v>7251.697900000001</v>
      </c>
      <c r="L36">
        <v>8419.9603000000025</v>
      </c>
      <c r="M36">
        <v>8510.8524999999972</v>
      </c>
      <c r="N36">
        <v>15480.4306</v>
      </c>
      <c r="O36">
        <v>19825.769999999997</v>
      </c>
      <c r="P36">
        <v>28729.246699999992</v>
      </c>
      <c r="Q36">
        <v>40748.079300000005</v>
      </c>
    </row>
    <row r="37" spans="1:17" x14ac:dyDescent="0.25">
      <c r="A37" s="1" t="s">
        <v>11</v>
      </c>
      <c r="B37" s="1" t="s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s="1" t="s">
        <v>11</v>
      </c>
      <c r="B38" s="1" t="s">
        <v>6</v>
      </c>
      <c r="C38">
        <v>7048.8019999999997</v>
      </c>
      <c r="D38">
        <v>11192.401500000002</v>
      </c>
      <c r="E38">
        <v>14529.599800000002</v>
      </c>
      <c r="F38">
        <v>16646.398799999999</v>
      </c>
      <c r="G38">
        <v>18892.801500000001</v>
      </c>
      <c r="H38">
        <v>42138.003100000002</v>
      </c>
      <c r="I38">
        <v>54356.400299999994</v>
      </c>
      <c r="J38">
        <v>43459.201000000001</v>
      </c>
      <c r="K38">
        <v>57909.600800000007</v>
      </c>
      <c r="L38">
        <v>48448.801800000001</v>
      </c>
      <c r="M38">
        <v>52639.2019</v>
      </c>
      <c r="N38">
        <v>76788.000500000009</v>
      </c>
      <c r="O38">
        <v>91717.554300000003</v>
      </c>
      <c r="P38">
        <v>103563.45449999999</v>
      </c>
      <c r="Q38">
        <v>100836.37340000001</v>
      </c>
    </row>
    <row r="39" spans="1:17" x14ac:dyDescent="0.25">
      <c r="A39" s="1" t="s">
        <v>12</v>
      </c>
      <c r="B39" s="1" t="s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1" t="s">
        <v>12</v>
      </c>
      <c r="B40" s="1" t="s">
        <v>2</v>
      </c>
      <c r="C40">
        <v>373438.80420000001</v>
      </c>
      <c r="D40">
        <v>394137.89950000006</v>
      </c>
      <c r="E40">
        <v>443753.99990000005</v>
      </c>
      <c r="F40">
        <v>455593.49989999994</v>
      </c>
      <c r="G40">
        <v>362447.99780000001</v>
      </c>
      <c r="H40">
        <v>561022.20319999999</v>
      </c>
      <c r="I40">
        <v>467641.80109999998</v>
      </c>
      <c r="J40">
        <v>658750.49670000002</v>
      </c>
      <c r="K40">
        <v>836171.09979999985</v>
      </c>
      <c r="L40">
        <v>1018833.3025</v>
      </c>
      <c r="M40">
        <v>993677.39910000016</v>
      </c>
      <c r="N40">
        <v>712629.00069999998</v>
      </c>
      <c r="O40">
        <v>701172.41480000003</v>
      </c>
      <c r="P40">
        <v>645402.99770000007</v>
      </c>
      <c r="Q40">
        <v>535083.28799999994</v>
      </c>
    </row>
    <row r="41" spans="1:17" x14ac:dyDescent="0.25">
      <c r="A41" s="1" t="s">
        <v>12</v>
      </c>
      <c r="B41" s="1" t="s">
        <v>3</v>
      </c>
      <c r="C41">
        <v>0</v>
      </c>
      <c r="D41">
        <v>0</v>
      </c>
      <c r="E41">
        <v>0</v>
      </c>
      <c r="F41">
        <v>119019.38050000009</v>
      </c>
      <c r="G41">
        <v>31995.056400000118</v>
      </c>
      <c r="H41">
        <v>578844.27850000001</v>
      </c>
      <c r="I41">
        <v>878309.78209999949</v>
      </c>
      <c r="J41">
        <v>885739.13849999988</v>
      </c>
      <c r="K41">
        <v>1051331.9419</v>
      </c>
      <c r="L41">
        <v>1256188.3742000004</v>
      </c>
      <c r="M41">
        <v>1156760.3788000001</v>
      </c>
      <c r="N41">
        <v>1298854.8724000002</v>
      </c>
      <c r="O41">
        <v>1397468.4323</v>
      </c>
      <c r="P41">
        <v>1091115.3476</v>
      </c>
      <c r="Q41">
        <v>1201088.4375999994</v>
      </c>
    </row>
    <row r="42" spans="1:17" x14ac:dyDescent="0.25">
      <c r="A42" s="1" t="s">
        <v>12</v>
      </c>
      <c r="B42" s="1" t="s">
        <v>4</v>
      </c>
      <c r="C42">
        <v>2582.9247999999998</v>
      </c>
      <c r="D42">
        <v>4661.0136999999995</v>
      </c>
      <c r="E42">
        <v>1206.5059999999999</v>
      </c>
      <c r="F42">
        <v>827.84759999999994</v>
      </c>
      <c r="G42">
        <v>920.24609999999996</v>
      </c>
      <c r="H42">
        <v>1166.6476</v>
      </c>
      <c r="I42">
        <v>1170.3989999999999</v>
      </c>
      <c r="J42">
        <v>1286.4294</v>
      </c>
      <c r="K42">
        <v>1136.0085999999999</v>
      </c>
      <c r="L42">
        <v>0</v>
      </c>
      <c r="M42">
        <v>0</v>
      </c>
      <c r="N42">
        <v>28.2316</v>
      </c>
      <c r="O42">
        <v>0</v>
      </c>
      <c r="P42">
        <v>0</v>
      </c>
      <c r="Q42">
        <v>0</v>
      </c>
    </row>
    <row r="43" spans="1:17" x14ac:dyDescent="0.25">
      <c r="A43" s="1" t="s">
        <v>12</v>
      </c>
      <c r="B43" s="1" t="s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s="1" t="s">
        <v>12</v>
      </c>
      <c r="B44" s="1" t="s">
        <v>6</v>
      </c>
      <c r="C44">
        <v>156027.60410000003</v>
      </c>
      <c r="D44">
        <v>158774.40030000001</v>
      </c>
      <c r="E44">
        <v>171172.80059999999</v>
      </c>
      <c r="F44">
        <v>170578.79830000002</v>
      </c>
      <c r="G44">
        <v>166989.60020000002</v>
      </c>
      <c r="H44">
        <v>156009.60640000002</v>
      </c>
      <c r="I44">
        <v>160992.00210000004</v>
      </c>
      <c r="J44">
        <v>169844.39800000002</v>
      </c>
      <c r="K44">
        <v>169527.60149999996</v>
      </c>
      <c r="L44">
        <v>154893.601</v>
      </c>
      <c r="M44">
        <v>154116.0013</v>
      </c>
      <c r="N44">
        <v>182815.19620000001</v>
      </c>
      <c r="O44">
        <v>168019.8365</v>
      </c>
      <c r="P44">
        <v>159936.69440000001</v>
      </c>
      <c r="Q44">
        <v>129731.28299999998</v>
      </c>
    </row>
    <row r="45" spans="1:17" x14ac:dyDescent="0.25">
      <c r="A45" s="1" t="s">
        <v>13</v>
      </c>
      <c r="B45" s="1" t="s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1" t="s">
        <v>13</v>
      </c>
      <c r="B46" s="1" t="s">
        <v>2</v>
      </c>
      <c r="C46">
        <v>506489.20010000002</v>
      </c>
      <c r="D46">
        <v>545757.39910000004</v>
      </c>
      <c r="E46">
        <v>757959.50039999932</v>
      </c>
      <c r="F46">
        <v>327070.99959999975</v>
      </c>
      <c r="G46">
        <v>469363.60120000131</v>
      </c>
      <c r="H46">
        <v>511135.30030000024</v>
      </c>
      <c r="I46">
        <v>399861.00109999999</v>
      </c>
      <c r="J46">
        <v>295701.29979999922</v>
      </c>
      <c r="K46">
        <v>242783.99890000001</v>
      </c>
      <c r="L46">
        <v>116190.99780000001</v>
      </c>
      <c r="M46">
        <v>66238.899399999529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1" t="s">
        <v>13</v>
      </c>
      <c r="B47" s="1" t="s">
        <v>3</v>
      </c>
      <c r="C47">
        <v>3545334.6997999991</v>
      </c>
      <c r="D47">
        <v>3159331.5718</v>
      </c>
      <c r="E47">
        <v>2768621.3601000002</v>
      </c>
      <c r="F47">
        <v>1542624.5239999997</v>
      </c>
      <c r="G47">
        <v>595230.17130000051</v>
      </c>
      <c r="H47">
        <v>415424.76010000054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s="1" t="s">
        <v>13</v>
      </c>
      <c r="B48" s="1" t="s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s="1" t="s">
        <v>13</v>
      </c>
      <c r="B49" s="1" t="s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s="1" t="s">
        <v>13</v>
      </c>
      <c r="B50" s="1" t="s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4989.6020000000135</v>
      </c>
      <c r="K50">
        <v>19868.399600000004</v>
      </c>
      <c r="L50">
        <v>25455.60149999999</v>
      </c>
      <c r="M50">
        <v>23180.398400000005</v>
      </c>
      <c r="N50">
        <v>10677.598100000003</v>
      </c>
      <c r="O50">
        <v>0</v>
      </c>
      <c r="P50">
        <v>0</v>
      </c>
      <c r="Q50">
        <v>0</v>
      </c>
    </row>
    <row r="51" spans="1:17" x14ac:dyDescent="0.25">
      <c r="A51" s="1" t="s">
        <v>14</v>
      </c>
      <c r="B51" s="1" t="s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287320.87800000003</v>
      </c>
    </row>
    <row r="52" spans="1:17" x14ac:dyDescent="0.25">
      <c r="A52" s="1" t="s">
        <v>14</v>
      </c>
      <c r="B52" s="1" t="s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s="1" t="s">
        <v>14</v>
      </c>
      <c r="B53" s="1" t="s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s="1" t="s">
        <v>14</v>
      </c>
      <c r="B54" s="1" t="s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s="1" t="s">
        <v>14</v>
      </c>
      <c r="B55" s="1" t="s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s="1" t="s">
        <v>14</v>
      </c>
      <c r="B56" s="1" t="s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s="1"/>
      <c r="B57" s="1"/>
    </row>
    <row r="58" spans="1:17" x14ac:dyDescent="0.25">
      <c r="A58" s="1"/>
      <c r="B58" s="1"/>
    </row>
    <row r="59" spans="1:17" x14ac:dyDescent="0.25">
      <c r="A59" s="1"/>
      <c r="B59" s="1"/>
    </row>
    <row r="60" spans="1:17" x14ac:dyDescent="0.25">
      <c r="A60" s="1"/>
      <c r="B60" s="1"/>
    </row>
    <row r="61" spans="1:17" x14ac:dyDescent="0.25">
      <c r="A61" s="1"/>
      <c r="B61" s="1"/>
    </row>
    <row r="62" spans="1:17" x14ac:dyDescent="0.25">
      <c r="A62" s="1"/>
      <c r="B62" s="1"/>
    </row>
    <row r="63" spans="1:17" x14ac:dyDescent="0.25">
      <c r="A63" s="1"/>
      <c r="B63" s="1"/>
    </row>
    <row r="64" spans="1:17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4"/>
  <sheetViews>
    <sheetView workbookViewId="0">
      <selection activeCell="A3" sqref="A3:B56"/>
    </sheetView>
  </sheetViews>
  <sheetFormatPr baseColWidth="10" defaultColWidth="9.140625" defaultRowHeight="15" x14ac:dyDescent="0.25"/>
  <sheetData>
    <row r="2" spans="1:23" x14ac:dyDescent="0.25"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/>
      <c r="S2" s="1"/>
      <c r="T2" s="1"/>
      <c r="U2" s="1"/>
      <c r="V2" s="1"/>
      <c r="W2" s="1"/>
    </row>
    <row r="3" spans="1:23" x14ac:dyDescent="0.25">
      <c r="A3" s="1" t="s">
        <v>0</v>
      </c>
      <c r="B3" s="1" t="s">
        <v>1</v>
      </c>
      <c r="C3">
        <v>55030020.421700001</v>
      </c>
      <c r="D3">
        <v>61167558.636299998</v>
      </c>
      <c r="E3">
        <v>65108805.106699996</v>
      </c>
      <c r="F3">
        <v>66905642.582399994</v>
      </c>
      <c r="G3">
        <v>72032282.1153</v>
      </c>
      <c r="H3">
        <v>75386569.77670002</v>
      </c>
      <c r="I3">
        <v>83965966.408800006</v>
      </c>
      <c r="J3">
        <v>86000572.6954</v>
      </c>
      <c r="K3">
        <v>91251737.776199996</v>
      </c>
      <c r="L3">
        <v>88687600.993599996</v>
      </c>
      <c r="M3">
        <v>85963900.920700014</v>
      </c>
      <c r="N3">
        <v>86794967.87560001</v>
      </c>
      <c r="O3">
        <v>87266957.55870001</v>
      </c>
      <c r="P3">
        <v>87873221.342000008</v>
      </c>
      <c r="Q3">
        <v>88873452.509100005</v>
      </c>
    </row>
    <row r="4" spans="1:23" x14ac:dyDescent="0.25">
      <c r="A4" s="1" t="s">
        <v>0</v>
      </c>
      <c r="B4" s="1" t="s">
        <v>2</v>
      </c>
      <c r="C4">
        <v>3304449.5430999999</v>
      </c>
      <c r="D4">
        <v>3878696.1555000003</v>
      </c>
      <c r="E4">
        <v>4886776.4675999992</v>
      </c>
      <c r="F4">
        <v>5611652.5382000003</v>
      </c>
      <c r="G4">
        <v>6312363.8812000006</v>
      </c>
      <c r="H4">
        <v>8574447.3269999996</v>
      </c>
      <c r="I4">
        <v>8964465.5328000002</v>
      </c>
      <c r="J4">
        <v>9371565.3213</v>
      </c>
      <c r="K4">
        <v>10964149.3785</v>
      </c>
      <c r="L4">
        <v>12446269.255600002</v>
      </c>
      <c r="M4">
        <v>12656447.465400001</v>
      </c>
      <c r="N4">
        <v>13474731.931400001</v>
      </c>
      <c r="O4">
        <v>14776716.6734</v>
      </c>
      <c r="P4">
        <v>17449367.4496</v>
      </c>
      <c r="Q4">
        <v>18987785.5975</v>
      </c>
    </row>
    <row r="5" spans="1:23" x14ac:dyDescent="0.25">
      <c r="A5" s="1" t="s">
        <v>0</v>
      </c>
      <c r="B5" s="1" t="s">
        <v>3</v>
      </c>
      <c r="C5">
        <v>12002893.537400002</v>
      </c>
      <c r="D5">
        <v>12895697.634200003</v>
      </c>
      <c r="E5">
        <v>13458589.527400002</v>
      </c>
      <c r="F5">
        <v>14015978.785000002</v>
      </c>
      <c r="G5">
        <v>14517016.1677</v>
      </c>
      <c r="H5">
        <v>15825863.196099997</v>
      </c>
      <c r="I5">
        <v>16579023.570900001</v>
      </c>
      <c r="J5">
        <v>17546300.155299999</v>
      </c>
      <c r="K5">
        <v>18218921.260400001</v>
      </c>
      <c r="L5">
        <v>18866608.723899998</v>
      </c>
      <c r="M5">
        <v>20145196.8191</v>
      </c>
      <c r="N5">
        <v>20776587.402600005</v>
      </c>
      <c r="O5">
        <v>21527511.799699999</v>
      </c>
      <c r="P5">
        <v>22327023.044</v>
      </c>
      <c r="Q5">
        <v>22600460.142999995</v>
      </c>
    </row>
    <row r="6" spans="1:23" x14ac:dyDescent="0.25">
      <c r="A6" s="1" t="s">
        <v>0</v>
      </c>
      <c r="B6" s="1" t="s">
        <v>4</v>
      </c>
      <c r="C6">
        <v>6876599.0004000003</v>
      </c>
      <c r="D6">
        <v>6781405.9979999997</v>
      </c>
      <c r="E6">
        <v>6235527.9953999994</v>
      </c>
      <c r="F6">
        <v>5717937.9980000006</v>
      </c>
      <c r="G6">
        <v>5430006.0010000002</v>
      </c>
      <c r="H6">
        <v>5057377.9957999997</v>
      </c>
      <c r="I6">
        <v>4706283.0044999998</v>
      </c>
      <c r="J6">
        <v>4407300.0032000002</v>
      </c>
      <c r="K6">
        <v>4131268.0014000004</v>
      </c>
      <c r="L6">
        <v>4151977.9993000003</v>
      </c>
      <c r="M6">
        <v>4154500.9983999999</v>
      </c>
      <c r="N6">
        <v>4090751.9986</v>
      </c>
      <c r="O6">
        <v>4268933.2301000003</v>
      </c>
      <c r="P6">
        <v>4395343.5115999999</v>
      </c>
      <c r="Q6">
        <v>4690872.0175999999</v>
      </c>
    </row>
    <row r="7" spans="1:23" x14ac:dyDescent="0.25">
      <c r="A7" s="1" t="s">
        <v>0</v>
      </c>
      <c r="B7" s="1" t="s">
        <v>5</v>
      </c>
      <c r="C7">
        <v>2502381.9978</v>
      </c>
      <c r="D7">
        <v>2720951.003</v>
      </c>
      <c r="E7">
        <v>2881965.9986999999</v>
      </c>
      <c r="F7">
        <v>2934259.9975000001</v>
      </c>
      <c r="G7">
        <v>3107930.9986000005</v>
      </c>
      <c r="H7">
        <v>3523852.0060999999</v>
      </c>
      <c r="I7">
        <v>3866992.0022</v>
      </c>
      <c r="J7">
        <v>4234241.0034000007</v>
      </c>
      <c r="K7">
        <v>4702559.9972000001</v>
      </c>
      <c r="L7">
        <v>4931531.0021000002</v>
      </c>
      <c r="M7">
        <v>5262847.0060999999</v>
      </c>
      <c r="N7">
        <v>5706869.9953999994</v>
      </c>
      <c r="O7">
        <v>6121131.6191999996</v>
      </c>
      <c r="P7">
        <v>6964237.6046000002</v>
      </c>
      <c r="Q7">
        <v>7263483.2687999997</v>
      </c>
    </row>
    <row r="8" spans="1:23" x14ac:dyDescent="0.25">
      <c r="A8" s="1" t="s">
        <v>0</v>
      </c>
      <c r="B8" s="1" t="s">
        <v>6</v>
      </c>
      <c r="C8">
        <v>8993653.2019999996</v>
      </c>
      <c r="D8">
        <v>10320127.1983</v>
      </c>
      <c r="E8">
        <v>11817953.998100001</v>
      </c>
      <c r="F8">
        <v>12542684.401500002</v>
      </c>
      <c r="G8">
        <v>13526470.802299999</v>
      </c>
      <c r="H8">
        <v>15059815.202200001</v>
      </c>
      <c r="I8">
        <v>16890184.800999999</v>
      </c>
      <c r="J8">
        <v>17902443.602200001</v>
      </c>
      <c r="K8">
        <v>19530504.002099998</v>
      </c>
      <c r="L8">
        <v>20858752.795599997</v>
      </c>
      <c r="M8">
        <v>20972372.398800001</v>
      </c>
      <c r="N8">
        <v>22162921.200400002</v>
      </c>
      <c r="O8">
        <v>24063036.054399997</v>
      </c>
      <c r="P8">
        <v>26983046.152500004</v>
      </c>
      <c r="Q8">
        <v>28448267.175300002</v>
      </c>
    </row>
    <row r="9" spans="1:23" x14ac:dyDescent="0.25">
      <c r="A9" s="1" t="s">
        <v>7</v>
      </c>
      <c r="B9" s="1" t="s">
        <v>1</v>
      </c>
      <c r="C9">
        <v>8033431.2502000006</v>
      </c>
      <c r="D9">
        <v>8560369.4802000001</v>
      </c>
      <c r="E9">
        <v>9203890.9232000001</v>
      </c>
      <c r="F9">
        <v>9908341.2291000001</v>
      </c>
      <c r="G9">
        <v>11381212.4781</v>
      </c>
      <c r="H9">
        <v>11884556.5032</v>
      </c>
      <c r="I9">
        <v>12602977.951400002</v>
      </c>
      <c r="J9">
        <v>14202975.474700002</v>
      </c>
      <c r="K9">
        <v>14742361.4712</v>
      </c>
      <c r="L9">
        <v>16265979.126499999</v>
      </c>
      <c r="M9">
        <v>15986751.725599999</v>
      </c>
      <c r="N9">
        <v>16278660.081300002</v>
      </c>
      <c r="O9">
        <v>17216023.365199998</v>
      </c>
      <c r="P9">
        <v>18489902.537100002</v>
      </c>
      <c r="Q9">
        <v>18185100.863500003</v>
      </c>
    </row>
    <row r="10" spans="1:23" x14ac:dyDescent="0.25">
      <c r="A10" s="1" t="s">
        <v>7</v>
      </c>
      <c r="B10" s="1" t="s">
        <v>2</v>
      </c>
      <c r="C10">
        <v>2107532.4429000001</v>
      </c>
      <c r="D10">
        <v>2255735.1397000002</v>
      </c>
      <c r="E10">
        <v>2571033.8451</v>
      </c>
      <c r="F10">
        <v>2178897.2989999996</v>
      </c>
      <c r="G10">
        <v>2304871.6589000002</v>
      </c>
      <c r="H10">
        <v>2372330.2681</v>
      </c>
      <c r="I10">
        <v>2934614.6612999998</v>
      </c>
      <c r="J10">
        <v>2944105.781</v>
      </c>
      <c r="K10">
        <v>2867517.2432000004</v>
      </c>
      <c r="L10">
        <v>2937178.1799999997</v>
      </c>
      <c r="M10">
        <v>3180928.3045999999</v>
      </c>
      <c r="N10">
        <v>3471891.3645000001</v>
      </c>
      <c r="O10">
        <v>3652009.7785</v>
      </c>
      <c r="P10">
        <v>3660119.5849000001</v>
      </c>
      <c r="Q10">
        <v>3754411.4831999997</v>
      </c>
    </row>
    <row r="11" spans="1:23" x14ac:dyDescent="0.25">
      <c r="A11" s="1" t="s">
        <v>7</v>
      </c>
      <c r="B11" s="1" t="s">
        <v>3</v>
      </c>
      <c r="C11">
        <v>4765464.4022000004</v>
      </c>
      <c r="D11">
        <v>5029519.7865000004</v>
      </c>
      <c r="E11">
        <v>5515982.9980000006</v>
      </c>
      <c r="F11">
        <v>5843519.7703999989</v>
      </c>
      <c r="G11">
        <v>5556159.2968000006</v>
      </c>
      <c r="H11">
        <v>5850789.612900001</v>
      </c>
      <c r="I11">
        <v>6056437.9101999998</v>
      </c>
      <c r="J11">
        <v>6242645.3711999999</v>
      </c>
      <c r="K11">
        <v>6320304.5113000004</v>
      </c>
      <c r="L11">
        <v>6616548.7133999988</v>
      </c>
      <c r="M11">
        <v>7102968.3530999999</v>
      </c>
      <c r="N11">
        <v>7334907.8871999998</v>
      </c>
      <c r="O11">
        <v>7707993.9993000003</v>
      </c>
      <c r="P11">
        <v>7813442.7692000009</v>
      </c>
      <c r="Q11">
        <v>7824346.0088000009</v>
      </c>
    </row>
    <row r="12" spans="1:23" x14ac:dyDescent="0.25">
      <c r="A12" s="1" t="s">
        <v>7</v>
      </c>
      <c r="B12" s="1" t="s">
        <v>4</v>
      </c>
      <c r="C12">
        <v>5644572.6681000004</v>
      </c>
      <c r="D12">
        <v>5782192.2439999999</v>
      </c>
      <c r="E12">
        <v>5918537.0481999991</v>
      </c>
      <c r="F12">
        <v>6000954.6289999997</v>
      </c>
      <c r="G12">
        <v>6092176.4975999994</v>
      </c>
      <c r="H12">
        <v>6280169.4238</v>
      </c>
      <c r="I12">
        <v>6367756.4759999989</v>
      </c>
      <c r="J12">
        <v>6486122.3402999993</v>
      </c>
      <c r="K12">
        <v>6681626.6327</v>
      </c>
      <c r="L12">
        <v>6836538.2453000005</v>
      </c>
      <c r="M12">
        <v>6979419.0084000006</v>
      </c>
      <c r="N12">
        <v>7271069.0765000004</v>
      </c>
      <c r="O12">
        <v>7620443.1253999993</v>
      </c>
      <c r="P12">
        <v>7806020.4438000005</v>
      </c>
      <c r="Q12">
        <v>7868974.7387000006</v>
      </c>
    </row>
    <row r="13" spans="1:23" x14ac:dyDescent="0.25">
      <c r="A13" s="1" t="s">
        <v>7</v>
      </c>
      <c r="B13" s="1" t="s">
        <v>5</v>
      </c>
      <c r="C13">
        <v>4035.9998000000001</v>
      </c>
      <c r="D13">
        <v>4843.8010000000004</v>
      </c>
      <c r="E13">
        <v>6942.7987999999996</v>
      </c>
      <c r="F13">
        <v>6987.9994999999999</v>
      </c>
      <c r="G13">
        <v>9342.9991000000009</v>
      </c>
      <c r="H13">
        <v>12228.998</v>
      </c>
      <c r="I13">
        <v>14727.002</v>
      </c>
      <c r="J13">
        <v>19521.001100000001</v>
      </c>
      <c r="K13">
        <v>18702.540300000001</v>
      </c>
      <c r="L13">
        <v>23165.999800000001</v>
      </c>
      <c r="M13">
        <v>27741.598600000001</v>
      </c>
      <c r="N13">
        <v>29635.4725</v>
      </c>
      <c r="O13">
        <v>35568.729099999997</v>
      </c>
      <c r="P13">
        <v>41945.120900000002</v>
      </c>
      <c r="Q13">
        <v>46269.5452</v>
      </c>
    </row>
    <row r="14" spans="1:23" x14ac:dyDescent="0.25">
      <c r="A14" s="1" t="s">
        <v>7</v>
      </c>
      <c r="B14" s="1" t="s">
        <v>6</v>
      </c>
      <c r="C14">
        <v>2566692.9581999998</v>
      </c>
      <c r="D14">
        <v>2790523.4814999998</v>
      </c>
      <c r="E14">
        <v>2980914.594</v>
      </c>
      <c r="F14">
        <v>3078921.3103</v>
      </c>
      <c r="G14">
        <v>3318238.2498000003</v>
      </c>
      <c r="H14">
        <v>3567614.6714000003</v>
      </c>
      <c r="I14">
        <v>3884602.1853</v>
      </c>
      <c r="J14">
        <v>4084220.0715000005</v>
      </c>
      <c r="K14">
        <v>4335986.3602999998</v>
      </c>
      <c r="L14">
        <v>4713418.4254000001</v>
      </c>
      <c r="M14">
        <v>4948345.7982000001</v>
      </c>
      <c r="N14">
        <v>5261681.2502999995</v>
      </c>
      <c r="O14">
        <v>5591712.3546000002</v>
      </c>
      <c r="P14">
        <v>5970295.0861999998</v>
      </c>
      <c r="Q14">
        <v>6527363.2456</v>
      </c>
    </row>
    <row r="15" spans="1:23" x14ac:dyDescent="0.25">
      <c r="A15" s="1" t="s">
        <v>8</v>
      </c>
      <c r="B15" s="1" t="s">
        <v>1</v>
      </c>
      <c r="C15">
        <v>4986198.620000001</v>
      </c>
      <c r="D15">
        <v>5030150.32</v>
      </c>
      <c r="E15">
        <v>4911282.51</v>
      </c>
      <c r="F15">
        <v>4756542.8900000006</v>
      </c>
      <c r="G15">
        <v>4826470.3099999996</v>
      </c>
      <c r="H15">
        <v>4871138.05</v>
      </c>
      <c r="I15">
        <v>5279674.38</v>
      </c>
      <c r="J15">
        <v>5417277.1500000004</v>
      </c>
      <c r="K15">
        <v>5203502.6400000006</v>
      </c>
      <c r="L15">
        <v>4695681.870000001</v>
      </c>
      <c r="M15">
        <v>5153766.3599999994</v>
      </c>
      <c r="N15">
        <v>4947698.25</v>
      </c>
      <c r="O15">
        <v>5022428.66</v>
      </c>
      <c r="P15">
        <v>5637127.9899999993</v>
      </c>
      <c r="Q15">
        <v>5607384.6600000001</v>
      </c>
    </row>
    <row r="16" spans="1:23" x14ac:dyDescent="0.25">
      <c r="A16" s="1" t="s">
        <v>8</v>
      </c>
      <c r="B16" s="1" t="s">
        <v>2</v>
      </c>
      <c r="C16">
        <v>15828223.700000001</v>
      </c>
      <c r="D16">
        <v>16524536.800000001</v>
      </c>
      <c r="E16">
        <v>16799695.200000003</v>
      </c>
      <c r="F16">
        <v>17218333.599999998</v>
      </c>
      <c r="G16">
        <v>15858109</v>
      </c>
      <c r="H16">
        <v>17478991.799999997</v>
      </c>
      <c r="I16">
        <v>17483149.100000001</v>
      </c>
      <c r="J16">
        <v>17358698.199999999</v>
      </c>
      <c r="K16">
        <v>17052770.799999997</v>
      </c>
      <c r="L16">
        <v>16998611.700000003</v>
      </c>
      <c r="M16">
        <v>16767167.800000001</v>
      </c>
      <c r="N16">
        <v>16776502.800000001</v>
      </c>
      <c r="O16">
        <v>18175845.290000003</v>
      </c>
      <c r="P16">
        <v>16838934.030000001</v>
      </c>
      <c r="Q16">
        <v>18970895.559999999</v>
      </c>
    </row>
    <row r="17" spans="1:17" x14ac:dyDescent="0.25">
      <c r="A17" s="1" t="s">
        <v>8</v>
      </c>
      <c r="B17" s="1" t="s">
        <v>3</v>
      </c>
      <c r="C17">
        <v>4500070.1999999993</v>
      </c>
      <c r="D17">
        <v>4754988.5999999996</v>
      </c>
      <c r="E17">
        <v>4707098</v>
      </c>
      <c r="F17">
        <v>4870598.4000000004</v>
      </c>
      <c r="G17">
        <v>4710754.4000000004</v>
      </c>
      <c r="H17">
        <v>5071603</v>
      </c>
      <c r="I17">
        <v>4946143.4000000004</v>
      </c>
      <c r="J17">
        <v>4858687.4000000004</v>
      </c>
      <c r="K17">
        <v>5019997.8000000007</v>
      </c>
      <c r="L17">
        <v>5772432.5999999996</v>
      </c>
      <c r="M17">
        <v>5630502.5999999996</v>
      </c>
      <c r="N17">
        <v>4862278.2</v>
      </c>
      <c r="O17">
        <v>5309040.1399999997</v>
      </c>
      <c r="P17">
        <v>6112723.8399999999</v>
      </c>
      <c r="Q17">
        <v>6293258.7299999995</v>
      </c>
    </row>
    <row r="18" spans="1:17" x14ac:dyDescent="0.25">
      <c r="A18" s="1" t="s">
        <v>8</v>
      </c>
      <c r="B18" s="1" t="s">
        <v>4</v>
      </c>
      <c r="C18">
        <v>146743</v>
      </c>
      <c r="D18">
        <v>147765</v>
      </c>
      <c r="E18">
        <v>157385</v>
      </c>
      <c r="F18">
        <v>132260</v>
      </c>
      <c r="G18">
        <v>122953</v>
      </c>
      <c r="H18">
        <v>123447</v>
      </c>
      <c r="I18">
        <v>126552</v>
      </c>
      <c r="J18">
        <v>129036</v>
      </c>
      <c r="K18">
        <v>126649</v>
      </c>
      <c r="L18">
        <v>116275</v>
      </c>
      <c r="M18">
        <v>119349.6</v>
      </c>
      <c r="N18">
        <v>122071</v>
      </c>
      <c r="O18">
        <v>112657.01000000001</v>
      </c>
      <c r="P18">
        <v>117948.91</v>
      </c>
      <c r="Q18">
        <v>125228.91</v>
      </c>
    </row>
    <row r="19" spans="1:17" x14ac:dyDescent="0.25">
      <c r="A19" s="1" t="s">
        <v>8</v>
      </c>
      <c r="B19" s="1" t="s">
        <v>5</v>
      </c>
      <c r="C19">
        <v>6249927</v>
      </c>
      <c r="D19">
        <v>6446638</v>
      </c>
      <c r="E19">
        <v>6162726</v>
      </c>
      <c r="F19">
        <v>5943281</v>
      </c>
      <c r="G19">
        <v>5670320</v>
      </c>
      <c r="H19">
        <v>5927926</v>
      </c>
      <c r="I19">
        <v>6400178</v>
      </c>
      <c r="J19">
        <v>6424738</v>
      </c>
      <c r="K19">
        <v>5716654</v>
      </c>
      <c r="L19">
        <v>5538135</v>
      </c>
      <c r="M19">
        <v>5211539</v>
      </c>
      <c r="N19">
        <v>5384244.8200000003</v>
      </c>
      <c r="O19">
        <v>5329583.38</v>
      </c>
      <c r="P19">
        <v>5486379.8300000001</v>
      </c>
      <c r="Q19">
        <v>5326798.18</v>
      </c>
    </row>
    <row r="20" spans="1:17" x14ac:dyDescent="0.25">
      <c r="A20" s="1" t="s">
        <v>8</v>
      </c>
      <c r="B20" s="1" t="s">
        <v>6</v>
      </c>
      <c r="C20">
        <v>3379600.8</v>
      </c>
      <c r="D20">
        <v>3520990.8000000003</v>
      </c>
      <c r="E20">
        <v>3602163.6</v>
      </c>
      <c r="F20">
        <v>3674800.8</v>
      </c>
      <c r="G20">
        <v>3509020.8</v>
      </c>
      <c r="H20">
        <v>3712143.5999999996</v>
      </c>
      <c r="I20">
        <v>3709612.8</v>
      </c>
      <c r="J20">
        <v>3780010.8</v>
      </c>
      <c r="K20">
        <v>3758086.8000000003</v>
      </c>
      <c r="L20">
        <v>3795426</v>
      </c>
      <c r="M20">
        <v>3794274</v>
      </c>
      <c r="N20">
        <v>3868002</v>
      </c>
      <c r="O20">
        <v>3893668.64</v>
      </c>
      <c r="P20">
        <v>3962180.5</v>
      </c>
      <c r="Q20">
        <v>3964566.0200000005</v>
      </c>
    </row>
    <row r="21" spans="1:17" x14ac:dyDescent="0.25">
      <c r="A21" s="1" t="s">
        <v>9</v>
      </c>
      <c r="B21" s="1" t="s">
        <v>1</v>
      </c>
      <c r="C21">
        <v>1843168.3900000004</v>
      </c>
      <c r="D21">
        <v>1969735.4899999998</v>
      </c>
      <c r="E21">
        <v>1793405.3299999998</v>
      </c>
      <c r="F21">
        <v>1700957.17</v>
      </c>
      <c r="G21">
        <v>1493348.59</v>
      </c>
      <c r="H21">
        <v>1338578.1499999999</v>
      </c>
      <c r="I21">
        <v>1380780.9599999997</v>
      </c>
      <c r="J21">
        <v>1693245.2799999996</v>
      </c>
      <c r="K21">
        <v>1677024.4200000002</v>
      </c>
      <c r="L21">
        <v>1474880.19</v>
      </c>
      <c r="M21">
        <v>1088547.0499999998</v>
      </c>
      <c r="N21">
        <v>641455.14</v>
      </c>
      <c r="O21">
        <v>553717.9</v>
      </c>
      <c r="P21">
        <v>500768.13</v>
      </c>
      <c r="Q21">
        <v>432884.25</v>
      </c>
    </row>
    <row r="22" spans="1:17" x14ac:dyDescent="0.25">
      <c r="A22" s="1" t="s">
        <v>9</v>
      </c>
      <c r="B22" s="1" t="s">
        <v>2</v>
      </c>
      <c r="C22">
        <v>4033832.1</v>
      </c>
      <c r="D22">
        <v>3846039.8999999994</v>
      </c>
      <c r="E22">
        <v>3846818.3</v>
      </c>
      <c r="F22">
        <v>3929895.5</v>
      </c>
      <c r="G22">
        <v>3710048.6</v>
      </c>
      <c r="H22">
        <v>3941619.9000000004</v>
      </c>
      <c r="I22">
        <v>3405629.7</v>
      </c>
      <c r="J22">
        <v>3119298</v>
      </c>
      <c r="K22">
        <v>3121108.9</v>
      </c>
      <c r="L22">
        <v>2920432.12</v>
      </c>
      <c r="M22">
        <v>2978736.9000000004</v>
      </c>
      <c r="N22">
        <v>3314782.45</v>
      </c>
      <c r="O22">
        <v>3220637.7700000005</v>
      </c>
      <c r="P22">
        <v>3260087.0699999994</v>
      </c>
      <c r="Q22">
        <v>3230933.59</v>
      </c>
    </row>
    <row r="23" spans="1:17" x14ac:dyDescent="0.25">
      <c r="A23" s="1" t="s">
        <v>9</v>
      </c>
      <c r="B23" s="1" t="s">
        <v>3</v>
      </c>
      <c r="C23">
        <v>3273903.9799999995</v>
      </c>
      <c r="D23">
        <v>3292257.07</v>
      </c>
      <c r="E23">
        <v>3237996.84</v>
      </c>
      <c r="F23">
        <v>3164148.51</v>
      </c>
      <c r="G23">
        <v>3022299.54</v>
      </c>
      <c r="H23">
        <v>2950109.21</v>
      </c>
      <c r="I23">
        <v>2891103.9299999997</v>
      </c>
      <c r="J23">
        <v>2800014.92</v>
      </c>
      <c r="K23">
        <v>2776674.39</v>
      </c>
      <c r="L23">
        <v>2745522.97</v>
      </c>
      <c r="M23">
        <v>2847058.21</v>
      </c>
      <c r="N23">
        <v>2873139.2100000004</v>
      </c>
      <c r="O23">
        <v>2946407.5300000003</v>
      </c>
      <c r="P23">
        <v>2875105.9400000004</v>
      </c>
      <c r="Q23">
        <v>2838657.32</v>
      </c>
    </row>
    <row r="24" spans="1:17" x14ac:dyDescent="0.25">
      <c r="A24" s="1" t="s">
        <v>9</v>
      </c>
      <c r="B24" s="1" t="s">
        <v>4</v>
      </c>
      <c r="C24">
        <v>69678</v>
      </c>
      <c r="D24">
        <v>72494</v>
      </c>
      <c r="E24">
        <v>69300</v>
      </c>
      <c r="F24">
        <v>98601</v>
      </c>
      <c r="G24">
        <v>108575</v>
      </c>
      <c r="H24">
        <v>130062</v>
      </c>
      <c r="I24">
        <v>133276</v>
      </c>
      <c r="J24">
        <v>150384</v>
      </c>
      <c r="K24">
        <v>189091</v>
      </c>
      <c r="L24">
        <v>225772</v>
      </c>
      <c r="M24">
        <v>276626</v>
      </c>
      <c r="N24">
        <v>299592</v>
      </c>
      <c r="O24">
        <v>317395</v>
      </c>
      <c r="P24">
        <v>361755</v>
      </c>
      <c r="Q24">
        <v>387856</v>
      </c>
    </row>
    <row r="25" spans="1:17" x14ac:dyDescent="0.25">
      <c r="A25" s="1" t="s">
        <v>9</v>
      </c>
      <c r="B25" s="1" t="s">
        <v>5</v>
      </c>
      <c r="C25">
        <v>58446</v>
      </c>
      <c r="D25">
        <v>56180</v>
      </c>
      <c r="E25">
        <v>60762</v>
      </c>
      <c r="F25">
        <v>65622</v>
      </c>
      <c r="G25">
        <v>55881</v>
      </c>
      <c r="H25">
        <v>58586</v>
      </c>
      <c r="I25">
        <v>59941</v>
      </c>
      <c r="J25">
        <v>60279</v>
      </c>
      <c r="K25">
        <v>58642</v>
      </c>
      <c r="L25">
        <v>62402</v>
      </c>
      <c r="M25">
        <v>65233.91</v>
      </c>
      <c r="N25">
        <v>67307.64</v>
      </c>
      <c r="O25">
        <v>68907.73</v>
      </c>
      <c r="P25">
        <v>68838.84</v>
      </c>
      <c r="Q25">
        <v>67700.61</v>
      </c>
    </row>
    <row r="26" spans="1:17" x14ac:dyDescent="0.25">
      <c r="A26" s="1" t="s">
        <v>9</v>
      </c>
      <c r="B26" s="1" t="s">
        <v>6</v>
      </c>
      <c r="C26">
        <v>1453482</v>
      </c>
      <c r="D26">
        <v>1443409.2</v>
      </c>
      <c r="E26">
        <v>1433462.4000000001</v>
      </c>
      <c r="F26">
        <v>1425070.8</v>
      </c>
      <c r="G26">
        <v>1353362.4</v>
      </c>
      <c r="H26">
        <v>1373681</v>
      </c>
      <c r="I26">
        <v>1336669.8999999999</v>
      </c>
      <c r="J26">
        <v>1342009.8</v>
      </c>
      <c r="K26">
        <v>1330877.3800000001</v>
      </c>
      <c r="L26">
        <v>1280665.44</v>
      </c>
      <c r="M26">
        <v>1250963.74</v>
      </c>
      <c r="N26">
        <v>1274410.6099999999</v>
      </c>
      <c r="O26">
        <v>1259357.8</v>
      </c>
      <c r="P26">
        <v>1256808.01</v>
      </c>
      <c r="Q26">
        <v>1227399.1200000001</v>
      </c>
    </row>
    <row r="27" spans="1:17" x14ac:dyDescent="0.25">
      <c r="A27" s="1" t="s">
        <v>10</v>
      </c>
      <c r="B27" s="1" t="s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1" t="s">
        <v>10</v>
      </c>
      <c r="B28" s="1" t="s">
        <v>2</v>
      </c>
      <c r="C28">
        <v>17028509.242699999</v>
      </c>
      <c r="D28">
        <v>17362369.794399995</v>
      </c>
      <c r="E28">
        <v>17028646.914099999</v>
      </c>
      <c r="F28">
        <v>17540560.977000002</v>
      </c>
      <c r="G28">
        <v>16344759.869699996</v>
      </c>
      <c r="H28">
        <v>17672350.899599999</v>
      </c>
      <c r="I28">
        <v>17012157.281400003</v>
      </c>
      <c r="J28">
        <v>16446897.765600001</v>
      </c>
      <c r="K28">
        <v>16026457.6709</v>
      </c>
      <c r="L28">
        <v>15079364.791200001</v>
      </c>
      <c r="M28">
        <v>15371933.492400002</v>
      </c>
      <c r="N28">
        <v>0</v>
      </c>
      <c r="O28">
        <v>16660661.801699996</v>
      </c>
      <c r="P28">
        <v>0</v>
      </c>
      <c r="Q28">
        <v>0</v>
      </c>
    </row>
    <row r="29" spans="1:17" x14ac:dyDescent="0.25">
      <c r="A29" s="1" t="s">
        <v>10</v>
      </c>
      <c r="B29" s="1" t="s">
        <v>3</v>
      </c>
      <c r="C29">
        <v>24768877.768100001</v>
      </c>
      <c r="D29">
        <v>24462465.994899996</v>
      </c>
      <c r="E29">
        <v>23898388.093000002</v>
      </c>
      <c r="F29">
        <v>23578586.347199999</v>
      </c>
      <c r="G29">
        <v>22133467.202299997</v>
      </c>
      <c r="H29">
        <v>22075236.6774</v>
      </c>
      <c r="I29">
        <v>21340856.4604</v>
      </c>
      <c r="J29">
        <v>20790364.615400001</v>
      </c>
      <c r="K29">
        <v>20329562.801600002</v>
      </c>
      <c r="L29">
        <v>0</v>
      </c>
      <c r="M29">
        <v>20889965.261099998</v>
      </c>
      <c r="N29">
        <v>20693752.785500001</v>
      </c>
      <c r="O29">
        <v>21190505.177300006</v>
      </c>
      <c r="P29">
        <v>20938707.477099996</v>
      </c>
      <c r="Q29">
        <v>21148406.223500002</v>
      </c>
    </row>
    <row r="30" spans="1:17" x14ac:dyDescent="0.25">
      <c r="A30" s="1" t="s">
        <v>10</v>
      </c>
      <c r="B30" s="1" t="s">
        <v>4</v>
      </c>
      <c r="C30">
        <v>3115336.8324999996</v>
      </c>
      <c r="D30">
        <v>3256035.9143000003</v>
      </c>
      <c r="E30">
        <v>3450163.4273999999</v>
      </c>
      <c r="F30">
        <v>3652466.2871000003</v>
      </c>
      <c r="G30">
        <v>3726010.6671000002</v>
      </c>
      <c r="H30">
        <v>4055318.0491999993</v>
      </c>
      <c r="I30">
        <v>3857156.4592999993</v>
      </c>
      <c r="J30">
        <v>4186638.0612999997</v>
      </c>
      <c r="K30">
        <v>4262542.1725000003</v>
      </c>
      <c r="L30">
        <v>4054067.9241999993</v>
      </c>
      <c r="M30">
        <v>4173728.5905999998</v>
      </c>
      <c r="N30">
        <v>4230679.9701999994</v>
      </c>
      <c r="O30">
        <v>4301127.7618000004</v>
      </c>
      <c r="P30">
        <v>4297494.5617000004</v>
      </c>
      <c r="Q30">
        <v>4378511.8286999995</v>
      </c>
    </row>
    <row r="31" spans="1:17" x14ac:dyDescent="0.25">
      <c r="A31" s="1" t="s">
        <v>10</v>
      </c>
      <c r="B31" s="1" t="s">
        <v>5</v>
      </c>
      <c r="C31">
        <v>2766850.0564999999</v>
      </c>
      <c r="D31">
        <v>2762016.2842000001</v>
      </c>
      <c r="E31">
        <v>2692028.1738999998</v>
      </c>
      <c r="F31">
        <v>2705864.0510999998</v>
      </c>
      <c r="G31">
        <v>2673355.1685000001</v>
      </c>
      <c r="H31">
        <v>2932484.9732000004</v>
      </c>
      <c r="I31">
        <v>2763428.2781999996</v>
      </c>
      <c r="J31">
        <v>2850428.1802000003</v>
      </c>
      <c r="K31">
        <v>2868178.0024999999</v>
      </c>
      <c r="L31">
        <v>2712166.4268</v>
      </c>
      <c r="M31">
        <v>2769557.6028000005</v>
      </c>
      <c r="N31">
        <v>2867355.7999</v>
      </c>
      <c r="O31">
        <v>2886566.4346000003</v>
      </c>
      <c r="P31">
        <v>2805155.6009999998</v>
      </c>
      <c r="Q31">
        <v>2792157.8145999997</v>
      </c>
    </row>
    <row r="32" spans="1:17" x14ac:dyDescent="0.25">
      <c r="A32" s="1" t="s">
        <v>10</v>
      </c>
      <c r="B32" s="1" t="s">
        <v>6</v>
      </c>
      <c r="C32">
        <v>10416979.744000001</v>
      </c>
      <c r="D32">
        <v>10557088.576300001</v>
      </c>
      <c r="E32">
        <v>10644127.848300003</v>
      </c>
      <c r="F32">
        <v>10693232.2027</v>
      </c>
      <c r="G32">
        <v>10197649.318300001</v>
      </c>
      <c r="H32">
        <v>10620391.776999999</v>
      </c>
      <c r="I32">
        <v>10422828.354800003</v>
      </c>
      <c r="J32">
        <v>10424342.495199999</v>
      </c>
      <c r="K32">
        <v>10323541.013700003</v>
      </c>
      <c r="L32">
        <v>10084951.205700001</v>
      </c>
      <c r="M32">
        <v>10263632.843500001</v>
      </c>
      <c r="N32">
        <v>10380253.548900003</v>
      </c>
      <c r="O32">
        <v>10470230.622000001</v>
      </c>
      <c r="P32">
        <v>10482173.8937</v>
      </c>
      <c r="Q32">
        <v>10344674.000700001</v>
      </c>
    </row>
    <row r="33" spans="1:17" x14ac:dyDescent="0.25">
      <c r="A33" s="1" t="s">
        <v>11</v>
      </c>
      <c r="B33" s="1" t="s">
        <v>1</v>
      </c>
      <c r="C33">
        <v>11100732.909200002</v>
      </c>
      <c r="D33">
        <v>11293193.531199995</v>
      </c>
      <c r="E33">
        <v>12051743.7074</v>
      </c>
      <c r="F33">
        <v>12098769.214199999</v>
      </c>
      <c r="G33">
        <v>12327212.238600001</v>
      </c>
      <c r="H33">
        <v>13574671.134300001</v>
      </c>
      <c r="I33">
        <v>14335779.294399997</v>
      </c>
      <c r="J33">
        <v>14444984.438900003</v>
      </c>
      <c r="K33">
        <v>14406898.906500001</v>
      </c>
      <c r="L33">
        <v>14882132.893900003</v>
      </c>
      <c r="M33">
        <v>15517309.812799999</v>
      </c>
      <c r="N33">
        <v>15786070.258099996</v>
      </c>
      <c r="O33">
        <v>16442870.3895</v>
      </c>
      <c r="P33">
        <v>17196750.4175</v>
      </c>
      <c r="Q33">
        <v>18122668.181699999</v>
      </c>
    </row>
    <row r="34" spans="1:17" x14ac:dyDescent="0.25">
      <c r="A34" s="1" t="s">
        <v>11</v>
      </c>
      <c r="B34" s="1" t="s">
        <v>2</v>
      </c>
      <c r="C34">
        <v>10792406.662900001</v>
      </c>
      <c r="D34">
        <v>11720844.838099997</v>
      </c>
      <c r="E34">
        <v>12037607.1845</v>
      </c>
      <c r="F34">
        <v>12341658.1723</v>
      </c>
      <c r="G34">
        <v>12027977.647299999</v>
      </c>
      <c r="H34">
        <v>13400897.163199998</v>
      </c>
      <c r="I34">
        <v>14247928.155299999</v>
      </c>
      <c r="J34">
        <v>14660724.939100001</v>
      </c>
      <c r="K34">
        <v>15214287.793499999</v>
      </c>
      <c r="L34">
        <v>15463781.201200001</v>
      </c>
      <c r="M34">
        <v>15105904.522399999</v>
      </c>
      <c r="N34">
        <v>15045409.176899999</v>
      </c>
      <c r="O34">
        <v>14538955.5075</v>
      </c>
      <c r="P34">
        <v>15436807.459800001</v>
      </c>
      <c r="Q34">
        <v>15393538.019300003</v>
      </c>
    </row>
    <row r="35" spans="1:17" x14ac:dyDescent="0.25">
      <c r="A35" s="1" t="s">
        <v>11</v>
      </c>
      <c r="B35" s="1" t="s">
        <v>3</v>
      </c>
      <c r="C35">
        <v>24972133.431499995</v>
      </c>
      <c r="D35">
        <v>24623155.4153</v>
      </c>
      <c r="E35">
        <v>25171649.6598</v>
      </c>
      <c r="F35">
        <v>23623129.629500002</v>
      </c>
      <c r="G35">
        <v>23650401.306600001</v>
      </c>
      <c r="H35">
        <v>24370378.8697</v>
      </c>
      <c r="I35">
        <v>25422740.965999998</v>
      </c>
      <c r="J35">
        <v>25998704.797900002</v>
      </c>
      <c r="K35">
        <v>26195057.486500002</v>
      </c>
      <c r="L35">
        <v>26094582.461100008</v>
      </c>
      <c r="M35">
        <v>26289230.328699999</v>
      </c>
      <c r="N35">
        <v>26515904.109699998</v>
      </c>
      <c r="O35">
        <v>27022705.926499996</v>
      </c>
      <c r="P35">
        <v>27010772.168299999</v>
      </c>
      <c r="Q35">
        <v>26466383.679399997</v>
      </c>
    </row>
    <row r="36" spans="1:17" x14ac:dyDescent="0.25">
      <c r="A36" s="1" t="s">
        <v>11</v>
      </c>
      <c r="B36" s="1" t="s">
        <v>4</v>
      </c>
      <c r="C36">
        <v>4290605.0786999995</v>
      </c>
      <c r="D36">
        <v>4365240.8359000003</v>
      </c>
      <c r="E36">
        <v>4457249.2758999998</v>
      </c>
      <c r="F36">
        <v>4490559.0582000008</v>
      </c>
      <c r="G36">
        <v>4375802.0036000004</v>
      </c>
      <c r="H36">
        <v>4414328.8218</v>
      </c>
      <c r="I36">
        <v>4280911.5322000002</v>
      </c>
      <c r="J36">
        <v>4278939.4518999998</v>
      </c>
      <c r="K36">
        <v>4300757.6210000003</v>
      </c>
      <c r="L36">
        <v>4317227.3302000007</v>
      </c>
      <c r="M36">
        <v>4175014.36</v>
      </c>
      <c r="N36">
        <v>3870237.3931999998</v>
      </c>
      <c r="O36">
        <v>3812778.7111</v>
      </c>
      <c r="P36">
        <v>3676540.2609000001</v>
      </c>
      <c r="Q36">
        <v>3628428.4704</v>
      </c>
    </row>
    <row r="37" spans="1:17" x14ac:dyDescent="0.25">
      <c r="A37" s="1" t="s">
        <v>11</v>
      </c>
      <c r="B37" s="1" t="s">
        <v>5</v>
      </c>
      <c r="C37">
        <v>1329464.9134</v>
      </c>
      <c r="D37">
        <v>1354144.8037999999</v>
      </c>
      <c r="E37">
        <v>1403454.2168999999</v>
      </c>
      <c r="F37">
        <v>1510457.3992000001</v>
      </c>
      <c r="G37">
        <v>1580335.2485000002</v>
      </c>
      <c r="H37">
        <v>1583591.1861</v>
      </c>
      <c r="I37">
        <v>1589211.7680000002</v>
      </c>
      <c r="J37">
        <v>1569298.0194999999</v>
      </c>
      <c r="K37">
        <v>1574606.7264</v>
      </c>
      <c r="L37">
        <v>1678955.5787999998</v>
      </c>
      <c r="M37">
        <v>1696859.9523</v>
      </c>
      <c r="N37">
        <v>1749950.2558999998</v>
      </c>
      <c r="O37">
        <v>1880732.1996000002</v>
      </c>
      <c r="P37">
        <v>2051102.7605999999</v>
      </c>
      <c r="Q37">
        <v>2082430.8179999997</v>
      </c>
    </row>
    <row r="38" spans="1:17" x14ac:dyDescent="0.25">
      <c r="A38" s="1" t="s">
        <v>11</v>
      </c>
      <c r="B38" s="1" t="s">
        <v>6</v>
      </c>
      <c r="C38">
        <v>8445307.4879000001</v>
      </c>
      <c r="D38">
        <v>8607662.2566999998</v>
      </c>
      <c r="E38">
        <v>8976626.8973000012</v>
      </c>
      <c r="F38">
        <v>8911048.9801999982</v>
      </c>
      <c r="G38">
        <v>8808601.3402999993</v>
      </c>
      <c r="H38">
        <v>9316768.3209999986</v>
      </c>
      <c r="I38">
        <v>9404767.6998999994</v>
      </c>
      <c r="J38">
        <v>9614833.6932999995</v>
      </c>
      <c r="K38">
        <v>9798503.7764999997</v>
      </c>
      <c r="L38">
        <v>9905203.6484999992</v>
      </c>
      <c r="M38">
        <v>9881938.3287000004</v>
      </c>
      <c r="N38">
        <v>10385790.838500001</v>
      </c>
      <c r="O38">
        <v>10589694.8113</v>
      </c>
      <c r="P38">
        <v>10795034.034499999</v>
      </c>
      <c r="Q38">
        <v>10875332.787</v>
      </c>
    </row>
    <row r="39" spans="1:17" x14ac:dyDescent="0.25">
      <c r="A39" s="1" t="s">
        <v>12</v>
      </c>
      <c r="B39" s="1" t="s">
        <v>1</v>
      </c>
      <c r="C39">
        <v>1209341.6973999999</v>
      </c>
      <c r="D39">
        <v>1229231.6475999998</v>
      </c>
      <c r="E39">
        <v>1381299.9349000002</v>
      </c>
      <c r="F39">
        <v>1424855.7954999995</v>
      </c>
      <c r="G39">
        <v>1319224.4957000001</v>
      </c>
      <c r="H39">
        <v>1482929.1041000001</v>
      </c>
      <c r="I39">
        <v>1629725.2398999999</v>
      </c>
      <c r="J39">
        <v>1617013.9688000001</v>
      </c>
      <c r="K39">
        <v>1857912.9771</v>
      </c>
      <c r="L39">
        <v>1795726.8045999999</v>
      </c>
      <c r="M39">
        <v>1835021.5057999999</v>
      </c>
      <c r="N39">
        <v>1656893.5401999999</v>
      </c>
      <c r="O39">
        <v>1673896.7385999998</v>
      </c>
      <c r="P39">
        <v>1676665.2513000001</v>
      </c>
      <c r="Q39">
        <v>1711396.5356000001</v>
      </c>
    </row>
    <row r="40" spans="1:17" x14ac:dyDescent="0.25">
      <c r="A40" s="1" t="s">
        <v>12</v>
      </c>
      <c r="B40" s="1" t="s">
        <v>2</v>
      </c>
      <c r="C40">
        <v>3452318.3869000003</v>
      </c>
      <c r="D40">
        <v>3506354.2127999999</v>
      </c>
      <c r="E40">
        <v>3435244.2559000002</v>
      </c>
      <c r="F40">
        <v>3679944.2992000002</v>
      </c>
      <c r="G40">
        <v>3449712.5705999997</v>
      </c>
      <c r="H40">
        <v>3862689.54</v>
      </c>
      <c r="I40">
        <v>3999978.6488999994</v>
      </c>
      <c r="J40">
        <v>4200357.3378999997</v>
      </c>
      <c r="K40">
        <v>4356005.5398000004</v>
      </c>
      <c r="L40">
        <v>4557457.5306000002</v>
      </c>
      <c r="M40">
        <v>4564208.8583999993</v>
      </c>
      <c r="N40">
        <v>4433243.97</v>
      </c>
      <c r="O40">
        <v>4482351.2248999998</v>
      </c>
      <c r="P40">
        <v>4513892.6972000003</v>
      </c>
      <c r="Q40">
        <v>4421086.9394000005</v>
      </c>
    </row>
    <row r="41" spans="1:17" x14ac:dyDescent="0.25">
      <c r="A41" s="1" t="s">
        <v>12</v>
      </c>
      <c r="B41" s="1" t="s">
        <v>3</v>
      </c>
      <c r="C41">
        <v>6286577.2948000003</v>
      </c>
      <c r="D41">
        <v>6492163.655100001</v>
      </c>
      <c r="E41">
        <v>7127486.9971000012</v>
      </c>
      <c r="F41">
        <v>7472134.6192000005</v>
      </c>
      <c r="G41">
        <v>7344670.1048000008</v>
      </c>
      <c r="H41">
        <v>7979918.2414999995</v>
      </c>
      <c r="I41">
        <v>8179981.5352000007</v>
      </c>
      <c r="J41">
        <v>8352108.2840999998</v>
      </c>
      <c r="K41">
        <v>8557786.4663000014</v>
      </c>
      <c r="L41">
        <v>8831858.7743999995</v>
      </c>
      <c r="M41">
        <v>8727228.7434999999</v>
      </c>
      <c r="N41">
        <v>8542176.7010000013</v>
      </c>
      <c r="O41">
        <v>8551647.6422999986</v>
      </c>
      <c r="P41">
        <v>8242461.5510999998</v>
      </c>
      <c r="Q41">
        <v>8473755.910699999</v>
      </c>
    </row>
    <row r="42" spans="1:17" x14ac:dyDescent="0.25">
      <c r="A42" s="1" t="s">
        <v>12</v>
      </c>
      <c r="B42" s="1" t="s">
        <v>4</v>
      </c>
      <c r="C42">
        <v>2960095.9273000001</v>
      </c>
      <c r="D42">
        <v>3102145.3851000001</v>
      </c>
      <c r="E42">
        <v>3263485.4597999998</v>
      </c>
      <c r="F42">
        <v>3401469.6204000004</v>
      </c>
      <c r="G42">
        <v>3271103.5276000001</v>
      </c>
      <c r="H42">
        <v>3444526.0532999998</v>
      </c>
      <c r="I42">
        <v>3361219.0676999995</v>
      </c>
      <c r="J42">
        <v>3551690.3616000004</v>
      </c>
      <c r="K42">
        <v>3690236.4400999993</v>
      </c>
      <c r="L42">
        <v>3621247.9724999997</v>
      </c>
      <c r="M42">
        <v>3620876.4575999998</v>
      </c>
      <c r="N42">
        <v>3658640.9667999996</v>
      </c>
      <c r="O42">
        <v>3709153.8712999998</v>
      </c>
      <c r="P42">
        <v>3713411.2927999999</v>
      </c>
      <c r="Q42">
        <v>3740667.7335000001</v>
      </c>
    </row>
    <row r="43" spans="1:17" x14ac:dyDescent="0.25">
      <c r="A43" s="1" t="s">
        <v>12</v>
      </c>
      <c r="B43" s="1" t="s">
        <v>5</v>
      </c>
      <c r="C43">
        <v>48294.541299999997</v>
      </c>
      <c r="D43">
        <v>50299.259899999997</v>
      </c>
      <c r="E43">
        <v>56898.3393</v>
      </c>
      <c r="F43">
        <v>50520.599000000002</v>
      </c>
      <c r="G43">
        <v>57993.032200000001</v>
      </c>
      <c r="H43">
        <v>59645.011200000001</v>
      </c>
      <c r="I43">
        <v>65859.429399999994</v>
      </c>
      <c r="J43">
        <v>72582.29819999999</v>
      </c>
      <c r="K43">
        <v>82725.629199999996</v>
      </c>
      <c r="L43">
        <v>87837.018200000006</v>
      </c>
      <c r="M43">
        <v>84447.741999999998</v>
      </c>
      <c r="N43">
        <v>86775.72</v>
      </c>
      <c r="O43">
        <v>84745.735400000005</v>
      </c>
      <c r="P43">
        <v>88062.801500000001</v>
      </c>
      <c r="Q43">
        <v>109695.708</v>
      </c>
    </row>
    <row r="44" spans="1:17" x14ac:dyDescent="0.25">
      <c r="A44" s="1" t="s">
        <v>12</v>
      </c>
      <c r="B44" s="1" t="s">
        <v>6</v>
      </c>
      <c r="C44">
        <v>2486548.7911</v>
      </c>
      <c r="D44">
        <v>2599102.7959999996</v>
      </c>
      <c r="E44">
        <v>2732061.5997999995</v>
      </c>
      <c r="F44">
        <v>2849939.9992</v>
      </c>
      <c r="G44">
        <v>2864228.3994999998</v>
      </c>
      <c r="H44">
        <v>3074230.8001000001</v>
      </c>
      <c r="I44">
        <v>3165771.6143000005</v>
      </c>
      <c r="J44">
        <v>3287930.3966999995</v>
      </c>
      <c r="K44">
        <v>3424989.5938000004</v>
      </c>
      <c r="L44">
        <v>3520198.8089999999</v>
      </c>
      <c r="M44">
        <v>3505510.7924999995</v>
      </c>
      <c r="N44">
        <v>3545297.999499999</v>
      </c>
      <c r="O44">
        <v>3565567.5247</v>
      </c>
      <c r="P44">
        <v>3644216.5647999998</v>
      </c>
      <c r="Q44">
        <v>3707790.8657</v>
      </c>
    </row>
    <row r="45" spans="1:17" x14ac:dyDescent="0.25">
      <c r="A45" s="1" t="s">
        <v>13</v>
      </c>
      <c r="B45" s="1" t="s">
        <v>1</v>
      </c>
      <c r="C45">
        <v>27168745.356299993</v>
      </c>
      <c r="D45">
        <v>27950135.408199999</v>
      </c>
      <c r="E45">
        <v>27328155.542299993</v>
      </c>
      <c r="F45">
        <v>26961368.175999999</v>
      </c>
      <c r="G45">
        <v>24278663.473699998</v>
      </c>
      <c r="H45">
        <v>25004351.812700007</v>
      </c>
      <c r="I45">
        <v>23638985.058300003</v>
      </c>
      <c r="J45">
        <v>20995559.169499997</v>
      </c>
      <c r="K45">
        <v>21602237.003900003</v>
      </c>
      <c r="L45">
        <v>21491881.814599998</v>
      </c>
      <c r="M45">
        <v>20005253.288099997</v>
      </c>
      <c r="N45">
        <v>18023505.205499999</v>
      </c>
      <c r="O45">
        <v>17817446.840700001</v>
      </c>
      <c r="P45">
        <v>16668477.981000002</v>
      </c>
      <c r="Q45">
        <v>15378495.826000001</v>
      </c>
    </row>
    <row r="46" spans="1:17" x14ac:dyDescent="0.25">
      <c r="A46" s="1" t="s">
        <v>13</v>
      </c>
      <c r="B46" s="1" t="s">
        <v>2</v>
      </c>
      <c r="C46">
        <v>32100793.795400001</v>
      </c>
      <c r="D46">
        <v>32519869.892499998</v>
      </c>
      <c r="E46">
        <v>33452971.299600001</v>
      </c>
      <c r="F46">
        <v>33701775.002599999</v>
      </c>
      <c r="G46">
        <v>32970203.109200001</v>
      </c>
      <c r="H46">
        <v>34982423.598999999</v>
      </c>
      <c r="I46">
        <v>35224596.802000001</v>
      </c>
      <c r="J46">
        <v>36591591.198599994</v>
      </c>
      <c r="K46">
        <v>36904524.497299999</v>
      </c>
      <c r="L46">
        <v>37960376.892099999</v>
      </c>
      <c r="M46">
        <v>39435872.397300005</v>
      </c>
      <c r="N46">
        <v>38726224.805599995</v>
      </c>
      <c r="O46">
        <v>38896839.416600004</v>
      </c>
      <c r="P46">
        <v>43345876.296800002</v>
      </c>
      <c r="Q46">
        <v>43643403.796700001</v>
      </c>
    </row>
    <row r="47" spans="1:17" x14ac:dyDescent="0.25">
      <c r="A47" s="1" t="s">
        <v>13</v>
      </c>
      <c r="B47" s="1" t="s">
        <v>3</v>
      </c>
      <c r="C47">
        <v>44762747.100000001</v>
      </c>
      <c r="D47">
        <v>44410455.273699999</v>
      </c>
      <c r="E47">
        <v>44389338.332599998</v>
      </c>
      <c r="F47">
        <v>41297739.450000003</v>
      </c>
      <c r="G47">
        <v>39909880.194600001</v>
      </c>
      <c r="H47">
        <v>41336885.615600005</v>
      </c>
      <c r="I47">
        <v>40521551.641599998</v>
      </c>
      <c r="J47">
        <v>40301992.553400002</v>
      </c>
      <c r="K47">
        <v>40991234.761099994</v>
      </c>
      <c r="L47">
        <v>42007666.885399997</v>
      </c>
      <c r="M47">
        <v>42848557.414999999</v>
      </c>
      <c r="N47">
        <v>43080857.427499995</v>
      </c>
      <c r="O47">
        <v>43154305.9146</v>
      </c>
      <c r="P47">
        <v>43737617.555200003</v>
      </c>
      <c r="Q47">
        <v>43718593.853300005</v>
      </c>
    </row>
    <row r="48" spans="1:17" x14ac:dyDescent="0.25">
      <c r="A48" s="1" t="s">
        <v>13</v>
      </c>
      <c r="B48" s="1" t="s">
        <v>4</v>
      </c>
      <c r="C48">
        <v>3388147.9989999998</v>
      </c>
      <c r="D48">
        <v>3293730</v>
      </c>
      <c r="E48">
        <v>3234861.9992999998</v>
      </c>
      <c r="F48">
        <v>3148540.9984999998</v>
      </c>
      <c r="G48">
        <v>2936833.9963999996</v>
      </c>
      <c r="H48">
        <v>3187835.9964999999</v>
      </c>
      <c r="I48">
        <v>3140598.9981999998</v>
      </c>
      <c r="J48">
        <v>3094968.9945</v>
      </c>
      <c r="K48">
        <v>3305972.0004000003</v>
      </c>
      <c r="L48">
        <v>3390596.9976000004</v>
      </c>
      <c r="M48">
        <v>3204837.9998000003</v>
      </c>
      <c r="N48">
        <v>3057099.9958000001</v>
      </c>
      <c r="O48">
        <v>3084073.1020999998</v>
      </c>
      <c r="P48">
        <v>3388611.3689000001</v>
      </c>
      <c r="Q48">
        <v>3400283.4852</v>
      </c>
    </row>
    <row r="49" spans="1:17" x14ac:dyDescent="0.25">
      <c r="A49" s="1" t="s">
        <v>13</v>
      </c>
      <c r="B49" s="1" t="s">
        <v>5</v>
      </c>
      <c r="C49">
        <v>987800.00289999996</v>
      </c>
      <c r="D49">
        <v>1256855.0029</v>
      </c>
      <c r="E49">
        <v>1295814.9989999998</v>
      </c>
      <c r="F49">
        <v>1153355.9982</v>
      </c>
      <c r="G49">
        <v>1142708.9994000001</v>
      </c>
      <c r="H49">
        <v>1119749.9976999999</v>
      </c>
      <c r="I49">
        <v>1141092.0013000001</v>
      </c>
      <c r="J49">
        <v>1121970.0037</v>
      </c>
      <c r="K49">
        <v>1079911.0009999999</v>
      </c>
      <c r="L49">
        <v>1099590.003</v>
      </c>
      <c r="M49">
        <v>1098202.9990999999</v>
      </c>
      <c r="N49">
        <v>1188127.0011999998</v>
      </c>
      <c r="O49">
        <v>1121442.6525999999</v>
      </c>
      <c r="P49">
        <v>1191495.0201999999</v>
      </c>
      <c r="Q49">
        <v>1137965.0685000001</v>
      </c>
    </row>
    <row r="50" spans="1:17" x14ac:dyDescent="0.25">
      <c r="A50" s="1" t="s">
        <v>13</v>
      </c>
      <c r="B50" s="1" t="s">
        <v>6</v>
      </c>
      <c r="C50">
        <v>18270437.200499997</v>
      </c>
      <c r="D50">
        <v>18228542.088200003</v>
      </c>
      <c r="E50">
        <v>18570816.232700001</v>
      </c>
      <c r="F50">
        <v>18615613.363499999</v>
      </c>
      <c r="G50">
        <v>17978469.901799999</v>
      </c>
      <c r="H50">
        <v>18694571.569499999</v>
      </c>
      <c r="I50">
        <v>18767928.3884</v>
      </c>
      <c r="J50">
        <v>18684938.778700002</v>
      </c>
      <c r="K50">
        <v>18692856.098999999</v>
      </c>
      <c r="L50">
        <v>18907607.849799998</v>
      </c>
      <c r="M50">
        <v>18949422.051400002</v>
      </c>
      <c r="N50">
        <v>18997551.620299999</v>
      </c>
      <c r="O50">
        <v>18990516.498500001</v>
      </c>
      <c r="P50">
        <v>19494412.796499997</v>
      </c>
      <c r="Q50">
        <v>19371546.668200001</v>
      </c>
    </row>
    <row r="51" spans="1:17" x14ac:dyDescent="0.25">
      <c r="A51" s="1" t="s">
        <v>14</v>
      </c>
      <c r="B51" s="1" t="s">
        <v>1</v>
      </c>
      <c r="C51">
        <v>11207770.026899999</v>
      </c>
      <c r="D51">
        <v>11757205.945200004</v>
      </c>
      <c r="E51">
        <v>12284575.993699998</v>
      </c>
      <c r="F51">
        <v>12679586.6237</v>
      </c>
      <c r="G51">
        <v>11713846.0847</v>
      </c>
      <c r="H51">
        <v>11858491.599099997</v>
      </c>
      <c r="I51">
        <v>11929643.976399999</v>
      </c>
      <c r="J51">
        <v>12672876.570999999</v>
      </c>
      <c r="K51">
        <v>12669533.037099998</v>
      </c>
      <c r="L51">
        <v>12375640.694999998</v>
      </c>
      <c r="M51">
        <v>11630131.946</v>
      </c>
      <c r="N51">
        <v>11713118.574100003</v>
      </c>
      <c r="O51">
        <v>12315119.2389</v>
      </c>
      <c r="P51">
        <v>12772393.1864</v>
      </c>
      <c r="Q51">
        <v>13006734.266799999</v>
      </c>
    </row>
    <row r="52" spans="1:17" x14ac:dyDescent="0.25">
      <c r="A52" s="1" t="s">
        <v>14</v>
      </c>
      <c r="B52" s="1" t="s">
        <v>2</v>
      </c>
      <c r="C52">
        <v>26078734.855300006</v>
      </c>
      <c r="D52">
        <v>27819587.373899996</v>
      </c>
      <c r="E52">
        <v>0</v>
      </c>
      <c r="F52">
        <v>0</v>
      </c>
      <c r="G52">
        <v>0</v>
      </c>
      <c r="H52">
        <v>32127379.6087</v>
      </c>
      <c r="I52">
        <v>34101285.987599999</v>
      </c>
      <c r="J52">
        <v>0</v>
      </c>
      <c r="K52">
        <v>35062890.994000003</v>
      </c>
      <c r="L52">
        <v>35419511.416700006</v>
      </c>
      <c r="M52">
        <v>37400303.342200011</v>
      </c>
      <c r="N52">
        <v>38702688.754500002</v>
      </c>
      <c r="O52">
        <v>40428998.394800007</v>
      </c>
      <c r="P52">
        <v>39496154.247200005</v>
      </c>
      <c r="Q52">
        <v>40173916.071999997</v>
      </c>
    </row>
    <row r="53" spans="1:17" x14ac:dyDescent="0.25">
      <c r="A53" s="1" t="s">
        <v>14</v>
      </c>
      <c r="B53" s="1" t="s">
        <v>3</v>
      </c>
      <c r="C53">
        <v>28550742.397799999</v>
      </c>
      <c r="D53">
        <v>29346337.695400003</v>
      </c>
      <c r="E53">
        <v>30403643.773400001</v>
      </c>
      <c r="F53">
        <v>30853771.286800005</v>
      </c>
      <c r="G53">
        <v>31009654.557299998</v>
      </c>
      <c r="H53">
        <v>31415290.207099997</v>
      </c>
      <c r="I53">
        <v>32308627.793400005</v>
      </c>
      <c r="J53">
        <v>34420830.651299998</v>
      </c>
      <c r="K53">
        <v>35170221.409799993</v>
      </c>
      <c r="L53">
        <v>35307676.776200004</v>
      </c>
      <c r="M53">
        <v>35163116.747699998</v>
      </c>
      <c r="N53">
        <v>34958379.494399995</v>
      </c>
      <c r="O53">
        <v>35074600.414200008</v>
      </c>
      <c r="P53">
        <v>34955333.207099997</v>
      </c>
      <c r="Q53">
        <v>0</v>
      </c>
    </row>
    <row r="54" spans="1:17" x14ac:dyDescent="0.25">
      <c r="A54" s="1" t="s">
        <v>14</v>
      </c>
      <c r="B54" s="1" t="s">
        <v>4</v>
      </c>
      <c r="C54">
        <v>13542869.955000002</v>
      </c>
      <c r="D54">
        <v>13860887.662300006</v>
      </c>
      <c r="E54">
        <v>14103843.372099999</v>
      </c>
      <c r="F54">
        <v>14434752.513599999</v>
      </c>
      <c r="G54">
        <v>14701690.539499998</v>
      </c>
      <c r="H54">
        <v>15000168.979800001</v>
      </c>
      <c r="I54">
        <v>15411082.4344</v>
      </c>
      <c r="J54">
        <v>15997765.261699999</v>
      </c>
      <c r="K54">
        <v>16292699.996900003</v>
      </c>
      <c r="L54">
        <v>16486599.753599999</v>
      </c>
      <c r="M54">
        <v>16744083.515699999</v>
      </c>
      <c r="N54">
        <v>17073716.358200002</v>
      </c>
      <c r="O54">
        <v>17311385.986200001</v>
      </c>
      <c r="P54">
        <v>17583081.457600005</v>
      </c>
      <c r="Q54">
        <v>17833559.793900006</v>
      </c>
    </row>
    <row r="55" spans="1:17" x14ac:dyDescent="0.25">
      <c r="A55" s="1" t="s">
        <v>14</v>
      </c>
      <c r="B55" s="1" t="s">
        <v>5</v>
      </c>
      <c r="C55">
        <v>1929661.7852</v>
      </c>
      <c r="D55">
        <v>1859031.6590999998</v>
      </c>
      <c r="E55">
        <v>1891672.3443999998</v>
      </c>
      <c r="F55">
        <v>1919619.3124000002</v>
      </c>
      <c r="G55">
        <v>1877908.5251000002</v>
      </c>
      <c r="H55">
        <v>2010619.3007999999</v>
      </c>
      <c r="I55">
        <v>1980594.6893999996</v>
      </c>
      <c r="J55">
        <v>1983131.2950999998</v>
      </c>
      <c r="K55">
        <v>1979581.5019</v>
      </c>
      <c r="L55">
        <v>1942154.1301000002</v>
      </c>
      <c r="M55">
        <v>2006070.9359000002</v>
      </c>
      <c r="N55">
        <v>2044396.6351999999</v>
      </c>
      <c r="O55">
        <v>0</v>
      </c>
      <c r="P55">
        <v>0</v>
      </c>
      <c r="Q55">
        <v>0</v>
      </c>
    </row>
    <row r="56" spans="1:17" x14ac:dyDescent="0.25">
      <c r="A56" s="1" t="s">
        <v>14</v>
      </c>
      <c r="B56" s="1" t="s">
        <v>6</v>
      </c>
      <c r="C56">
        <v>8684990.930399999</v>
      </c>
      <c r="D56">
        <v>9102017.1691999994</v>
      </c>
      <c r="E56">
        <v>9475397.5614</v>
      </c>
      <c r="F56">
        <v>9830847.4445999991</v>
      </c>
      <c r="G56">
        <v>9879415.9492000006</v>
      </c>
      <c r="H56">
        <v>10438462.176399998</v>
      </c>
      <c r="I56">
        <v>10736777.794699999</v>
      </c>
      <c r="J56">
        <v>11286578.028899997</v>
      </c>
      <c r="K56">
        <v>11663628.294200003</v>
      </c>
      <c r="L56">
        <v>11965019.274900001</v>
      </c>
      <c r="M56">
        <v>12035639.040100001</v>
      </c>
      <c r="N56">
        <v>12611366.579599999</v>
      </c>
      <c r="O56">
        <v>12898429.8246</v>
      </c>
      <c r="P56">
        <v>13068019.717599999</v>
      </c>
      <c r="Q56">
        <v>13036939.067199998</v>
      </c>
    </row>
    <row r="57" spans="1:17" x14ac:dyDescent="0.25">
      <c r="A57" s="1"/>
      <c r="B57" s="1"/>
    </row>
    <row r="58" spans="1:17" x14ac:dyDescent="0.25">
      <c r="A58" s="1"/>
      <c r="B58" s="1"/>
    </row>
    <row r="59" spans="1:17" x14ac:dyDescent="0.25">
      <c r="A59" s="1"/>
      <c r="B59" s="1"/>
    </row>
    <row r="60" spans="1:17" x14ac:dyDescent="0.25">
      <c r="A60" s="1"/>
      <c r="B60" s="1"/>
    </row>
    <row r="61" spans="1:17" x14ac:dyDescent="0.25">
      <c r="A61" s="1"/>
      <c r="B61" s="1"/>
    </row>
    <row r="62" spans="1:17" x14ac:dyDescent="0.25">
      <c r="A62" s="1"/>
      <c r="B62" s="1"/>
    </row>
    <row r="63" spans="1:17" x14ac:dyDescent="0.25">
      <c r="A63" s="1"/>
      <c r="B63" s="1"/>
    </row>
    <row r="64" spans="1:17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W74"/>
  <sheetViews>
    <sheetView zoomScale="145" zoomScaleNormal="145" workbookViewId="0">
      <pane xSplit="2" ySplit="2" topLeftCell="L3" activePane="bottomRight" state="frozen"/>
      <selection pane="topRight" activeCell="C1" sqref="C1"/>
      <selection pane="bottomLeft" activeCell="A3" sqref="A3"/>
      <selection pane="bottomRight" activeCell="M3" sqref="M3"/>
    </sheetView>
  </sheetViews>
  <sheetFormatPr baseColWidth="10" defaultColWidth="9.140625" defaultRowHeight="15" x14ac:dyDescent="0.25"/>
  <cols>
    <col min="2" max="2" width="31.140625" customWidth="1"/>
    <col min="13" max="13" width="9.140625" style="6"/>
    <col min="18" max="18" width="24.5703125" customWidth="1"/>
    <col min="19" max="19" width="20.7109375" bestFit="1" customWidth="1"/>
    <col min="20" max="20" width="30.85546875" bestFit="1" customWidth="1"/>
  </cols>
  <sheetData>
    <row r="2" spans="1:23" x14ac:dyDescent="0.25"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5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/>
      <c r="S2" s="1"/>
      <c r="T2" s="1" t="s">
        <v>60</v>
      </c>
      <c r="U2" s="1"/>
      <c r="V2" s="1"/>
      <c r="W2" s="1"/>
    </row>
    <row r="3" spans="1:23" x14ac:dyDescent="0.25">
      <c r="A3" s="1" t="s">
        <v>0</v>
      </c>
      <c r="B3" s="1" t="s">
        <v>1</v>
      </c>
      <c r="C3" s="7">
        <f>IFERROR(+Net_Imports_reg9!C3/TOTDEMAND_reg9!C3,0)</f>
        <v>0</v>
      </c>
      <c r="D3" s="7">
        <f>IFERROR(+Net_Imports_reg9!D3/TOTDEMAND_reg9!D3,0)</f>
        <v>0</v>
      </c>
      <c r="E3" s="7">
        <f>IFERROR(+Net_Imports_reg9!E3/TOTDEMAND_reg9!E3,0)</f>
        <v>0</v>
      </c>
      <c r="F3" s="7">
        <f>IFERROR(+Net_Imports_reg9!F3/TOTDEMAND_reg9!F3,0)</f>
        <v>0</v>
      </c>
      <c r="G3" s="7">
        <f>IFERROR(+Net_Imports_reg9!G3/TOTDEMAND_reg9!G3,0)</f>
        <v>3.3181924601168741E-2</v>
      </c>
      <c r="H3" s="7">
        <f>IFERROR(+Net_Imports_reg9!H3/TOTDEMAND_reg9!H3,0)</f>
        <v>5.0949198156607416E-2</v>
      </c>
      <c r="I3" s="7">
        <f>IFERROR(+Net_Imports_reg9!I3/TOTDEMAND_reg9!I3,0)</f>
        <v>5.5879476651962405E-2</v>
      </c>
      <c r="J3" s="7">
        <f>IFERROR(+Net_Imports_reg9!J3/TOTDEMAND_reg9!J3,0)</f>
        <v>7.3488515765872883E-2</v>
      </c>
      <c r="K3" s="7">
        <f>IFERROR(+Net_Imports_reg9!K3/TOTDEMAND_reg9!K3,0)</f>
        <v>7.991071300673766E-2</v>
      </c>
      <c r="L3" s="7">
        <f>IFERROR(+Net_Imports_reg9!L3/TOTDEMAND_reg9!L3,0)</f>
        <v>7.8274823095067808E-2</v>
      </c>
      <c r="M3" s="8">
        <f>IFERROR(+Net_Imports_reg9!M3/TOTDEMAND_reg9!M3,0)</f>
        <v>5.7351583307602344E-2</v>
      </c>
      <c r="N3" s="7">
        <f>IFERROR(+Net_Imports_reg9!N3/TOTDEMAND_reg9!N3,0)</f>
        <v>6.864435269495528E-2</v>
      </c>
      <c r="O3" s="7">
        <f>IFERROR(+Net_Imports_reg9!O3/TOTDEMAND_reg9!O3,0)</f>
        <v>7.1665945801917166E-2</v>
      </c>
      <c r="P3" s="7">
        <f>IFERROR(+Net_Imports_reg9!P3/TOTDEMAND_reg9!P3,0)</f>
        <v>7.3312027094435128E-2</v>
      </c>
      <c r="Q3" s="7">
        <f>IFERROR(+Net_Imports_reg9!Q3/TOTDEMAND_reg9!Q3,0)</f>
        <v>7.7073521312774812E-2</v>
      </c>
      <c r="S3" t="str">
        <f>A3&amp;"-"&amp;B3</f>
        <v>CHINA-FC_solid_fossil</v>
      </c>
      <c r="T3">
        <f>M3</f>
        <v>5.7351583307602344E-2</v>
      </c>
    </row>
    <row r="4" spans="1:23" x14ac:dyDescent="0.25">
      <c r="A4" s="1" t="s">
        <v>0</v>
      </c>
      <c r="B4" s="1" t="s">
        <v>2</v>
      </c>
      <c r="C4" s="7">
        <f>IFERROR(+Net_Imports_reg9!C4/TOTDEMAND_reg9!C4,0)</f>
        <v>0</v>
      </c>
      <c r="D4" s="7">
        <f>IFERROR(+Net_Imports_reg9!D4/TOTDEMAND_reg9!D4,0)</f>
        <v>0</v>
      </c>
      <c r="E4" s="7">
        <f>IFERROR(+Net_Imports_reg9!E4/TOTDEMAND_reg9!E4,0)</f>
        <v>1.0181312861325774E-2</v>
      </c>
      <c r="F4" s="7">
        <f>IFERROR(+Net_Imports_reg9!F4/TOTDEMAND_reg9!F4,0)</f>
        <v>8.4852546154387271E-3</v>
      </c>
      <c r="G4" s="7">
        <f>IFERROR(+Net_Imports_reg9!G4/TOTDEMAND_reg9!G4,0)</f>
        <v>2.4561654115308387E-2</v>
      </c>
      <c r="H4" s="7">
        <f>IFERROR(+Net_Imports_reg9!H4/TOTDEMAND_reg9!H4,0)</f>
        <v>4.5009198282057399E-2</v>
      </c>
      <c r="I4" s="7">
        <f>IFERROR(+Net_Imports_reg9!I4/TOTDEMAND_reg9!I4,0)</f>
        <v>0.10200333683634462</v>
      </c>
      <c r="J4" s="7">
        <f>IFERROR(+Net_Imports_reg9!J4/TOTDEMAND_reg9!J4,0)</f>
        <v>0.13804952053842545</v>
      </c>
      <c r="K4" s="7">
        <f>IFERROR(+Net_Imports_reg9!K4/TOTDEMAND_reg9!K4,0)</f>
        <v>0.15034367402293777</v>
      </c>
      <c r="L4" s="7">
        <f>IFERROR(+Net_Imports_reg9!L4/TOTDEMAND_reg9!L4,0)</f>
        <v>0.15058114695347327</v>
      </c>
      <c r="M4" s="8">
        <f>IFERROR(+Net_Imports_reg9!M4/TOTDEMAND_reg9!M4,0)</f>
        <v>0.1519642068643639</v>
      </c>
      <c r="N4" s="7">
        <f>IFERROR(+Net_Imports_reg9!N4/TOTDEMAND_reg9!N4,0)</f>
        <v>0.17474099760850398</v>
      </c>
      <c r="O4" s="7">
        <f>IFERROR(+Net_Imports_reg9!O4/TOTDEMAND_reg9!O4,0)</f>
        <v>0.20203634035118012</v>
      </c>
      <c r="P4" s="7">
        <f>IFERROR(+Net_Imports_reg9!P4/TOTDEMAND_reg9!P4,0)</f>
        <v>0.22702371595658097</v>
      </c>
      <c r="Q4" s="7">
        <f>IFERROR(+Net_Imports_reg9!Q4/TOTDEMAND_reg9!Q4,0)</f>
        <v>0.22213505116443583</v>
      </c>
      <c r="S4" t="str">
        <f t="shared" ref="S4:S56" si="0">A4&amp;"-"&amp;B4</f>
        <v>CHINA-FC_gas</v>
      </c>
      <c r="T4">
        <f t="shared" ref="T4:T56" si="1">M4</f>
        <v>0.1519642068643639</v>
      </c>
    </row>
    <row r="5" spans="1:23" x14ac:dyDescent="0.25">
      <c r="A5" s="1" t="s">
        <v>0</v>
      </c>
      <c r="B5" s="1" t="s">
        <v>3</v>
      </c>
      <c r="C5" s="7">
        <f>IFERROR(+Net_Imports_reg9!C5/TOTDEMAND_reg9!C5,0)</f>
        <v>8.6406713128662591E-2</v>
      </c>
      <c r="D5" s="7">
        <f>IFERROR(+Net_Imports_reg9!D5/TOTDEMAND_reg9!D5,0)</f>
        <v>9.6493875251844399E-2</v>
      </c>
      <c r="E5" s="7">
        <f>IFERROR(+Net_Imports_reg9!E5/TOTDEMAND_reg9!E5,0)</f>
        <v>7.6395890008143313E-2</v>
      </c>
      <c r="F5" s="7">
        <f>IFERROR(+Net_Imports_reg9!F5/TOTDEMAND_reg9!F5,0)</f>
        <v>7.7489866042202316E-2</v>
      </c>
      <c r="G5" s="7">
        <f>IFERROR(+Net_Imports_reg9!G5/TOTDEMAND_reg9!G5,0)</f>
        <v>5.6417327020843296E-2</v>
      </c>
      <c r="H5" s="7">
        <f>IFERROR(+Net_Imports_reg9!H5/TOTDEMAND_reg9!H5,0)</f>
        <v>2.8389335395665374E-2</v>
      </c>
      <c r="I5" s="7">
        <f>IFERROR(+Net_Imports_reg9!I5/TOTDEMAND_reg9!I5,0)</f>
        <v>4.3705005147095376E-2</v>
      </c>
      <c r="J5" s="7">
        <f>IFERROR(+Net_Imports_reg9!J5/TOTDEMAND_reg9!J5,0)</f>
        <v>4.2638428772918055E-2</v>
      </c>
      <c r="K5" s="7">
        <f>IFERROR(+Net_Imports_reg9!K5/TOTDEMAND_reg9!K5,0)</f>
        <v>2.7430141310629274E-2</v>
      </c>
      <c r="L5" s="7">
        <f>IFERROR(+Net_Imports_reg9!L5/TOTDEMAND_reg9!L5,0)</f>
        <v>1.4815173107709471E-2</v>
      </c>
      <c r="M5" s="8">
        <f>IFERROR(+Net_Imports_reg9!M5/TOTDEMAND_reg9!M5,0)</f>
        <v>1.2679002304799077E-2</v>
      </c>
      <c r="N5" s="7">
        <f>IFERROR(+Net_Imports_reg9!N5/TOTDEMAND_reg9!N5,0)</f>
        <v>0</v>
      </c>
      <c r="O5" s="7">
        <f>IFERROR(+Net_Imports_reg9!O5/TOTDEMAND_reg9!O5,0)</f>
        <v>0</v>
      </c>
      <c r="P5" s="7">
        <f>IFERROR(+Net_Imports_reg9!P5/TOTDEMAND_reg9!P5,0)</f>
        <v>0</v>
      </c>
      <c r="Q5" s="7">
        <f>IFERROR(+Net_Imports_reg9!Q5/TOTDEMAND_reg9!Q5,0)</f>
        <v>0</v>
      </c>
      <c r="S5" t="str">
        <f t="shared" si="0"/>
        <v>CHINA-FC_liquid</v>
      </c>
      <c r="T5">
        <f t="shared" si="1"/>
        <v>1.2679002304799077E-2</v>
      </c>
    </row>
    <row r="6" spans="1:23" x14ac:dyDescent="0.25">
      <c r="A6" s="1" t="s">
        <v>0</v>
      </c>
      <c r="B6" s="1" t="s">
        <v>4</v>
      </c>
      <c r="C6" s="7">
        <f>IFERROR(+Net_Imports_reg9!C6/TOTDEMAND_reg9!C6,0)</f>
        <v>0</v>
      </c>
      <c r="D6" s="7">
        <f>IFERROR(+Net_Imports_reg9!D6/TOTDEMAND_reg9!D6,0)</f>
        <v>0</v>
      </c>
      <c r="E6" s="7">
        <f>IFERROR(+Net_Imports_reg9!E6/TOTDEMAND_reg9!E6,0)</f>
        <v>0</v>
      </c>
      <c r="F6" s="7">
        <f>IFERROR(+Net_Imports_reg9!F6/TOTDEMAND_reg9!F6,0)</f>
        <v>0</v>
      </c>
      <c r="G6" s="7">
        <f>IFERROR(+Net_Imports_reg9!G6/TOTDEMAND_reg9!G6,0)</f>
        <v>0</v>
      </c>
      <c r="H6" s="7">
        <f>IFERROR(+Net_Imports_reg9!H6/TOTDEMAND_reg9!H6,0)</f>
        <v>0</v>
      </c>
      <c r="I6" s="7">
        <f>IFERROR(+Net_Imports_reg9!I6/TOTDEMAND_reg9!I6,0)</f>
        <v>0</v>
      </c>
      <c r="J6" s="7">
        <f>IFERROR(+Net_Imports_reg9!J6/TOTDEMAND_reg9!J6,0)</f>
        <v>0</v>
      </c>
      <c r="K6" s="7">
        <f>IFERROR(+Net_Imports_reg9!K6/TOTDEMAND_reg9!K6,0)</f>
        <v>0</v>
      </c>
      <c r="L6" s="7">
        <f>IFERROR(+Net_Imports_reg9!L6/TOTDEMAND_reg9!L6,0)</f>
        <v>0</v>
      </c>
      <c r="M6" s="8">
        <f>IFERROR(+Net_Imports_reg9!M6/TOTDEMAND_reg9!M6,0)</f>
        <v>0</v>
      </c>
      <c r="N6" s="7">
        <f>IFERROR(+Net_Imports_reg9!N6/TOTDEMAND_reg9!N6,0)</f>
        <v>0</v>
      </c>
      <c r="O6" s="7">
        <f>IFERROR(+Net_Imports_reg9!O6/TOTDEMAND_reg9!O6,0)</f>
        <v>0</v>
      </c>
      <c r="P6" s="7">
        <f>IFERROR(+Net_Imports_reg9!P6/TOTDEMAND_reg9!P6,0)</f>
        <v>0</v>
      </c>
      <c r="Q6" s="7">
        <f>IFERROR(+Net_Imports_reg9!Q6/TOTDEMAND_reg9!Q6,0)</f>
        <v>0</v>
      </c>
      <c r="S6" t="str">
        <f t="shared" si="0"/>
        <v>CHINA-FC_solid_bio</v>
      </c>
      <c r="T6">
        <f t="shared" si="1"/>
        <v>0</v>
      </c>
    </row>
    <row r="7" spans="1:23" x14ac:dyDescent="0.25">
      <c r="A7" s="1" t="s">
        <v>0</v>
      </c>
      <c r="B7" s="1" t="s">
        <v>5</v>
      </c>
      <c r="C7" s="7">
        <f>IFERROR(+Net_Imports_reg9!C7/TOTDEMAND_reg9!C7,0)</f>
        <v>0</v>
      </c>
      <c r="D7" s="7">
        <f>IFERROR(+Net_Imports_reg9!D7/TOTDEMAND_reg9!D7,0)</f>
        <v>0</v>
      </c>
      <c r="E7" s="7">
        <f>IFERROR(+Net_Imports_reg9!E7/TOTDEMAND_reg9!E7,0)</f>
        <v>0</v>
      </c>
      <c r="F7" s="7">
        <f>IFERROR(+Net_Imports_reg9!F7/TOTDEMAND_reg9!F7,0)</f>
        <v>0</v>
      </c>
      <c r="G7" s="7">
        <f>IFERROR(+Net_Imports_reg9!G7/TOTDEMAND_reg9!G7,0)</f>
        <v>0</v>
      </c>
      <c r="H7" s="7">
        <f>IFERROR(+Net_Imports_reg9!H7/TOTDEMAND_reg9!H7,0)</f>
        <v>0</v>
      </c>
      <c r="I7" s="7">
        <f>IFERROR(+Net_Imports_reg9!I7/TOTDEMAND_reg9!I7,0)</f>
        <v>0</v>
      </c>
      <c r="J7" s="7">
        <f>IFERROR(+Net_Imports_reg9!J7/TOTDEMAND_reg9!J7,0)</f>
        <v>0</v>
      </c>
      <c r="K7" s="7">
        <f>IFERROR(+Net_Imports_reg9!K7/TOTDEMAND_reg9!K7,0)</f>
        <v>0</v>
      </c>
      <c r="L7" s="7">
        <f>IFERROR(+Net_Imports_reg9!L7/TOTDEMAND_reg9!L7,0)</f>
        <v>0</v>
      </c>
      <c r="M7" s="8">
        <f>IFERROR(+Net_Imports_reg9!M7/TOTDEMAND_reg9!M7,0)</f>
        <v>0</v>
      </c>
      <c r="N7" s="7">
        <f>IFERROR(+Net_Imports_reg9!N7/TOTDEMAND_reg9!N7,0)</f>
        <v>0</v>
      </c>
      <c r="O7" s="7">
        <f>IFERROR(+Net_Imports_reg9!O7/TOTDEMAND_reg9!O7,0)</f>
        <v>0</v>
      </c>
      <c r="P7" s="7">
        <f>IFERROR(+Net_Imports_reg9!P7/TOTDEMAND_reg9!P7,0)</f>
        <v>0</v>
      </c>
      <c r="Q7" s="7">
        <f>IFERROR(+Net_Imports_reg9!Q7/TOTDEMAND_reg9!Q7,0)</f>
        <v>0</v>
      </c>
      <c r="S7" t="str">
        <f t="shared" si="0"/>
        <v>CHINA-FC_heat</v>
      </c>
      <c r="T7">
        <f t="shared" si="1"/>
        <v>0</v>
      </c>
    </row>
    <row r="8" spans="1:23" x14ac:dyDescent="0.25">
      <c r="A8" s="1" t="s">
        <v>0</v>
      </c>
      <c r="B8" s="1" t="s">
        <v>6</v>
      </c>
      <c r="C8" s="7">
        <f>IFERROR(+Net_Imports_reg9!C8/TOTDEMAND_reg9!C8,0)</f>
        <v>0</v>
      </c>
      <c r="D8" s="7">
        <f>IFERROR(+Net_Imports_reg9!D8/TOTDEMAND_reg9!D8,0)</f>
        <v>0</v>
      </c>
      <c r="E8" s="7">
        <f>IFERROR(+Net_Imports_reg9!E8/TOTDEMAND_reg9!E8,0)</f>
        <v>0</v>
      </c>
      <c r="F8" s="7">
        <f>IFERROR(+Net_Imports_reg9!F8/TOTDEMAND_reg9!F8,0)</f>
        <v>0</v>
      </c>
      <c r="G8" s="7">
        <f>IFERROR(+Net_Imports_reg9!G8/TOTDEMAND_reg9!G8,0)</f>
        <v>0</v>
      </c>
      <c r="H8" s="7">
        <f>IFERROR(+Net_Imports_reg9!H8/TOTDEMAND_reg9!H8,0)</f>
        <v>0</v>
      </c>
      <c r="I8" s="7">
        <f>IFERROR(+Net_Imports_reg9!I8/TOTDEMAND_reg9!I8,0)</f>
        <v>0</v>
      </c>
      <c r="J8" s="7">
        <f>IFERROR(+Net_Imports_reg9!J8/TOTDEMAND_reg9!J8,0)</f>
        <v>0</v>
      </c>
      <c r="K8" s="7">
        <f>IFERROR(+Net_Imports_reg9!K8/TOTDEMAND_reg9!K8,0)</f>
        <v>0</v>
      </c>
      <c r="L8" s="7">
        <f>IFERROR(+Net_Imports_reg9!L8/TOTDEMAND_reg9!L8,0)</f>
        <v>0</v>
      </c>
      <c r="M8" s="8">
        <f>IFERROR(+Net_Imports_reg9!M8/TOTDEMAND_reg9!M8,0)</f>
        <v>0</v>
      </c>
      <c r="N8" s="7">
        <f>IFERROR(+Net_Imports_reg9!N8/TOTDEMAND_reg9!N8,0)</f>
        <v>0</v>
      </c>
      <c r="O8" s="7">
        <f>IFERROR(+Net_Imports_reg9!O8/TOTDEMAND_reg9!O8,0)</f>
        <v>0</v>
      </c>
      <c r="P8" s="7">
        <f>IFERROR(+Net_Imports_reg9!P8/TOTDEMAND_reg9!P8,0)</f>
        <v>0</v>
      </c>
      <c r="Q8" s="7">
        <f>IFERROR(+Net_Imports_reg9!Q8/TOTDEMAND_reg9!Q8,0)</f>
        <v>0</v>
      </c>
      <c r="S8" t="str">
        <f t="shared" si="0"/>
        <v>CHINA-FC_elec</v>
      </c>
      <c r="T8">
        <f t="shared" si="1"/>
        <v>0</v>
      </c>
    </row>
    <row r="9" spans="1:23" x14ac:dyDescent="0.25">
      <c r="A9" s="1" t="s">
        <v>7</v>
      </c>
      <c r="B9" s="1" t="s">
        <v>1</v>
      </c>
      <c r="C9" s="7">
        <f>IFERROR(+Net_Imports_reg9!C9/TOTDEMAND_reg9!C9,0)</f>
        <v>0.139148570776923</v>
      </c>
      <c r="D9" s="7">
        <f>IFERROR(+Net_Imports_reg9!D9/TOTDEMAND_reg9!D9,0)</f>
        <v>0.15395281977585965</v>
      </c>
      <c r="E9" s="7">
        <f>IFERROR(+Net_Imports_reg9!E9/TOTDEMAND_reg9!E9,0)</f>
        <v>0.16084108605290909</v>
      </c>
      <c r="F9" s="7">
        <f>IFERROR(+Net_Imports_reg9!F9/TOTDEMAND_reg9!F9,0)</f>
        <v>0.16927168810801485</v>
      </c>
      <c r="G9" s="7">
        <f>IFERROR(+Net_Imports_reg9!G9/TOTDEMAND_reg9!G9,0)</f>
        <v>0.21535433245062954</v>
      </c>
      <c r="H9" s="7">
        <f>IFERROR(+Net_Imports_reg9!H9/TOTDEMAND_reg9!H9,0)</f>
        <v>0.2512717117711486</v>
      </c>
      <c r="I9" s="7">
        <f>IFERROR(+Net_Imports_reg9!I9/TOTDEMAND_reg9!I9,0)</f>
        <v>0.24172013679208187</v>
      </c>
      <c r="J9" s="7">
        <f>IFERROR(+Net_Imports_reg9!J9/TOTDEMAND_reg9!J9,0)</f>
        <v>0.25769046065168305</v>
      </c>
      <c r="K9" s="7">
        <f>IFERROR(+Net_Imports_reg9!K9/TOTDEMAND_reg9!K9,0)</f>
        <v>0.29653351848956944</v>
      </c>
      <c r="L9" s="7">
        <f>IFERROR(+Net_Imports_reg9!L9/TOTDEMAND_reg9!L9,0)</f>
        <v>0.34816563328017613</v>
      </c>
      <c r="M9" s="8">
        <f>IFERROR(+Net_Imports_reg9!M9/TOTDEMAND_reg9!M9,0)</f>
        <v>0.31986062716615338</v>
      </c>
      <c r="N9" s="7">
        <f>IFERROR(+Net_Imports_reg9!N9/TOTDEMAND_reg9!N9,0)</f>
        <v>0.30326998019764217</v>
      </c>
      <c r="O9" s="7">
        <f>IFERROR(+Net_Imports_reg9!O9/TOTDEMAND_reg9!O9,0)</f>
        <v>0.30861466634273915</v>
      </c>
      <c r="P9" s="7">
        <f>IFERROR(+Net_Imports_reg9!P9/TOTDEMAND_reg9!P9,0)</f>
        <v>0.29781942109488674</v>
      </c>
      <c r="Q9" s="7">
        <f>IFERROR(+Net_Imports_reg9!Q9/TOTDEMAND_reg9!Q9,0)</f>
        <v>0.31920052923384212</v>
      </c>
      <c r="S9" t="str">
        <f t="shared" si="0"/>
        <v>INDIA-FC_solid_fossil</v>
      </c>
      <c r="T9">
        <f t="shared" si="1"/>
        <v>0.31986062716615338</v>
      </c>
    </row>
    <row r="10" spans="1:23" x14ac:dyDescent="0.25">
      <c r="A10" s="1" t="s">
        <v>7</v>
      </c>
      <c r="B10" s="1" t="s">
        <v>2</v>
      </c>
      <c r="C10" s="7">
        <f>IFERROR(+Net_Imports_reg9!C10/TOTDEMAND_reg9!C10,0)</f>
        <v>0.1166532097895991</v>
      </c>
      <c r="D10" s="7">
        <f>IFERROR(+Net_Imports_reg9!D10/TOTDEMAND_reg9!D10,0)</f>
        <v>0.14758278143606646</v>
      </c>
      <c r="E10" s="7">
        <f>IFERROR(+Net_Imports_reg9!E10/TOTDEMAND_reg9!E10,0)</f>
        <v>0.15638559596027465</v>
      </c>
      <c r="F10" s="7">
        <f>IFERROR(+Net_Imports_reg9!F10/TOTDEMAND_reg9!F10,0)</f>
        <v>0.18651033850310908</v>
      </c>
      <c r="G10" s="7">
        <f>IFERROR(+Net_Imports_reg9!G10/TOTDEMAND_reg9!G10,0)</f>
        <v>0.19337772009080778</v>
      </c>
      <c r="H10" s="7">
        <f>IFERROR(+Net_Imports_reg9!H10/TOTDEMAND_reg9!H10,0)</f>
        <v>0.20185046152259226</v>
      </c>
      <c r="I10" s="7">
        <f>IFERROR(+Net_Imports_reg9!I10/TOTDEMAND_reg9!I10,0)</f>
        <v>0.22884185738460996</v>
      </c>
      <c r="J10" s="7">
        <f>IFERROR(+Net_Imports_reg9!J10/TOTDEMAND_reg9!J10,0)</f>
        <v>0.22177066734953707</v>
      </c>
      <c r="K10" s="7">
        <f>IFERROR(+Net_Imports_reg9!K10/TOTDEMAND_reg9!K10,0)</f>
        <v>0.22552823214353529</v>
      </c>
      <c r="L10" s="7">
        <f>IFERROR(+Net_Imports_reg9!L10/TOTDEMAND_reg9!L10,0)</f>
        <v>0.23604179903719699</v>
      </c>
      <c r="M10" s="8">
        <f>IFERROR(+Net_Imports_reg9!M10/TOTDEMAND_reg9!M10,0)</f>
        <v>0.25052965825968587</v>
      </c>
      <c r="N10" s="7">
        <f>IFERROR(+Net_Imports_reg9!N10/TOTDEMAND_reg9!N10,0)</f>
        <v>0.26667704847191798</v>
      </c>
      <c r="O10" s="7">
        <f>IFERROR(+Net_Imports_reg9!O10/TOTDEMAND_reg9!O10,0)</f>
        <v>0.27994917957747739</v>
      </c>
      <c r="P10" s="7">
        <f>IFERROR(+Net_Imports_reg9!P10/TOTDEMAND_reg9!P10,0)</f>
        <v>0.29208442434790238</v>
      </c>
      <c r="Q10" s="7">
        <f>IFERROR(+Net_Imports_reg9!Q10/TOTDEMAND_reg9!Q10,0)</f>
        <v>0.33592477514612779</v>
      </c>
      <c r="S10" t="str">
        <f t="shared" si="0"/>
        <v>INDIA-FC_gas</v>
      </c>
      <c r="T10">
        <f t="shared" si="1"/>
        <v>0.25052965825968587</v>
      </c>
    </row>
    <row r="11" spans="1:23" x14ac:dyDescent="0.25">
      <c r="A11" s="1" t="s">
        <v>7</v>
      </c>
      <c r="B11" s="1" t="s">
        <v>3</v>
      </c>
      <c r="C11" s="7">
        <f>IFERROR(+Net_Imports_reg9!C11/TOTDEMAND_reg9!C11,0)</f>
        <v>0</v>
      </c>
      <c r="D11" s="7">
        <f>IFERROR(+Net_Imports_reg9!D11/TOTDEMAND_reg9!D11,0)</f>
        <v>0</v>
      </c>
      <c r="E11" s="7">
        <f>IFERROR(+Net_Imports_reg9!E11/TOTDEMAND_reg9!E11,0)</f>
        <v>0</v>
      </c>
      <c r="F11" s="7">
        <f>IFERROR(+Net_Imports_reg9!F11/TOTDEMAND_reg9!F11,0)</f>
        <v>0</v>
      </c>
      <c r="G11" s="7">
        <f>IFERROR(+Net_Imports_reg9!G11/TOTDEMAND_reg9!G11,0)</f>
        <v>0</v>
      </c>
      <c r="H11" s="7">
        <f>IFERROR(+Net_Imports_reg9!H11/TOTDEMAND_reg9!H11,0)</f>
        <v>0</v>
      </c>
      <c r="I11" s="7">
        <f>IFERROR(+Net_Imports_reg9!I11/TOTDEMAND_reg9!I11,0)</f>
        <v>0</v>
      </c>
      <c r="J11" s="7">
        <f>IFERROR(+Net_Imports_reg9!J11/TOTDEMAND_reg9!J11,0)</f>
        <v>0</v>
      </c>
      <c r="K11" s="7">
        <f>IFERROR(+Net_Imports_reg9!K11/TOTDEMAND_reg9!K11,0)</f>
        <v>0</v>
      </c>
      <c r="L11" s="7">
        <f>IFERROR(+Net_Imports_reg9!L11/TOTDEMAND_reg9!L11,0)</f>
        <v>0</v>
      </c>
      <c r="M11" s="8">
        <f>IFERROR(+Net_Imports_reg9!M11/TOTDEMAND_reg9!M11,0)</f>
        <v>0</v>
      </c>
      <c r="N11" s="7">
        <f>IFERROR(+Net_Imports_reg9!N11/TOTDEMAND_reg9!N11,0)</f>
        <v>0</v>
      </c>
      <c r="O11" s="7">
        <f>IFERROR(+Net_Imports_reg9!O11/TOTDEMAND_reg9!O11,0)</f>
        <v>0</v>
      </c>
      <c r="P11" s="7">
        <f>IFERROR(+Net_Imports_reg9!P11/TOTDEMAND_reg9!P11,0)</f>
        <v>0</v>
      </c>
      <c r="Q11" s="7">
        <f>IFERROR(+Net_Imports_reg9!Q11/TOTDEMAND_reg9!Q11,0)</f>
        <v>0</v>
      </c>
      <c r="S11" t="str">
        <f t="shared" si="0"/>
        <v>INDIA-FC_liquid</v>
      </c>
      <c r="T11">
        <f t="shared" si="1"/>
        <v>0</v>
      </c>
    </row>
    <row r="12" spans="1:23" x14ac:dyDescent="0.25">
      <c r="A12" s="1" t="s">
        <v>7</v>
      </c>
      <c r="B12" s="1" t="s">
        <v>4</v>
      </c>
      <c r="C12" s="7">
        <f>IFERROR(+Net_Imports_reg9!C12/TOTDEMAND_reg9!C12,0)</f>
        <v>0</v>
      </c>
      <c r="D12" s="7">
        <f>IFERROR(+Net_Imports_reg9!D12/TOTDEMAND_reg9!D12,0)</f>
        <v>0</v>
      </c>
      <c r="E12" s="7">
        <f>IFERROR(+Net_Imports_reg9!E12/TOTDEMAND_reg9!E12,0)</f>
        <v>0</v>
      </c>
      <c r="F12" s="7">
        <f>IFERROR(+Net_Imports_reg9!F12/TOTDEMAND_reg9!F12,0)</f>
        <v>0</v>
      </c>
      <c r="G12" s="7">
        <f>IFERROR(+Net_Imports_reg9!G12/TOTDEMAND_reg9!G12,0)</f>
        <v>0</v>
      </c>
      <c r="H12" s="7">
        <f>IFERROR(+Net_Imports_reg9!H12/TOTDEMAND_reg9!H12,0)</f>
        <v>0</v>
      </c>
      <c r="I12" s="7">
        <f>IFERROR(+Net_Imports_reg9!I12/TOTDEMAND_reg9!I12,0)</f>
        <v>0</v>
      </c>
      <c r="J12" s="7">
        <f>IFERROR(+Net_Imports_reg9!J12/TOTDEMAND_reg9!J12,0)</f>
        <v>0</v>
      </c>
      <c r="K12" s="7">
        <f>IFERROR(+Net_Imports_reg9!K12/TOTDEMAND_reg9!K12,0)</f>
        <v>0</v>
      </c>
      <c r="L12" s="7">
        <f>IFERROR(+Net_Imports_reg9!L12/TOTDEMAND_reg9!L12,0)</f>
        <v>0</v>
      </c>
      <c r="M12" s="8">
        <f>IFERROR(+Net_Imports_reg9!M12/TOTDEMAND_reg9!M12,0)</f>
        <v>0</v>
      </c>
      <c r="N12" s="7">
        <f>IFERROR(+Net_Imports_reg9!N12/TOTDEMAND_reg9!N12,0)</f>
        <v>0</v>
      </c>
      <c r="O12" s="7">
        <f>IFERROR(+Net_Imports_reg9!O12/TOTDEMAND_reg9!O12,0)</f>
        <v>0</v>
      </c>
      <c r="P12" s="7">
        <f>IFERROR(+Net_Imports_reg9!P12/TOTDEMAND_reg9!P12,0)</f>
        <v>0</v>
      </c>
      <c r="Q12" s="7">
        <f>IFERROR(+Net_Imports_reg9!Q12/TOTDEMAND_reg9!Q12,0)</f>
        <v>0</v>
      </c>
      <c r="S12" t="str">
        <f t="shared" si="0"/>
        <v>INDIA-FC_solid_bio</v>
      </c>
      <c r="T12">
        <f t="shared" si="1"/>
        <v>0</v>
      </c>
    </row>
    <row r="13" spans="1:23" x14ac:dyDescent="0.25">
      <c r="A13" s="1" t="s">
        <v>7</v>
      </c>
      <c r="B13" s="1" t="s">
        <v>5</v>
      </c>
      <c r="C13" s="7">
        <f>IFERROR(+Net_Imports_reg9!C13/TOTDEMAND_reg9!C13,0)</f>
        <v>0</v>
      </c>
      <c r="D13" s="7">
        <f>IFERROR(+Net_Imports_reg9!D13/TOTDEMAND_reg9!D13,0)</f>
        <v>0</v>
      </c>
      <c r="E13" s="7">
        <f>IFERROR(+Net_Imports_reg9!E13/TOTDEMAND_reg9!E13,0)</f>
        <v>0</v>
      </c>
      <c r="F13" s="7">
        <f>IFERROR(+Net_Imports_reg9!F13/TOTDEMAND_reg9!F13,0)</f>
        <v>0</v>
      </c>
      <c r="G13" s="7">
        <f>IFERROR(+Net_Imports_reg9!G13/TOTDEMAND_reg9!G13,0)</f>
        <v>0</v>
      </c>
      <c r="H13" s="7">
        <f>IFERROR(+Net_Imports_reg9!H13/TOTDEMAND_reg9!H13,0)</f>
        <v>0</v>
      </c>
      <c r="I13" s="7">
        <f>IFERROR(+Net_Imports_reg9!I13/TOTDEMAND_reg9!I13,0)</f>
        <v>0</v>
      </c>
      <c r="J13" s="7">
        <f>IFERROR(+Net_Imports_reg9!J13/TOTDEMAND_reg9!J13,0)</f>
        <v>0</v>
      </c>
      <c r="K13" s="7">
        <f>IFERROR(+Net_Imports_reg9!K13/TOTDEMAND_reg9!K13,0)</f>
        <v>0</v>
      </c>
      <c r="L13" s="7">
        <f>IFERROR(+Net_Imports_reg9!L13/TOTDEMAND_reg9!L13,0)</f>
        <v>0</v>
      </c>
      <c r="M13" s="8">
        <f>IFERROR(+Net_Imports_reg9!M13/TOTDEMAND_reg9!M13,0)</f>
        <v>0</v>
      </c>
      <c r="N13" s="7">
        <f>IFERROR(+Net_Imports_reg9!N13/TOTDEMAND_reg9!N13,0)</f>
        <v>0</v>
      </c>
      <c r="O13" s="7">
        <f>IFERROR(+Net_Imports_reg9!O13/TOTDEMAND_reg9!O13,0)</f>
        <v>0</v>
      </c>
      <c r="P13" s="7">
        <f>IFERROR(+Net_Imports_reg9!P13/TOTDEMAND_reg9!P13,0)</f>
        <v>0</v>
      </c>
      <c r="Q13" s="7">
        <f>IFERROR(+Net_Imports_reg9!Q13/TOTDEMAND_reg9!Q13,0)</f>
        <v>0</v>
      </c>
      <c r="S13" t="str">
        <f t="shared" si="0"/>
        <v>INDIA-FC_heat</v>
      </c>
      <c r="T13">
        <f t="shared" si="1"/>
        <v>0</v>
      </c>
    </row>
    <row r="14" spans="1:23" x14ac:dyDescent="0.25">
      <c r="A14" s="1" t="s">
        <v>7</v>
      </c>
      <c r="B14" s="1" t="s">
        <v>6</v>
      </c>
      <c r="C14" s="7">
        <f>IFERROR(+Net_Imports_reg9!C14/TOTDEMAND_reg9!C14,0)</f>
        <v>2.1792772221273789E-3</v>
      </c>
      <c r="D14" s="7">
        <f>IFERROR(+Net_Imports_reg9!D14/TOTDEMAND_reg9!D14,0)</f>
        <v>3.5359685254094503E-3</v>
      </c>
      <c r="E14" s="7">
        <f>IFERROR(+Net_Imports_reg9!E14/TOTDEMAND_reg9!E14,0)</f>
        <v>5.9660983027814982E-3</v>
      </c>
      <c r="F14" s="7">
        <f>IFERROR(+Net_Imports_reg9!F14/TOTDEMAND_reg9!F14,0)</f>
        <v>6.8264017107835997E-3</v>
      </c>
      <c r="G14" s="7">
        <f>IFERROR(+Net_Imports_reg9!G14/TOTDEMAND_reg9!G14,0)</f>
        <v>5.7511246822467372E-3</v>
      </c>
      <c r="H14" s="7">
        <f>IFERROR(+Net_Imports_reg9!H14/TOTDEMAND_reg9!H14,0)</f>
        <v>5.5983632313526422E-3</v>
      </c>
      <c r="I14" s="7">
        <f>IFERROR(+Net_Imports_reg9!I14/TOTDEMAND_reg9!I14,0)</f>
        <v>4.7429877297917198E-3</v>
      </c>
      <c r="J14" s="7">
        <f>IFERROR(+Net_Imports_reg9!J14/TOTDEMAND_reg9!J14,0)</f>
        <v>4.0907424447047197E-3</v>
      </c>
      <c r="K14" s="7">
        <f>IFERROR(+Net_Imports_reg9!K14/TOTDEMAND_reg9!K14,0)</f>
        <v>3.2769576560699588E-3</v>
      </c>
      <c r="L14" s="7">
        <f>IFERROR(+Net_Imports_reg9!L14/TOTDEMAND_reg9!L14,0)</f>
        <v>4.3915570678924778E-4</v>
      </c>
      <c r="M14" s="8">
        <f>IFERROR(+Net_Imports_reg9!M14/TOTDEMAND_reg9!M14,0)</f>
        <v>6.8386105943342416E-5</v>
      </c>
      <c r="N14" s="7">
        <f>IFERROR(+Net_Imports_reg9!N14/TOTDEMAND_reg9!N14,0)</f>
        <v>0</v>
      </c>
      <c r="O14" s="7">
        <f>IFERROR(+Net_Imports_reg9!O14/TOTDEMAND_reg9!O14,0)</f>
        <v>0</v>
      </c>
      <c r="P14" s="7">
        <f>IFERROR(+Net_Imports_reg9!P14/TOTDEMAND_reg9!P14,0)</f>
        <v>0</v>
      </c>
      <c r="Q14" s="7">
        <f>IFERROR(+Net_Imports_reg9!Q14/TOTDEMAND_reg9!Q14,0)</f>
        <v>0</v>
      </c>
      <c r="S14" t="str">
        <f t="shared" si="0"/>
        <v>INDIA-FC_elec</v>
      </c>
      <c r="T14">
        <f t="shared" si="1"/>
        <v>6.8386105943342416E-5</v>
      </c>
    </row>
    <row r="15" spans="1:23" x14ac:dyDescent="0.25">
      <c r="A15" s="1" t="s">
        <v>8</v>
      </c>
      <c r="B15" s="1" t="s">
        <v>1</v>
      </c>
      <c r="C15" s="7">
        <f>IFERROR(+Net_Imports_reg9!C15/TOTDEMAND_reg9!C15,0)</f>
        <v>0</v>
      </c>
      <c r="D15" s="7">
        <f>IFERROR(+Net_Imports_reg9!D15/TOTDEMAND_reg9!D15,0)</f>
        <v>0</v>
      </c>
      <c r="E15" s="7">
        <f>IFERROR(+Net_Imports_reg9!E15/TOTDEMAND_reg9!E15,0)</f>
        <v>0</v>
      </c>
      <c r="F15" s="7">
        <f>IFERROR(+Net_Imports_reg9!F15/TOTDEMAND_reg9!F15,0)</f>
        <v>0</v>
      </c>
      <c r="G15" s="7">
        <f>IFERROR(+Net_Imports_reg9!G15/TOTDEMAND_reg9!G15,0)</f>
        <v>0</v>
      </c>
      <c r="H15" s="7">
        <f>IFERROR(+Net_Imports_reg9!H15/TOTDEMAND_reg9!H15,0)</f>
        <v>0</v>
      </c>
      <c r="I15" s="7">
        <f>IFERROR(+Net_Imports_reg9!I15/TOTDEMAND_reg9!I15,0)</f>
        <v>0</v>
      </c>
      <c r="J15" s="7">
        <f>IFERROR(+Net_Imports_reg9!J15/TOTDEMAND_reg9!J15,0)</f>
        <v>0</v>
      </c>
      <c r="K15" s="7">
        <f>IFERROR(+Net_Imports_reg9!K15/TOTDEMAND_reg9!K15,0)</f>
        <v>0</v>
      </c>
      <c r="L15" s="7">
        <f>IFERROR(+Net_Imports_reg9!L15/TOTDEMAND_reg9!L15,0)</f>
        <v>0</v>
      </c>
      <c r="M15" s="8">
        <f>IFERROR(+Net_Imports_reg9!M15/TOTDEMAND_reg9!M15,0)</f>
        <v>0</v>
      </c>
      <c r="N15" s="7">
        <f>IFERROR(+Net_Imports_reg9!N15/TOTDEMAND_reg9!N15,0)</f>
        <v>0</v>
      </c>
      <c r="O15" s="7">
        <f>IFERROR(+Net_Imports_reg9!O15/TOTDEMAND_reg9!O15,0)</f>
        <v>0</v>
      </c>
      <c r="P15" s="7">
        <f>IFERROR(+Net_Imports_reg9!P15/TOTDEMAND_reg9!P15,0)</f>
        <v>0</v>
      </c>
      <c r="Q15" s="7">
        <f>IFERROR(+Net_Imports_reg9!Q15/TOTDEMAND_reg9!Q15,0)</f>
        <v>0</v>
      </c>
      <c r="S15" t="str">
        <f t="shared" si="0"/>
        <v>RUSSIA-FC_solid_fossil</v>
      </c>
      <c r="T15">
        <f t="shared" si="1"/>
        <v>0</v>
      </c>
    </row>
    <row r="16" spans="1:23" x14ac:dyDescent="0.25">
      <c r="A16" s="1" t="s">
        <v>8</v>
      </c>
      <c r="B16" s="1" t="s">
        <v>2</v>
      </c>
      <c r="C16" s="7">
        <f>IFERROR(+Net_Imports_reg9!C16/TOTDEMAND_reg9!C16,0)</f>
        <v>0</v>
      </c>
      <c r="D16" s="7">
        <f>IFERROR(+Net_Imports_reg9!D16/TOTDEMAND_reg9!D16,0)</f>
        <v>0</v>
      </c>
      <c r="E16" s="7">
        <f>IFERROR(+Net_Imports_reg9!E16/TOTDEMAND_reg9!E16,0)</f>
        <v>0</v>
      </c>
      <c r="F16" s="7">
        <f>IFERROR(+Net_Imports_reg9!F16/TOTDEMAND_reg9!F16,0)</f>
        <v>0</v>
      </c>
      <c r="G16" s="7">
        <f>IFERROR(+Net_Imports_reg9!G16/TOTDEMAND_reg9!G16,0)</f>
        <v>0</v>
      </c>
      <c r="H16" s="7">
        <f>IFERROR(+Net_Imports_reg9!H16/TOTDEMAND_reg9!H16,0)</f>
        <v>0</v>
      </c>
      <c r="I16" s="7">
        <f>IFERROR(+Net_Imports_reg9!I16/TOTDEMAND_reg9!I16,0)</f>
        <v>0</v>
      </c>
      <c r="J16" s="7">
        <f>IFERROR(+Net_Imports_reg9!J16/TOTDEMAND_reg9!J16,0)</f>
        <v>0</v>
      </c>
      <c r="K16" s="7">
        <f>IFERROR(+Net_Imports_reg9!K16/TOTDEMAND_reg9!K16,0)</f>
        <v>0</v>
      </c>
      <c r="L16" s="7">
        <f>IFERROR(+Net_Imports_reg9!L16/TOTDEMAND_reg9!L16,0)</f>
        <v>0</v>
      </c>
      <c r="M16" s="8">
        <f>IFERROR(+Net_Imports_reg9!M16/TOTDEMAND_reg9!M16,0)</f>
        <v>0</v>
      </c>
      <c r="N16" s="7">
        <f>IFERROR(+Net_Imports_reg9!N16/TOTDEMAND_reg9!N16,0)</f>
        <v>0</v>
      </c>
      <c r="O16" s="7">
        <f>IFERROR(+Net_Imports_reg9!O16/TOTDEMAND_reg9!O16,0)</f>
        <v>0</v>
      </c>
      <c r="P16" s="7">
        <f>IFERROR(+Net_Imports_reg9!P16/TOTDEMAND_reg9!P16,0)</f>
        <v>0</v>
      </c>
      <c r="Q16" s="7">
        <f>IFERROR(+Net_Imports_reg9!Q16/TOTDEMAND_reg9!Q16,0)</f>
        <v>0</v>
      </c>
      <c r="S16" t="str">
        <f t="shared" si="0"/>
        <v>RUSSIA-FC_gas</v>
      </c>
      <c r="T16">
        <f t="shared" si="1"/>
        <v>0</v>
      </c>
    </row>
    <row r="17" spans="1:20" x14ac:dyDescent="0.25">
      <c r="A17" s="1" t="s">
        <v>8</v>
      </c>
      <c r="B17" s="1" t="s">
        <v>3</v>
      </c>
      <c r="C17" s="7">
        <f>IFERROR(+Net_Imports_reg9!C17/TOTDEMAND_reg9!C17,0)</f>
        <v>0</v>
      </c>
      <c r="D17" s="7">
        <f>IFERROR(+Net_Imports_reg9!D17/TOTDEMAND_reg9!D17,0)</f>
        <v>0</v>
      </c>
      <c r="E17" s="7">
        <f>IFERROR(+Net_Imports_reg9!E17/TOTDEMAND_reg9!E17,0)</f>
        <v>0</v>
      </c>
      <c r="F17" s="7">
        <f>IFERROR(+Net_Imports_reg9!F17/TOTDEMAND_reg9!F17,0)</f>
        <v>0</v>
      </c>
      <c r="G17" s="7">
        <f>IFERROR(+Net_Imports_reg9!G17/TOTDEMAND_reg9!G17,0)</f>
        <v>0</v>
      </c>
      <c r="H17" s="7">
        <f>IFERROR(+Net_Imports_reg9!H17/TOTDEMAND_reg9!H17,0)</f>
        <v>0</v>
      </c>
      <c r="I17" s="7">
        <f>IFERROR(+Net_Imports_reg9!I17/TOTDEMAND_reg9!I17,0)</f>
        <v>0</v>
      </c>
      <c r="J17" s="7">
        <f>IFERROR(+Net_Imports_reg9!J17/TOTDEMAND_reg9!J17,0)</f>
        <v>0</v>
      </c>
      <c r="K17" s="7">
        <f>IFERROR(+Net_Imports_reg9!K17/TOTDEMAND_reg9!K17,0)</f>
        <v>0</v>
      </c>
      <c r="L17" s="7">
        <f>IFERROR(+Net_Imports_reg9!L17/TOTDEMAND_reg9!L17,0)</f>
        <v>0</v>
      </c>
      <c r="M17" s="8">
        <f>IFERROR(+Net_Imports_reg9!M17/TOTDEMAND_reg9!M17,0)</f>
        <v>0</v>
      </c>
      <c r="N17" s="7">
        <f>IFERROR(+Net_Imports_reg9!N17/TOTDEMAND_reg9!N17,0)</f>
        <v>0</v>
      </c>
      <c r="O17" s="7">
        <f>IFERROR(+Net_Imports_reg9!O17/TOTDEMAND_reg9!O17,0)</f>
        <v>0</v>
      </c>
      <c r="P17" s="7">
        <f>IFERROR(+Net_Imports_reg9!P17/TOTDEMAND_reg9!P17,0)</f>
        <v>0</v>
      </c>
      <c r="Q17" s="7">
        <f>IFERROR(+Net_Imports_reg9!Q17/TOTDEMAND_reg9!Q17,0)</f>
        <v>0</v>
      </c>
      <c r="S17" t="str">
        <f t="shared" si="0"/>
        <v>RUSSIA-FC_liquid</v>
      </c>
      <c r="T17">
        <f t="shared" si="1"/>
        <v>0</v>
      </c>
    </row>
    <row r="18" spans="1:20" x14ac:dyDescent="0.25">
      <c r="A18" s="1" t="s">
        <v>8</v>
      </c>
      <c r="B18" s="1" t="s">
        <v>4</v>
      </c>
      <c r="C18" s="7">
        <f>IFERROR(+Net_Imports_reg9!C18/TOTDEMAND_reg9!C18,0)</f>
        <v>0</v>
      </c>
      <c r="D18" s="7">
        <f>IFERROR(+Net_Imports_reg9!D18/TOTDEMAND_reg9!D18,0)</f>
        <v>0</v>
      </c>
      <c r="E18" s="7">
        <f>IFERROR(+Net_Imports_reg9!E18/TOTDEMAND_reg9!E18,0)</f>
        <v>0</v>
      </c>
      <c r="F18" s="7">
        <f>IFERROR(+Net_Imports_reg9!F18/TOTDEMAND_reg9!F18,0)</f>
        <v>0</v>
      </c>
      <c r="G18" s="7">
        <f>IFERROR(+Net_Imports_reg9!G18/TOTDEMAND_reg9!G18,0)</f>
        <v>0</v>
      </c>
      <c r="H18" s="7">
        <f>IFERROR(+Net_Imports_reg9!H18/TOTDEMAND_reg9!H18,0)</f>
        <v>0</v>
      </c>
      <c r="I18" s="7">
        <f>IFERROR(+Net_Imports_reg9!I18/TOTDEMAND_reg9!I18,0)</f>
        <v>0</v>
      </c>
      <c r="J18" s="7">
        <f>IFERROR(+Net_Imports_reg9!J18/TOTDEMAND_reg9!J18,0)</f>
        <v>0</v>
      </c>
      <c r="K18" s="7">
        <f>IFERROR(+Net_Imports_reg9!K18/TOTDEMAND_reg9!K18,0)</f>
        <v>0</v>
      </c>
      <c r="L18" s="7">
        <f>IFERROR(+Net_Imports_reg9!L18/TOTDEMAND_reg9!L18,0)</f>
        <v>0</v>
      </c>
      <c r="M18" s="8">
        <f>IFERROR(+Net_Imports_reg9!M18/TOTDEMAND_reg9!M18,0)</f>
        <v>0</v>
      </c>
      <c r="N18" s="7">
        <f>IFERROR(+Net_Imports_reg9!N18/TOTDEMAND_reg9!N18,0)</f>
        <v>0</v>
      </c>
      <c r="O18" s="7">
        <f>IFERROR(+Net_Imports_reg9!O18/TOTDEMAND_reg9!O18,0)</f>
        <v>0</v>
      </c>
      <c r="P18" s="7">
        <f>IFERROR(+Net_Imports_reg9!P18/TOTDEMAND_reg9!P18,0)</f>
        <v>0</v>
      </c>
      <c r="Q18" s="7">
        <f>IFERROR(+Net_Imports_reg9!Q18/TOTDEMAND_reg9!Q18,0)</f>
        <v>0</v>
      </c>
      <c r="S18" t="str">
        <f t="shared" si="0"/>
        <v>RUSSIA-FC_solid_bio</v>
      </c>
      <c r="T18">
        <f t="shared" si="1"/>
        <v>0</v>
      </c>
    </row>
    <row r="19" spans="1:20" x14ac:dyDescent="0.25">
      <c r="A19" s="1" t="s">
        <v>8</v>
      </c>
      <c r="B19" s="1" t="s">
        <v>5</v>
      </c>
      <c r="C19" s="7">
        <f>IFERROR(+Net_Imports_reg9!C19/TOTDEMAND_reg9!C19,0)</f>
        <v>0</v>
      </c>
      <c r="D19" s="7">
        <f>IFERROR(+Net_Imports_reg9!D19/TOTDEMAND_reg9!D19,0)</f>
        <v>0</v>
      </c>
      <c r="E19" s="7">
        <f>IFERROR(+Net_Imports_reg9!E19/TOTDEMAND_reg9!E19,0)</f>
        <v>0</v>
      </c>
      <c r="F19" s="7">
        <f>IFERROR(+Net_Imports_reg9!F19/TOTDEMAND_reg9!F19,0)</f>
        <v>0</v>
      </c>
      <c r="G19" s="7">
        <f>IFERROR(+Net_Imports_reg9!G19/TOTDEMAND_reg9!G19,0)</f>
        <v>0</v>
      </c>
      <c r="H19" s="7">
        <f>IFERROR(+Net_Imports_reg9!H19/TOTDEMAND_reg9!H19,0)</f>
        <v>0</v>
      </c>
      <c r="I19" s="7">
        <f>IFERROR(+Net_Imports_reg9!I19/TOTDEMAND_reg9!I19,0)</f>
        <v>0</v>
      </c>
      <c r="J19" s="7">
        <f>IFERROR(+Net_Imports_reg9!J19/TOTDEMAND_reg9!J19,0)</f>
        <v>0</v>
      </c>
      <c r="K19" s="7">
        <f>IFERROR(+Net_Imports_reg9!K19/TOTDEMAND_reg9!K19,0)</f>
        <v>0</v>
      </c>
      <c r="L19" s="7">
        <f>IFERROR(+Net_Imports_reg9!L19/TOTDEMAND_reg9!L19,0)</f>
        <v>0</v>
      </c>
      <c r="M19" s="8">
        <f>IFERROR(+Net_Imports_reg9!M19/TOTDEMAND_reg9!M19,0)</f>
        <v>0</v>
      </c>
      <c r="N19" s="7">
        <f>IFERROR(+Net_Imports_reg9!N19/TOTDEMAND_reg9!N19,0)</f>
        <v>0</v>
      </c>
      <c r="O19" s="7">
        <f>IFERROR(+Net_Imports_reg9!O19/TOTDEMAND_reg9!O19,0)</f>
        <v>0</v>
      </c>
      <c r="P19" s="7">
        <f>IFERROR(+Net_Imports_reg9!P19/TOTDEMAND_reg9!P19,0)</f>
        <v>0</v>
      </c>
      <c r="Q19" s="7">
        <f>IFERROR(+Net_Imports_reg9!Q19/TOTDEMAND_reg9!Q19,0)</f>
        <v>0</v>
      </c>
      <c r="S19" t="str">
        <f t="shared" si="0"/>
        <v>RUSSIA-FC_heat</v>
      </c>
      <c r="T19">
        <f t="shared" si="1"/>
        <v>0</v>
      </c>
    </row>
    <row r="20" spans="1:20" x14ac:dyDescent="0.25">
      <c r="A20" s="1" t="s">
        <v>8</v>
      </c>
      <c r="B20" s="1" t="s">
        <v>6</v>
      </c>
      <c r="C20" s="7">
        <f>IFERROR(+Net_Imports_reg9!C20/TOTDEMAND_reg9!C20,0)</f>
        <v>0</v>
      </c>
      <c r="D20" s="7">
        <f>IFERROR(+Net_Imports_reg9!D20/TOTDEMAND_reg9!D20,0)</f>
        <v>0</v>
      </c>
      <c r="E20" s="7">
        <f>IFERROR(+Net_Imports_reg9!E20/TOTDEMAND_reg9!E20,0)</f>
        <v>0</v>
      </c>
      <c r="F20" s="7">
        <f>IFERROR(+Net_Imports_reg9!F20/TOTDEMAND_reg9!F20,0)</f>
        <v>0</v>
      </c>
      <c r="G20" s="7">
        <f>IFERROR(+Net_Imports_reg9!G20/TOTDEMAND_reg9!G20,0)</f>
        <v>0</v>
      </c>
      <c r="H20" s="7">
        <f>IFERROR(+Net_Imports_reg9!H20/TOTDEMAND_reg9!H20,0)</f>
        <v>0</v>
      </c>
      <c r="I20" s="7">
        <f>IFERROR(+Net_Imports_reg9!I20/TOTDEMAND_reg9!I20,0)</f>
        <v>0</v>
      </c>
      <c r="J20" s="7">
        <f>IFERROR(+Net_Imports_reg9!J20/TOTDEMAND_reg9!J20,0)</f>
        <v>0</v>
      </c>
      <c r="K20" s="7">
        <f>IFERROR(+Net_Imports_reg9!K20/TOTDEMAND_reg9!K20,0)</f>
        <v>0</v>
      </c>
      <c r="L20" s="7">
        <f>IFERROR(+Net_Imports_reg9!L20/TOTDEMAND_reg9!L20,0)</f>
        <v>0</v>
      </c>
      <c r="M20" s="8">
        <f>IFERROR(+Net_Imports_reg9!M20/TOTDEMAND_reg9!M20,0)</f>
        <v>0</v>
      </c>
      <c r="N20" s="7">
        <f>IFERROR(+Net_Imports_reg9!N20/TOTDEMAND_reg9!N20,0)</f>
        <v>0</v>
      </c>
      <c r="O20" s="7">
        <f>IFERROR(+Net_Imports_reg9!O20/TOTDEMAND_reg9!O20,0)</f>
        <v>0</v>
      </c>
      <c r="P20" s="7">
        <f>IFERROR(+Net_Imports_reg9!P20/TOTDEMAND_reg9!P20,0)</f>
        <v>0</v>
      </c>
      <c r="Q20" s="7">
        <f>IFERROR(+Net_Imports_reg9!Q20/TOTDEMAND_reg9!Q20,0)</f>
        <v>0</v>
      </c>
      <c r="S20" t="str">
        <f t="shared" si="0"/>
        <v>RUSSIA-FC_elec</v>
      </c>
      <c r="T20">
        <f t="shared" si="1"/>
        <v>0</v>
      </c>
    </row>
    <row r="21" spans="1:20" x14ac:dyDescent="0.25">
      <c r="A21" s="1" t="s">
        <v>9</v>
      </c>
      <c r="B21" s="1" t="s">
        <v>1</v>
      </c>
      <c r="C21" s="7">
        <f>IFERROR(+Net_Imports_reg9!C21/TOTDEMAND_reg9!C21,0)</f>
        <v>0.62520165072926381</v>
      </c>
      <c r="D21" s="7">
        <f>IFERROR(+Net_Imports_reg9!D21/TOTDEMAND_reg9!D21,0)</f>
        <v>0.66683857638164412</v>
      </c>
      <c r="E21" s="7">
        <f>IFERROR(+Net_Imports_reg9!E21/TOTDEMAND_reg9!E21,0)</f>
        <v>0.62647658686282592</v>
      </c>
      <c r="F21" s="7">
        <f>IFERROR(+Net_Imports_reg9!F21/TOTDEMAND_reg9!F21,0)</f>
        <v>0.68156772577642277</v>
      </c>
      <c r="G21" s="7">
        <f>IFERROR(+Net_Imports_reg9!G21/TOTDEMAND_reg9!G21,0)</f>
        <v>0.65622350773438631</v>
      </c>
      <c r="H21" s="7">
        <f>IFERROR(+Net_Imports_reg9!H21/TOTDEMAND_reg9!H21,0)</f>
        <v>0.50978018728305108</v>
      </c>
      <c r="I21" s="7">
        <f>IFERROR(+Net_Imports_reg9!I21/TOTDEMAND_reg9!I21,0)</f>
        <v>0.59402492050585654</v>
      </c>
      <c r="J21" s="7">
        <f>IFERROR(+Net_Imports_reg9!J21/TOTDEMAND_reg9!J21,0)</f>
        <v>0.67114915566160649</v>
      </c>
      <c r="K21" s="7">
        <f>IFERROR(+Net_Imports_reg9!K21/TOTDEMAND_reg9!K21,0)</f>
        <v>0.79636300704553831</v>
      </c>
      <c r="L21" s="7">
        <f>IFERROR(+Net_Imports_reg9!L21/TOTDEMAND_reg9!L21,0)</f>
        <v>0.7628962593903984</v>
      </c>
      <c r="M21" s="8">
        <f>IFERROR(+Net_Imports_reg9!M21/TOTDEMAND_reg9!M21,0)</f>
        <v>0.57472575944236859</v>
      </c>
      <c r="N21" s="7">
        <f>IFERROR(+Net_Imports_reg9!N21/TOTDEMAND_reg9!N21,0)</f>
        <v>0.41435959184924437</v>
      </c>
      <c r="O21" s="7">
        <f>IFERROR(+Net_Imports_reg9!O21/TOTDEMAND_reg9!O21,0)</f>
        <v>0.49350241341303946</v>
      </c>
      <c r="P21" s="7">
        <f>IFERROR(+Net_Imports_reg9!P21/TOTDEMAND_reg9!P21,0)</f>
        <v>0.60929404592900094</v>
      </c>
      <c r="Q21" s="7">
        <f>IFERROR(+Net_Imports_reg9!Q21/TOTDEMAND_reg9!Q21,0)</f>
        <v>0.48970545821429173</v>
      </c>
      <c r="S21" t="str">
        <f t="shared" si="0"/>
        <v>UK-FC_solid_fossil</v>
      </c>
      <c r="T21">
        <f t="shared" si="1"/>
        <v>0.57472575944236859</v>
      </c>
    </row>
    <row r="22" spans="1:20" x14ac:dyDescent="0.25">
      <c r="A22" s="1" t="s">
        <v>9</v>
      </c>
      <c r="B22" s="1" t="s">
        <v>2</v>
      </c>
      <c r="C22" s="7">
        <f>IFERROR(+Net_Imports_reg9!C22/TOTDEMAND_reg9!C22,0)</f>
        <v>6.1997498606845829E-2</v>
      </c>
      <c r="D22" s="7">
        <f>IFERROR(+Net_Imports_reg9!D22/TOTDEMAND_reg9!D22,0)</f>
        <v>0.10397419433948152</v>
      </c>
      <c r="E22" s="7">
        <f>IFERROR(+Net_Imports_reg9!E22/TOTDEMAND_reg9!E22,0)</f>
        <v>0.18097218160784984</v>
      </c>
      <c r="F22" s="7">
        <f>IFERROR(+Net_Imports_reg9!F22/TOTDEMAND_reg9!F22,0)</f>
        <v>0.23625513706407719</v>
      </c>
      <c r="G22" s="7">
        <f>IFERROR(+Net_Imports_reg9!G22/TOTDEMAND_reg9!G22,0)</f>
        <v>0.29233266647773831</v>
      </c>
      <c r="H22" s="7">
        <f>IFERROR(+Net_Imports_reg9!H22/TOTDEMAND_reg9!H22,0)</f>
        <v>0.36010024710906285</v>
      </c>
      <c r="I22" s="7">
        <f>IFERROR(+Net_Imports_reg9!I22/TOTDEMAND_reg9!I22,0)</f>
        <v>0.399799631768539</v>
      </c>
      <c r="J22" s="7">
        <f>IFERROR(+Net_Imports_reg9!J22/TOTDEMAND_reg9!J22,0)</f>
        <v>0.43899906325076987</v>
      </c>
      <c r="K22" s="7">
        <f>IFERROR(+Net_Imports_reg9!K22/TOTDEMAND_reg9!K22,0)</f>
        <v>0.45526444142977512</v>
      </c>
      <c r="L22" s="7">
        <f>IFERROR(+Net_Imports_reg9!L22/TOTDEMAND_reg9!L22,0)</f>
        <v>0.40053565771629718</v>
      </c>
      <c r="M22" s="8">
        <f>IFERROR(+Net_Imports_reg9!M22/TOTDEMAND_reg9!M22,0)</f>
        <v>0.37204538944006765</v>
      </c>
      <c r="N22" s="7">
        <f>IFERROR(+Net_Imports_reg9!N22/TOTDEMAND_reg9!N22,0)</f>
        <v>0.40308831428741271</v>
      </c>
      <c r="O22" s="7">
        <f>IFERROR(+Net_Imports_reg9!O22/TOTDEMAND_reg9!O22,0)</f>
        <v>0.39495996161033653</v>
      </c>
      <c r="P22" s="7">
        <f>IFERROR(+Net_Imports_reg9!P22/TOTDEMAND_reg9!P22,0)</f>
        <v>0.43151593800836746</v>
      </c>
      <c r="Q22" s="7">
        <f>IFERROR(+Net_Imports_reg9!Q22/TOTDEMAND_reg9!Q22,0)</f>
        <v>0.43162196657839702</v>
      </c>
      <c r="S22" t="str">
        <f t="shared" si="0"/>
        <v>UK-FC_gas</v>
      </c>
      <c r="T22">
        <f t="shared" si="1"/>
        <v>0.37204538944006765</v>
      </c>
    </row>
    <row r="23" spans="1:20" x14ac:dyDescent="0.25">
      <c r="A23" s="1" t="s">
        <v>9</v>
      </c>
      <c r="B23" s="1" t="s">
        <v>3</v>
      </c>
      <c r="C23" s="7">
        <f>IFERROR(+Net_Imports_reg9!C23/TOTDEMAND_reg9!C23,0)</f>
        <v>0</v>
      </c>
      <c r="D23" s="7">
        <f>IFERROR(+Net_Imports_reg9!D23/TOTDEMAND_reg9!D23,0)</f>
        <v>0</v>
      </c>
      <c r="E23" s="7">
        <f>IFERROR(+Net_Imports_reg9!E23/TOTDEMAND_reg9!E23,0)</f>
        <v>0</v>
      </c>
      <c r="F23" s="7">
        <f>IFERROR(+Net_Imports_reg9!F23/TOTDEMAND_reg9!F23,0)</f>
        <v>0</v>
      </c>
      <c r="G23" s="7">
        <f>IFERROR(+Net_Imports_reg9!G23/TOTDEMAND_reg9!G23,0)</f>
        <v>0</v>
      </c>
      <c r="H23" s="7">
        <f>IFERROR(+Net_Imports_reg9!H23/TOTDEMAND_reg9!H23,0)</f>
        <v>0</v>
      </c>
      <c r="I23" s="7">
        <f>IFERROR(+Net_Imports_reg9!I23/TOTDEMAND_reg9!I23,0)</f>
        <v>0</v>
      </c>
      <c r="J23" s="7">
        <f>IFERROR(+Net_Imports_reg9!J23/TOTDEMAND_reg9!J23,0)</f>
        <v>0</v>
      </c>
      <c r="K23" s="7">
        <f>IFERROR(+Net_Imports_reg9!K23/TOTDEMAND_reg9!K23,0)</f>
        <v>2.4204566528234418E-2</v>
      </c>
      <c r="L23" s="7">
        <f>IFERROR(+Net_Imports_reg9!L23/TOTDEMAND_reg9!L23,0)</f>
        <v>0.10915650798579916</v>
      </c>
      <c r="M23" s="8">
        <f>IFERROR(+Net_Imports_reg9!M23/TOTDEMAND_reg9!M23,0)</f>
        <v>0.14385938740606219</v>
      </c>
      <c r="N23" s="7">
        <f>IFERROR(+Net_Imports_reg9!N23/TOTDEMAND_reg9!N23,0)</f>
        <v>0.16762045094222908</v>
      </c>
      <c r="O23" s="7">
        <f>IFERROR(+Net_Imports_reg9!O23/TOTDEMAND_reg9!O23,0)</f>
        <v>0.1575931622737877</v>
      </c>
      <c r="P23" s="7">
        <f>IFERROR(+Net_Imports_reg9!P23/TOTDEMAND_reg9!P23,0)</f>
        <v>0.19318392142447449</v>
      </c>
      <c r="Q23" s="7">
        <f>IFERROR(+Net_Imports_reg9!Q23/TOTDEMAND_reg9!Q23,0)</f>
        <v>0.19628789148807854</v>
      </c>
      <c r="S23" t="str">
        <f t="shared" si="0"/>
        <v>UK-FC_liquid</v>
      </c>
      <c r="T23">
        <f t="shared" si="1"/>
        <v>0.14385938740606219</v>
      </c>
    </row>
    <row r="24" spans="1:20" x14ac:dyDescent="0.25">
      <c r="A24" s="1" t="s">
        <v>9</v>
      </c>
      <c r="B24" s="1" t="s">
        <v>4</v>
      </c>
      <c r="C24" s="7">
        <f>IFERROR(+Net_Imports_reg9!C24/TOTDEMAND_reg9!C24,0)</f>
        <v>0.21490283877263985</v>
      </c>
      <c r="D24" s="7">
        <f>IFERROR(+Net_Imports_reg9!D24/TOTDEMAND_reg9!D24,0)</f>
        <v>0.24397881203961708</v>
      </c>
      <c r="E24" s="7">
        <f>IFERROR(+Net_Imports_reg9!E24/TOTDEMAND_reg9!E24,0)</f>
        <v>0.19421356421356423</v>
      </c>
      <c r="F24" s="7">
        <f>IFERROR(+Net_Imports_reg9!F24/TOTDEMAND_reg9!F24,0)</f>
        <v>0.15619517043437695</v>
      </c>
      <c r="G24" s="7">
        <f>IFERROR(+Net_Imports_reg9!G24/TOTDEMAND_reg9!G24,0)</f>
        <v>0.14728989177987567</v>
      </c>
      <c r="H24" s="7">
        <f>IFERROR(+Net_Imports_reg9!H24/TOTDEMAND_reg9!H24,0)</f>
        <v>0.2254001937537482</v>
      </c>
      <c r="I24" s="7">
        <f>IFERROR(+Net_Imports_reg9!I24/TOTDEMAND_reg9!I24,0)</f>
        <v>0.19383835049071099</v>
      </c>
      <c r="J24" s="7">
        <f>IFERROR(+Net_Imports_reg9!J24/TOTDEMAND_reg9!J24,0)</f>
        <v>0.18469385040961805</v>
      </c>
      <c r="K24" s="7">
        <f>IFERROR(+Net_Imports_reg9!K24/TOTDEMAND_reg9!K24,0)</f>
        <v>0.26494121877826021</v>
      </c>
      <c r="L24" s="7">
        <f>IFERROR(+Net_Imports_reg9!L24/TOTDEMAND_reg9!L24,0)</f>
        <v>0.31894566199528729</v>
      </c>
      <c r="M24" s="8">
        <f>IFERROR(+Net_Imports_reg9!M24/TOTDEMAND_reg9!M24,0)</f>
        <v>0.34413612603298316</v>
      </c>
      <c r="N24" s="7">
        <f>IFERROR(+Net_Imports_reg9!N24/TOTDEMAND_reg9!N24,0)</f>
        <v>0.36092085235920851</v>
      </c>
      <c r="O24" s="7">
        <f>IFERROR(+Net_Imports_reg9!O24/TOTDEMAND_reg9!O24,0)</f>
        <v>0.32653633485089556</v>
      </c>
      <c r="P24" s="7">
        <f>IFERROR(+Net_Imports_reg9!P24/TOTDEMAND_reg9!P24,0)</f>
        <v>0.32920899503807827</v>
      </c>
      <c r="Q24" s="7">
        <f>IFERROR(+Net_Imports_reg9!Q24/TOTDEMAND_reg9!Q24,0)</f>
        <v>0.36579555298873812</v>
      </c>
      <c r="S24" t="str">
        <f t="shared" si="0"/>
        <v>UK-FC_solid_bio</v>
      </c>
      <c r="T24">
        <f t="shared" si="1"/>
        <v>0.34413612603298316</v>
      </c>
    </row>
    <row r="25" spans="1:20" x14ac:dyDescent="0.25">
      <c r="A25" s="1" t="s">
        <v>9</v>
      </c>
      <c r="B25" s="1" t="s">
        <v>5</v>
      </c>
      <c r="C25" s="7">
        <f>IFERROR(+Net_Imports_reg9!C25/TOTDEMAND_reg9!C25,0)</f>
        <v>0</v>
      </c>
      <c r="D25" s="7">
        <f>IFERROR(+Net_Imports_reg9!D25/TOTDEMAND_reg9!D25,0)</f>
        <v>0</v>
      </c>
      <c r="E25" s="7">
        <f>IFERROR(+Net_Imports_reg9!E25/TOTDEMAND_reg9!E25,0)</f>
        <v>0</v>
      </c>
      <c r="F25" s="7">
        <f>IFERROR(+Net_Imports_reg9!F25/TOTDEMAND_reg9!F25,0)</f>
        <v>0</v>
      </c>
      <c r="G25" s="7">
        <f>IFERROR(+Net_Imports_reg9!G25/TOTDEMAND_reg9!G25,0)</f>
        <v>0</v>
      </c>
      <c r="H25" s="7">
        <f>IFERROR(+Net_Imports_reg9!H25/TOTDEMAND_reg9!H25,0)</f>
        <v>0</v>
      </c>
      <c r="I25" s="7">
        <f>IFERROR(+Net_Imports_reg9!I25/TOTDEMAND_reg9!I25,0)</f>
        <v>0</v>
      </c>
      <c r="J25" s="7">
        <f>IFERROR(+Net_Imports_reg9!J25/TOTDEMAND_reg9!J25,0)</f>
        <v>0</v>
      </c>
      <c r="K25" s="7">
        <f>IFERROR(+Net_Imports_reg9!K25/TOTDEMAND_reg9!K25,0)</f>
        <v>0</v>
      </c>
      <c r="L25" s="7">
        <f>IFERROR(+Net_Imports_reg9!L25/TOTDEMAND_reg9!L25,0)</f>
        <v>0</v>
      </c>
      <c r="M25" s="8">
        <f>IFERROR(+Net_Imports_reg9!M25/TOTDEMAND_reg9!M25,0)</f>
        <v>0</v>
      </c>
      <c r="N25" s="7">
        <f>IFERROR(+Net_Imports_reg9!N25/TOTDEMAND_reg9!N25,0)</f>
        <v>0</v>
      </c>
      <c r="O25" s="7">
        <f>IFERROR(+Net_Imports_reg9!O25/TOTDEMAND_reg9!O25,0)</f>
        <v>0</v>
      </c>
      <c r="P25" s="7">
        <f>IFERROR(+Net_Imports_reg9!P25/TOTDEMAND_reg9!P25,0)</f>
        <v>0</v>
      </c>
      <c r="Q25" s="7">
        <f>IFERROR(+Net_Imports_reg9!Q25/TOTDEMAND_reg9!Q25,0)</f>
        <v>0</v>
      </c>
      <c r="S25" t="str">
        <f t="shared" si="0"/>
        <v>UK-FC_heat</v>
      </c>
      <c r="T25">
        <f t="shared" si="1"/>
        <v>0</v>
      </c>
    </row>
    <row r="26" spans="1:20" x14ac:dyDescent="0.25">
      <c r="A26" s="1" t="s">
        <v>9</v>
      </c>
      <c r="B26" s="1" t="s">
        <v>6</v>
      </c>
      <c r="C26" s="7">
        <f>IFERROR(+Net_Imports_reg9!C26/TOTDEMAND_reg9!C26,0)</f>
        <v>2.0609543152237179E-2</v>
      </c>
      <c r="D26" s="7">
        <f>IFERROR(+Net_Imports_reg9!D26/TOTDEMAND_reg9!D26,0)</f>
        <v>1.8748113840482656E-2</v>
      </c>
      <c r="E26" s="7">
        <f>IFERROR(+Net_Imports_reg9!E26/TOTDEMAND_reg9!E26,0)</f>
        <v>1.3096960199304843E-2</v>
      </c>
      <c r="F26" s="7">
        <f>IFERROR(+Net_Imports_reg9!F26/TOTDEMAND_reg9!F26,0)</f>
        <v>2.7846195431132266E-2</v>
      </c>
      <c r="G26" s="7">
        <f>IFERROR(+Net_Imports_reg9!G26/TOTDEMAND_reg9!G26,0)</f>
        <v>7.6103784174881787E-3</v>
      </c>
      <c r="H26" s="7">
        <f>IFERROR(+Net_Imports_reg9!H26/TOTDEMAND_reg9!H26,0)</f>
        <v>6.9736714710329391E-3</v>
      </c>
      <c r="I26" s="7">
        <f>IFERROR(+Net_Imports_reg9!I26/TOTDEMAND_reg9!I26,0)</f>
        <v>1.6760158959216485E-2</v>
      </c>
      <c r="J26" s="7">
        <f>IFERROR(+Net_Imports_reg9!J26/TOTDEMAND_reg9!J26,0)</f>
        <v>3.1825699037369176E-2</v>
      </c>
      <c r="K26" s="7">
        <f>IFERROR(+Net_Imports_reg9!K26/TOTDEMAND_reg9!K26,0)</f>
        <v>3.9035602213030318E-2</v>
      </c>
      <c r="L26" s="7">
        <f>IFERROR(+Net_Imports_reg9!L26/TOTDEMAND_reg9!L26,0)</f>
        <v>5.7685323342527302E-2</v>
      </c>
      <c r="M26" s="8">
        <f>IFERROR(+Net_Imports_reg9!M26/TOTDEMAND_reg9!M26,0)</f>
        <v>6.0737172126188087E-2</v>
      </c>
      <c r="N26" s="7">
        <f>IFERROR(+Net_Imports_reg9!N26/TOTDEMAND_reg9!N26,0)</f>
        <v>5.0126858250183599E-2</v>
      </c>
      <c r="O26" s="7">
        <f>IFERROR(+Net_Imports_reg9!O26/TOTDEMAND_reg9!O26,0)</f>
        <v>4.2192735059091227E-2</v>
      </c>
      <c r="P26" s="7">
        <f>IFERROR(+Net_Imports_reg9!P26/TOTDEMAND_reg9!P26,0)</f>
        <v>5.4731939526706234E-2</v>
      </c>
      <c r="Q26" s="7">
        <f>IFERROR(+Net_Imports_reg9!Q26/TOTDEMAND_reg9!Q26,0)</f>
        <v>6.2093648885783781E-2</v>
      </c>
      <c r="S26" t="str">
        <f t="shared" si="0"/>
        <v>UK-FC_elec</v>
      </c>
      <c r="T26">
        <f t="shared" si="1"/>
        <v>6.0737172126188087E-2</v>
      </c>
    </row>
    <row r="27" spans="1:20" x14ac:dyDescent="0.25">
      <c r="A27" s="1" t="s">
        <v>10</v>
      </c>
      <c r="B27" s="1" t="s">
        <v>1</v>
      </c>
      <c r="C27" s="7">
        <f>IFERROR(+Net_Imports_reg9!C27/TOTDEMAND_reg9!C27,0)</f>
        <v>0</v>
      </c>
      <c r="D27" s="7">
        <f>IFERROR(+Net_Imports_reg9!D27/TOTDEMAND_reg9!D27,0)</f>
        <v>0</v>
      </c>
      <c r="E27" s="7">
        <f>IFERROR(+Net_Imports_reg9!E27/TOTDEMAND_reg9!E27,0)</f>
        <v>0</v>
      </c>
      <c r="F27" s="7">
        <f>IFERROR(+Net_Imports_reg9!F27/TOTDEMAND_reg9!F27,0)</f>
        <v>0</v>
      </c>
      <c r="G27" s="7">
        <f>IFERROR(+Net_Imports_reg9!G27/TOTDEMAND_reg9!G27,0)</f>
        <v>0</v>
      </c>
      <c r="H27" s="7">
        <f>IFERROR(+Net_Imports_reg9!H27/TOTDEMAND_reg9!H27,0)</f>
        <v>0</v>
      </c>
      <c r="I27" s="7">
        <f>IFERROR(+Net_Imports_reg9!I27/TOTDEMAND_reg9!I27,0)</f>
        <v>0</v>
      </c>
      <c r="J27" s="7">
        <f>IFERROR(+Net_Imports_reg9!J27/TOTDEMAND_reg9!J27,0)</f>
        <v>0</v>
      </c>
      <c r="K27" s="7">
        <f>IFERROR(+Net_Imports_reg9!K27/TOTDEMAND_reg9!K27,0)</f>
        <v>0</v>
      </c>
      <c r="L27" s="7">
        <f>IFERROR(+Net_Imports_reg9!L27/TOTDEMAND_reg9!L27,0)</f>
        <v>0</v>
      </c>
      <c r="M27" s="8">
        <f>IFERROR(+Net_Imports_reg9!M27/TOTDEMAND_reg9!M27,0)</f>
        <v>0</v>
      </c>
      <c r="N27" s="7">
        <f>IFERROR(+Net_Imports_reg9!N27/TOTDEMAND_reg9!N27,0)</f>
        <v>0</v>
      </c>
      <c r="O27" s="7">
        <f>IFERROR(+Net_Imports_reg9!O27/TOTDEMAND_reg9!O27,0)</f>
        <v>0</v>
      </c>
      <c r="P27" s="7">
        <f>IFERROR(+Net_Imports_reg9!P27/TOTDEMAND_reg9!P27,0)</f>
        <v>0</v>
      </c>
      <c r="Q27" s="7">
        <f>IFERROR(+Net_Imports_reg9!Q27/TOTDEMAND_reg9!Q27,0)</f>
        <v>0</v>
      </c>
      <c r="S27" t="str">
        <f t="shared" si="0"/>
        <v>EU27-FC_solid_fossil</v>
      </c>
      <c r="T27">
        <f t="shared" si="1"/>
        <v>0</v>
      </c>
    </row>
    <row r="28" spans="1:20" x14ac:dyDescent="0.25">
      <c r="A28" s="1" t="s">
        <v>10</v>
      </c>
      <c r="B28" s="1" t="s">
        <v>2</v>
      </c>
      <c r="C28" s="7">
        <f>IFERROR(+Net_Imports_reg9!C28/TOTDEMAND_reg9!C28,0)</f>
        <v>0.60801974380338364</v>
      </c>
      <c r="D28" s="7">
        <f>IFERROR(+Net_Imports_reg9!D28/TOTDEMAND_reg9!D28,0)</f>
        <v>0.61486282736261233</v>
      </c>
      <c r="E28" s="7">
        <f>IFERROR(+Net_Imports_reg9!E28/TOTDEMAND_reg9!E28,0)</f>
        <v>0.59412271621668733</v>
      </c>
      <c r="F28" s="7">
        <f>IFERROR(+Net_Imports_reg9!F28/TOTDEMAND_reg9!F28,0)</f>
        <v>0.59967578108776254</v>
      </c>
      <c r="G28" s="7">
        <f>IFERROR(+Net_Imports_reg9!G28/TOTDEMAND_reg9!G28,0)</f>
        <v>0.60929617425959737</v>
      </c>
      <c r="H28" s="7">
        <f>IFERROR(+Net_Imports_reg9!H28/TOTDEMAND_reg9!H28,0)</f>
        <v>0.58047267938371394</v>
      </c>
      <c r="I28" s="7">
        <f>IFERROR(+Net_Imports_reg9!I28/TOTDEMAND_reg9!I28,0)</f>
        <v>0.58627307358042569</v>
      </c>
      <c r="J28" s="7">
        <f>IFERROR(+Net_Imports_reg9!J28/TOTDEMAND_reg9!J28,0)</f>
        <v>0.5753903097940708</v>
      </c>
      <c r="K28" s="7">
        <f>IFERROR(+Net_Imports_reg9!K28/TOTDEMAND_reg9!K28,0)</f>
        <v>0.57176284514439502</v>
      </c>
      <c r="L28" s="7">
        <f>IFERROR(+Net_Imports_reg9!L28/TOTDEMAND_reg9!L28,0)</f>
        <v>0.56477179297830837</v>
      </c>
      <c r="M28" s="8">
        <f>IFERROR(+Net_Imports_reg9!M28/TOTDEMAND_reg9!M28,0)</f>
        <v>0.59944056553820957</v>
      </c>
      <c r="N28" s="7">
        <f>IFERROR(+Net_Imports_reg9!N28/TOTDEMAND_reg9!N28,0)</f>
        <v>0</v>
      </c>
      <c r="O28" s="7">
        <f>IFERROR(+Net_Imports_reg9!O28/TOTDEMAND_reg9!O28,0)</f>
        <v>0.6663324420982627</v>
      </c>
      <c r="P28" s="7">
        <f>IFERROR(+Net_Imports_reg9!P28/TOTDEMAND_reg9!P28,0)</f>
        <v>0</v>
      </c>
      <c r="Q28" s="7">
        <f>IFERROR(+Net_Imports_reg9!Q28/TOTDEMAND_reg9!Q28,0)</f>
        <v>0</v>
      </c>
      <c r="S28" t="str">
        <f t="shared" si="0"/>
        <v>EU27-FC_gas</v>
      </c>
      <c r="T28">
        <f t="shared" si="1"/>
        <v>0.59944056553820957</v>
      </c>
    </row>
    <row r="29" spans="1:20" x14ac:dyDescent="0.25">
      <c r="A29" s="1" t="s">
        <v>10</v>
      </c>
      <c r="B29" s="1" t="s">
        <v>3</v>
      </c>
      <c r="C29" s="7">
        <f>IFERROR(+Net_Imports_reg9!C29/TOTDEMAND_reg9!C29,0)</f>
        <v>2.2982884203706345E-2</v>
      </c>
      <c r="D29" s="7">
        <f>IFERROR(+Net_Imports_reg9!D29/TOTDEMAND_reg9!D29,0)</f>
        <v>2.2869257699392735E-2</v>
      </c>
      <c r="E29" s="7">
        <f>IFERROR(+Net_Imports_reg9!E29/TOTDEMAND_reg9!E29,0)</f>
        <v>7.4867526589547069E-3</v>
      </c>
      <c r="F29" s="7">
        <f>IFERROR(+Net_Imports_reg9!F29/TOTDEMAND_reg9!F29,0)</f>
        <v>1.4348431509770044E-2</v>
      </c>
      <c r="G29" s="7">
        <f>IFERROR(+Net_Imports_reg9!G29/TOTDEMAND_reg9!G29,0)</f>
        <v>0</v>
      </c>
      <c r="H29" s="7">
        <f>IFERROR(+Net_Imports_reg9!H29/TOTDEMAND_reg9!H29,0)</f>
        <v>0</v>
      </c>
      <c r="I29" s="7">
        <f>IFERROR(+Net_Imports_reg9!I29/TOTDEMAND_reg9!I29,0)</f>
        <v>0</v>
      </c>
      <c r="J29" s="7">
        <f>IFERROR(+Net_Imports_reg9!J29/TOTDEMAND_reg9!J29,0)</f>
        <v>0</v>
      </c>
      <c r="K29" s="7">
        <f>IFERROR(+Net_Imports_reg9!K29/TOTDEMAND_reg9!K29,0)</f>
        <v>0</v>
      </c>
      <c r="L29" s="7">
        <f>IFERROR(+Net_Imports_reg9!L29/TOTDEMAND_reg9!L29,0)</f>
        <v>0</v>
      </c>
      <c r="M29" s="8">
        <f>IFERROR(+Net_Imports_reg9!M29/TOTDEMAND_reg9!M29,0)</f>
        <v>0</v>
      </c>
      <c r="N29" s="7">
        <f>IFERROR(+Net_Imports_reg9!N29/TOTDEMAND_reg9!N29,0)</f>
        <v>0</v>
      </c>
      <c r="O29" s="7">
        <f>IFERROR(+Net_Imports_reg9!O29/TOTDEMAND_reg9!O29,0)</f>
        <v>0</v>
      </c>
      <c r="P29" s="7">
        <f>IFERROR(+Net_Imports_reg9!P29/TOTDEMAND_reg9!P29,0)</f>
        <v>0</v>
      </c>
      <c r="Q29" s="7">
        <f>IFERROR(+Net_Imports_reg9!Q29/TOTDEMAND_reg9!Q29,0)</f>
        <v>0</v>
      </c>
      <c r="S29" t="str">
        <f t="shared" si="0"/>
        <v>EU27-FC_liquid</v>
      </c>
      <c r="T29">
        <f t="shared" si="1"/>
        <v>0</v>
      </c>
    </row>
    <row r="30" spans="1:20" x14ac:dyDescent="0.25">
      <c r="A30" s="1" t="s">
        <v>10</v>
      </c>
      <c r="B30" s="1" t="s">
        <v>4</v>
      </c>
      <c r="C30" s="7">
        <f>IFERROR(+Net_Imports_reg9!C30/TOTDEMAND_reg9!C30,0)</f>
        <v>1.5455040654901645E-2</v>
      </c>
      <c r="D30" s="7">
        <f>IFERROR(+Net_Imports_reg9!D30/TOTDEMAND_reg9!D30,0)</f>
        <v>2.0052944844140965E-2</v>
      </c>
      <c r="E30" s="7">
        <f>IFERROR(+Net_Imports_reg9!E30/TOTDEMAND_reg9!E30,0)</f>
        <v>2.0736837835509673E-2</v>
      </c>
      <c r="F30" s="7">
        <f>IFERROR(+Net_Imports_reg9!F30/TOTDEMAND_reg9!F30,0)</f>
        <v>1.8459150886107566E-2</v>
      </c>
      <c r="G30" s="7">
        <f>IFERROR(+Net_Imports_reg9!G30/TOTDEMAND_reg9!G30,0)</f>
        <v>2.545682363111022E-2</v>
      </c>
      <c r="H30" s="7">
        <f>IFERROR(+Net_Imports_reg9!H30/TOTDEMAND_reg9!H30,0)</f>
        <v>2.6991987008662257E-2</v>
      </c>
      <c r="I30" s="7">
        <f>IFERROR(+Net_Imports_reg9!I30/TOTDEMAND_reg9!I30,0)</f>
        <v>2.9327981479011517E-2</v>
      </c>
      <c r="J30" s="7">
        <f>IFERROR(+Net_Imports_reg9!J30/TOTDEMAND_reg9!J30,0)</f>
        <v>2.4612647759668902E-2</v>
      </c>
      <c r="K30" s="7">
        <f>IFERROR(+Net_Imports_reg9!K30/TOTDEMAND_reg9!K30,0)</f>
        <v>3.0057969919123424E-2</v>
      </c>
      <c r="L30" s="7">
        <f>IFERROR(+Net_Imports_reg9!L30/TOTDEMAND_reg9!L30,0)</f>
        <v>3.5559108652193416E-2</v>
      </c>
      <c r="M30" s="8">
        <f>IFERROR(+Net_Imports_reg9!M30/TOTDEMAND_reg9!M30,0)</f>
        <v>2.5260634660684442E-2</v>
      </c>
      <c r="N30" s="7">
        <f>IFERROR(+Net_Imports_reg9!N30/TOTDEMAND_reg9!N30,0)</f>
        <v>2.7349401069098146E-2</v>
      </c>
      <c r="O30" s="7">
        <f>IFERROR(+Net_Imports_reg9!O30/TOTDEMAND_reg9!O30,0)</f>
        <v>2.9667532207087555E-2</v>
      </c>
      <c r="P30" s="7">
        <f>IFERROR(+Net_Imports_reg9!P30/TOTDEMAND_reg9!P30,0)</f>
        <v>3.1233240501624619E-2</v>
      </c>
      <c r="Q30" s="7">
        <f>IFERROR(+Net_Imports_reg9!Q30/TOTDEMAND_reg9!Q30,0)</f>
        <v>2.7335329258556768E-2</v>
      </c>
      <c r="S30" t="str">
        <f t="shared" si="0"/>
        <v>EU27-FC_solid_bio</v>
      </c>
      <c r="T30">
        <f t="shared" si="1"/>
        <v>2.5260634660684442E-2</v>
      </c>
    </row>
    <row r="31" spans="1:20" x14ac:dyDescent="0.25">
      <c r="A31" s="1" t="s">
        <v>10</v>
      </c>
      <c r="B31" s="1" t="s">
        <v>5</v>
      </c>
      <c r="C31" s="7">
        <f>IFERROR(+Net_Imports_reg9!C31/TOTDEMAND_reg9!C31,0)</f>
        <v>0</v>
      </c>
      <c r="D31" s="7">
        <f>IFERROR(+Net_Imports_reg9!D31/TOTDEMAND_reg9!D31,0)</f>
        <v>0</v>
      </c>
      <c r="E31" s="7">
        <f>IFERROR(+Net_Imports_reg9!E31/TOTDEMAND_reg9!E31,0)</f>
        <v>0</v>
      </c>
      <c r="F31" s="7">
        <f>IFERROR(+Net_Imports_reg9!F31/TOTDEMAND_reg9!F31,0)</f>
        <v>0</v>
      </c>
      <c r="G31" s="7">
        <f>IFERROR(+Net_Imports_reg9!G31/TOTDEMAND_reg9!G31,0)</f>
        <v>0</v>
      </c>
      <c r="H31" s="7">
        <f>IFERROR(+Net_Imports_reg9!H31/TOTDEMAND_reg9!H31,0)</f>
        <v>0</v>
      </c>
      <c r="I31" s="7">
        <f>IFERROR(+Net_Imports_reg9!I31/TOTDEMAND_reg9!I31,0)</f>
        <v>0</v>
      </c>
      <c r="J31" s="7">
        <f>IFERROR(+Net_Imports_reg9!J31/TOTDEMAND_reg9!J31,0)</f>
        <v>0</v>
      </c>
      <c r="K31" s="7">
        <f>IFERROR(+Net_Imports_reg9!K31/TOTDEMAND_reg9!K31,0)</f>
        <v>0</v>
      </c>
      <c r="L31" s="7">
        <f>IFERROR(+Net_Imports_reg9!L31/TOTDEMAND_reg9!L31,0)</f>
        <v>9.9547725881465427E-6</v>
      </c>
      <c r="M31" s="8">
        <f>IFERROR(+Net_Imports_reg9!M31/TOTDEMAND_reg9!M31,0)</f>
        <v>1.2489359298766641E-5</v>
      </c>
      <c r="N31" s="7">
        <f>IFERROR(+Net_Imports_reg9!N31/TOTDEMAND_reg9!N31,0)</f>
        <v>1.0863946497705786E-5</v>
      </c>
      <c r="O31" s="7">
        <f>IFERROR(+Net_Imports_reg9!O31/TOTDEMAND_reg9!O31,0)</f>
        <v>1.8179938410900273E-5</v>
      </c>
      <c r="P31" s="7">
        <f>IFERROR(+Net_Imports_reg9!P31/TOTDEMAND_reg9!P31,0)</f>
        <v>5.8885503513999188E-5</v>
      </c>
      <c r="Q31" s="7">
        <f>IFERROR(+Net_Imports_reg9!Q31/TOTDEMAND_reg9!Q31,0)</f>
        <v>5.4793607725184197E-5</v>
      </c>
      <c r="S31" t="str">
        <f t="shared" si="0"/>
        <v>EU27-FC_heat</v>
      </c>
      <c r="T31">
        <f t="shared" si="1"/>
        <v>1.2489359298766641E-5</v>
      </c>
    </row>
    <row r="32" spans="1:20" x14ac:dyDescent="0.25">
      <c r="A32" s="1" t="s">
        <v>10</v>
      </c>
      <c r="B32" s="1" t="s">
        <v>6</v>
      </c>
      <c r="C32" s="7">
        <f>IFERROR(+Net_Imports_reg9!C32/TOTDEMAND_reg9!C32,0)</f>
        <v>1.4150389712037201E-3</v>
      </c>
      <c r="D32" s="7">
        <f>IFERROR(+Net_Imports_reg9!D32/TOTDEMAND_reg9!D32,0)</f>
        <v>0</v>
      </c>
      <c r="E32" s="7">
        <f>IFERROR(+Net_Imports_reg9!E32/TOTDEMAND_reg9!E32,0)</f>
        <v>2.2470128732829863E-3</v>
      </c>
      <c r="F32" s="7">
        <f>IFERROR(+Net_Imports_reg9!F32/TOTDEMAND_reg9!F32,0)</f>
        <v>2.5946343326383836E-3</v>
      </c>
      <c r="G32" s="7">
        <f>IFERROR(+Net_Imports_reg9!G32/TOTDEMAND_reg9!G32,0)</f>
        <v>4.8946342575664171E-3</v>
      </c>
      <c r="H32" s="7">
        <f>IFERROR(+Net_Imports_reg9!H32/TOTDEMAND_reg9!H32,0)</f>
        <v>2.8336303059149984E-4</v>
      </c>
      <c r="I32" s="7">
        <f>IFERROR(+Net_Imports_reg9!I32/TOTDEMAND_reg9!I32,0)</f>
        <v>0</v>
      </c>
      <c r="J32" s="7">
        <f>IFERROR(+Net_Imports_reg9!J32/TOTDEMAND_reg9!J32,0)</f>
        <v>9.2390392050481116E-4</v>
      </c>
      <c r="K32" s="7">
        <f>IFERROR(+Net_Imports_reg9!K32/TOTDEMAND_reg9!K32,0)</f>
        <v>0</v>
      </c>
      <c r="L32" s="7">
        <f>IFERROR(+Net_Imports_reg9!L32/TOTDEMAND_reg9!L32,0)</f>
        <v>0</v>
      </c>
      <c r="M32" s="8">
        <f>IFERROR(+Net_Imports_reg9!M32/TOTDEMAND_reg9!M32,0)</f>
        <v>0</v>
      </c>
      <c r="N32" s="7">
        <f>IFERROR(+Net_Imports_reg9!N32/TOTDEMAND_reg9!N32,0)</f>
        <v>0</v>
      </c>
      <c r="O32" s="7">
        <f>IFERROR(+Net_Imports_reg9!O32/TOTDEMAND_reg9!O32,0)</f>
        <v>0</v>
      </c>
      <c r="P32" s="7">
        <f>IFERROR(+Net_Imports_reg9!P32/TOTDEMAND_reg9!P32,0)</f>
        <v>9.2357195159856198E-4</v>
      </c>
      <c r="Q32" s="7">
        <f>IFERROR(+Net_Imports_reg9!Q32/TOTDEMAND_reg9!Q32,0)</f>
        <v>0</v>
      </c>
      <c r="S32" t="str">
        <f t="shared" si="0"/>
        <v>EU27-FC_elec</v>
      </c>
      <c r="T32">
        <f t="shared" si="1"/>
        <v>0</v>
      </c>
    </row>
    <row r="33" spans="1:20" x14ac:dyDescent="0.25">
      <c r="A33" s="1" t="s">
        <v>11</v>
      </c>
      <c r="B33" s="1" t="s">
        <v>1</v>
      </c>
      <c r="C33" s="7">
        <f>IFERROR(+Net_Imports_reg9!C33/TOTDEMAND_reg9!C33,0)</f>
        <v>0.459398034635491</v>
      </c>
      <c r="D33" s="7">
        <f>IFERROR(+Net_Imports_reg9!D33/TOTDEMAND_reg9!D33,0)</f>
        <v>0.33608433117825981</v>
      </c>
      <c r="E33" s="7">
        <f>IFERROR(+Net_Imports_reg9!E33/TOTDEMAND_reg9!E33,0)</f>
        <v>0.33607848288484754</v>
      </c>
      <c r="F33" s="7">
        <f>IFERROR(+Net_Imports_reg9!F33/TOTDEMAND_reg9!F33,0)</f>
        <v>0.37854318424593852</v>
      </c>
      <c r="G33" s="7">
        <f>IFERROR(+Net_Imports_reg9!G33/TOTDEMAND_reg9!G33,0)</f>
        <v>0.2384948792229033</v>
      </c>
      <c r="H33" s="7">
        <f>IFERROR(+Net_Imports_reg9!H33/TOTDEMAND_reg9!H33,0)</f>
        <v>0.27181482469779689</v>
      </c>
      <c r="I33" s="7">
        <f>IFERROR(+Net_Imports_reg9!I33/TOTDEMAND_reg9!I33,0)</f>
        <v>0.12575818658175386</v>
      </c>
      <c r="J33" s="7">
        <f>IFERROR(+Net_Imports_reg9!J33/TOTDEMAND_reg9!J33,0)</f>
        <v>8.6955836734404324E-2</v>
      </c>
      <c r="K33" s="7">
        <f>IFERROR(+Net_Imports_reg9!K33/TOTDEMAND_reg9!K33,0)</f>
        <v>6.9871964954639224E-2</v>
      </c>
      <c r="L33" s="7">
        <f>IFERROR(+Net_Imports_reg9!L33/TOTDEMAND_reg9!L33,0)</f>
        <v>0.10693323593100644</v>
      </c>
      <c r="M33" s="8">
        <f>IFERROR(+Net_Imports_reg9!M33/TOTDEMAND_reg9!M33,0)</f>
        <v>0.20302954941334125</v>
      </c>
      <c r="N33" s="7">
        <f>IFERROR(+Net_Imports_reg9!N33/TOTDEMAND_reg9!N33,0)</f>
        <v>0.19987763899511288</v>
      </c>
      <c r="O33" s="7">
        <f>IFERROR(+Net_Imports_reg9!O33/TOTDEMAND_reg9!O33,0)</f>
        <v>0.18672080728438811</v>
      </c>
      <c r="P33" s="7">
        <f>IFERROR(+Net_Imports_reg9!P33/TOTDEMAND_reg9!P33,0)</f>
        <v>0.15022835622891875</v>
      </c>
      <c r="Q33" s="7">
        <f>IFERROR(+Net_Imports_reg9!Q33/TOTDEMAND_reg9!Q33,0)</f>
        <v>0.13006309507891087</v>
      </c>
      <c r="S33" t="str">
        <f t="shared" si="0"/>
        <v>EASOC-FC_solid_fossil</v>
      </c>
      <c r="T33">
        <f t="shared" si="1"/>
        <v>0.20302954941334125</v>
      </c>
    </row>
    <row r="34" spans="1:20" x14ac:dyDescent="0.25">
      <c r="A34" s="1" t="s">
        <v>11</v>
      </c>
      <c r="B34" s="1" t="s">
        <v>2</v>
      </c>
      <c r="C34" s="7">
        <f>IFERROR(+Net_Imports_reg9!C34/TOTDEMAND_reg9!C34,0)</f>
        <v>0.17683717958485198</v>
      </c>
      <c r="D34" s="7">
        <f>IFERROR(+Net_Imports_reg9!D34/TOTDEMAND_reg9!D34,0)</f>
        <v>0.21490531932579704</v>
      </c>
      <c r="E34" s="7">
        <f>IFERROR(+Net_Imports_reg9!E34/TOTDEMAND_reg9!E34,0)</f>
        <v>0.24557869838172419</v>
      </c>
      <c r="F34" s="7">
        <f>IFERROR(+Net_Imports_reg9!F34/TOTDEMAND_reg9!F34,0)</f>
        <v>0.25532252858634785</v>
      </c>
      <c r="G34" s="7">
        <f>IFERROR(+Net_Imports_reg9!G34/TOTDEMAND_reg9!G34,0)</f>
        <v>0.24857529490596891</v>
      </c>
      <c r="H34" s="7">
        <f>IFERROR(+Net_Imports_reg9!H34/TOTDEMAND_reg9!H34,0)</f>
        <v>0.26979983956810255</v>
      </c>
      <c r="I34" s="7">
        <f>IFERROR(+Net_Imports_reg9!I34/TOTDEMAND_reg9!I34,0)</f>
        <v>0.30867548434149139</v>
      </c>
      <c r="J34" s="7">
        <f>IFERROR(+Net_Imports_reg9!J34/TOTDEMAND_reg9!J34,0)</f>
        <v>0.33391493798126765</v>
      </c>
      <c r="K34" s="7">
        <f>IFERROR(+Net_Imports_reg9!K34/TOTDEMAND_reg9!K34,0)</f>
        <v>0.34370727235316911</v>
      </c>
      <c r="L34" s="7">
        <f>IFERROR(+Net_Imports_reg9!L34/TOTDEMAND_reg9!L34,0)</f>
        <v>0.33844487465289963</v>
      </c>
      <c r="M34" s="8">
        <f>IFERROR(+Net_Imports_reg9!M34/TOTDEMAND_reg9!M34,0)</f>
        <v>0.33033787269080322</v>
      </c>
      <c r="N34" s="7">
        <f>IFERROR(+Net_Imports_reg9!N34/TOTDEMAND_reg9!N34,0)</f>
        <v>0.34296565559164105</v>
      </c>
      <c r="O34" s="7">
        <f>IFERROR(+Net_Imports_reg9!O34/TOTDEMAND_reg9!O34,0)</f>
        <v>0.36907227600579412</v>
      </c>
      <c r="P34" s="7">
        <f>IFERROR(+Net_Imports_reg9!P34/TOTDEMAND_reg9!P34,0)</f>
        <v>0.3647135161892433</v>
      </c>
      <c r="Q34" s="7">
        <f>IFERROR(+Net_Imports_reg9!Q34/TOTDEMAND_reg9!Q34,0)</f>
        <v>0.36155278268205981</v>
      </c>
      <c r="S34" t="str">
        <f t="shared" si="0"/>
        <v>EASOC-FC_gas</v>
      </c>
      <c r="T34">
        <f t="shared" si="1"/>
        <v>0.33033787269080322</v>
      </c>
    </row>
    <row r="35" spans="1:20" x14ac:dyDescent="0.25">
      <c r="A35" s="1" t="s">
        <v>11</v>
      </c>
      <c r="B35" s="1" t="s">
        <v>3</v>
      </c>
      <c r="C35" s="7">
        <f>IFERROR(+Net_Imports_reg9!C35/TOTDEMAND_reg9!C35,0)</f>
        <v>6.1123170632855064E-2</v>
      </c>
      <c r="D35" s="7">
        <f>IFERROR(+Net_Imports_reg9!D35/TOTDEMAND_reg9!D35,0)</f>
        <v>5.3509148136282769E-2</v>
      </c>
      <c r="E35" s="7">
        <f>IFERROR(+Net_Imports_reg9!E35/TOTDEMAND_reg9!E35,0)</f>
        <v>5.725048791305351E-2</v>
      </c>
      <c r="F35" s="7">
        <f>IFERROR(+Net_Imports_reg9!F35/TOTDEMAND_reg9!F35,0)</f>
        <v>4.8056862752948883E-2</v>
      </c>
      <c r="G35" s="7">
        <f>IFERROR(+Net_Imports_reg9!G35/TOTDEMAND_reg9!G35,0)</f>
        <v>7.9886451638042547E-2</v>
      </c>
      <c r="H35" s="7">
        <f>IFERROR(+Net_Imports_reg9!H35/TOTDEMAND_reg9!H35,0)</f>
        <v>0.10693068313927605</v>
      </c>
      <c r="I35" s="7">
        <f>IFERROR(+Net_Imports_reg9!I35/TOTDEMAND_reg9!I35,0)</f>
        <v>0.10273854372324025</v>
      </c>
      <c r="J35" s="7">
        <f>IFERROR(+Net_Imports_reg9!J35/TOTDEMAND_reg9!J35,0)</f>
        <v>9.9801971689358365E-2</v>
      </c>
      <c r="K35" s="7">
        <f>IFERROR(+Net_Imports_reg9!K35/TOTDEMAND_reg9!K35,0)</f>
        <v>0.1225188935948701</v>
      </c>
      <c r="L35" s="7">
        <f>IFERROR(+Net_Imports_reg9!L35/TOTDEMAND_reg9!L35,0)</f>
        <v>0.13616213565389312</v>
      </c>
      <c r="M35" s="8">
        <f>IFERROR(+Net_Imports_reg9!M35/TOTDEMAND_reg9!M35,0)</f>
        <v>0.11783218967115271</v>
      </c>
      <c r="N35" s="7">
        <f>IFERROR(+Net_Imports_reg9!N35/TOTDEMAND_reg9!N35,0)</f>
        <v>0.11731986121725325</v>
      </c>
      <c r="O35" s="7">
        <f>IFERROR(+Net_Imports_reg9!O35/TOTDEMAND_reg9!O35,0)</f>
        <v>0.12229195840669908</v>
      </c>
      <c r="P35" s="7">
        <f>IFERROR(+Net_Imports_reg9!P35/TOTDEMAND_reg9!P35,0)</f>
        <v>0.10904541906272269</v>
      </c>
      <c r="Q35" s="7">
        <f>IFERROR(+Net_Imports_reg9!Q35/TOTDEMAND_reg9!Q35,0)</f>
        <v>0.10791868402191745</v>
      </c>
      <c r="S35" t="str">
        <f t="shared" si="0"/>
        <v>EASOC-FC_liquid</v>
      </c>
      <c r="T35">
        <f t="shared" si="1"/>
        <v>0.11783218967115271</v>
      </c>
    </row>
    <row r="36" spans="1:20" x14ac:dyDescent="0.25">
      <c r="A36" s="1" t="s">
        <v>11</v>
      </c>
      <c r="B36" s="1" t="s">
        <v>4</v>
      </c>
      <c r="C36" s="7">
        <f>IFERROR(+Net_Imports_reg9!C36/TOTDEMAND_reg9!C36,0)</f>
        <v>3.6007138192921086E-4</v>
      </c>
      <c r="D36" s="7">
        <f>IFERROR(+Net_Imports_reg9!D36/TOTDEMAND_reg9!D36,0)</f>
        <v>4.4836767857195896E-4</v>
      </c>
      <c r="E36" s="7">
        <f>IFERROR(+Net_Imports_reg9!E36/TOTDEMAND_reg9!E36,0)</f>
        <v>0</v>
      </c>
      <c r="F36" s="7">
        <f>IFERROR(+Net_Imports_reg9!F36/TOTDEMAND_reg9!F36,0)</f>
        <v>4.2806462961217948E-4</v>
      </c>
      <c r="G36" s="7">
        <f>IFERROR(+Net_Imports_reg9!G36/TOTDEMAND_reg9!G36,0)</f>
        <v>6.9468097448174035E-4</v>
      </c>
      <c r="H36" s="7">
        <f>IFERROR(+Net_Imports_reg9!H36/TOTDEMAND_reg9!H36,0)</f>
        <v>7.140341662891206E-4</v>
      </c>
      <c r="I36" s="7">
        <f>IFERROR(+Net_Imports_reg9!I36/TOTDEMAND_reg9!I36,0)</f>
        <v>5.3001683938886756E-4</v>
      </c>
      <c r="J36" s="7">
        <f>IFERROR(+Net_Imports_reg9!J36/TOTDEMAND_reg9!J36,0)</f>
        <v>6.366666157873144E-4</v>
      </c>
      <c r="K36" s="7">
        <f>IFERROR(+Net_Imports_reg9!K36/TOTDEMAND_reg9!K36,0)</f>
        <v>1.68614428876228E-3</v>
      </c>
      <c r="L36" s="7">
        <f>IFERROR(+Net_Imports_reg9!L36/TOTDEMAND_reg9!L36,0)</f>
        <v>1.9503166398258528E-3</v>
      </c>
      <c r="M36" s="8">
        <f>IFERROR(+Net_Imports_reg9!M36/TOTDEMAND_reg9!M36,0)</f>
        <v>2.038520533376081E-3</v>
      </c>
      <c r="N36" s="7">
        <f>IFERROR(+Net_Imports_reg9!N36/TOTDEMAND_reg9!N36,0)</f>
        <v>3.9998659067268299E-3</v>
      </c>
      <c r="O36" s="7">
        <f>IFERROR(+Net_Imports_reg9!O36/TOTDEMAND_reg9!O36,0)</f>
        <v>5.1998218365734089E-3</v>
      </c>
      <c r="P36" s="7">
        <f>IFERROR(+Net_Imports_reg9!P36/TOTDEMAND_reg9!P36,0)</f>
        <v>7.8142070156379043E-3</v>
      </c>
      <c r="Q36" s="7">
        <f>IFERROR(+Net_Imports_reg9!Q36/TOTDEMAND_reg9!Q36,0)</f>
        <v>1.1230228081499954E-2</v>
      </c>
      <c r="S36" t="str">
        <f t="shared" si="0"/>
        <v>EASOC-FC_solid_bio</v>
      </c>
      <c r="T36">
        <f t="shared" si="1"/>
        <v>2.038520533376081E-3</v>
      </c>
    </row>
    <row r="37" spans="1:20" x14ac:dyDescent="0.25">
      <c r="A37" s="1" t="s">
        <v>11</v>
      </c>
      <c r="B37" s="1" t="s">
        <v>5</v>
      </c>
      <c r="C37" s="7">
        <f>IFERROR(+Net_Imports_reg9!C37/TOTDEMAND_reg9!C37,0)</f>
        <v>0</v>
      </c>
      <c r="D37" s="7">
        <f>IFERROR(+Net_Imports_reg9!D37/TOTDEMAND_reg9!D37,0)</f>
        <v>0</v>
      </c>
      <c r="E37" s="7">
        <f>IFERROR(+Net_Imports_reg9!E37/TOTDEMAND_reg9!E37,0)</f>
        <v>0</v>
      </c>
      <c r="F37" s="7">
        <f>IFERROR(+Net_Imports_reg9!F37/TOTDEMAND_reg9!F37,0)</f>
        <v>0</v>
      </c>
      <c r="G37" s="7">
        <f>IFERROR(+Net_Imports_reg9!G37/TOTDEMAND_reg9!G37,0)</f>
        <v>0</v>
      </c>
      <c r="H37" s="7">
        <f>IFERROR(+Net_Imports_reg9!H37/TOTDEMAND_reg9!H37,0)</f>
        <v>0</v>
      </c>
      <c r="I37" s="7">
        <f>IFERROR(+Net_Imports_reg9!I37/TOTDEMAND_reg9!I37,0)</f>
        <v>0</v>
      </c>
      <c r="J37" s="7">
        <f>IFERROR(+Net_Imports_reg9!J37/TOTDEMAND_reg9!J37,0)</f>
        <v>0</v>
      </c>
      <c r="K37" s="7">
        <f>IFERROR(+Net_Imports_reg9!K37/TOTDEMAND_reg9!K37,0)</f>
        <v>0</v>
      </c>
      <c r="L37" s="7">
        <f>IFERROR(+Net_Imports_reg9!L37/TOTDEMAND_reg9!L37,0)</f>
        <v>0</v>
      </c>
      <c r="M37" s="8">
        <f>IFERROR(+Net_Imports_reg9!M37/TOTDEMAND_reg9!M37,0)</f>
        <v>0</v>
      </c>
      <c r="N37" s="7">
        <f>IFERROR(+Net_Imports_reg9!N37/TOTDEMAND_reg9!N37,0)</f>
        <v>0</v>
      </c>
      <c r="O37" s="7">
        <f>IFERROR(+Net_Imports_reg9!O37/TOTDEMAND_reg9!O37,0)</f>
        <v>0</v>
      </c>
      <c r="P37" s="7">
        <f>IFERROR(+Net_Imports_reg9!P37/TOTDEMAND_reg9!P37,0)</f>
        <v>0</v>
      </c>
      <c r="Q37" s="7">
        <f>IFERROR(+Net_Imports_reg9!Q37/TOTDEMAND_reg9!Q37,0)</f>
        <v>0</v>
      </c>
      <c r="S37" t="str">
        <f t="shared" si="0"/>
        <v>EASOC-FC_heat</v>
      </c>
      <c r="T37">
        <f t="shared" si="1"/>
        <v>0</v>
      </c>
    </row>
    <row r="38" spans="1:20" x14ac:dyDescent="0.25">
      <c r="A38" s="1" t="s">
        <v>11</v>
      </c>
      <c r="B38" s="1" t="s">
        <v>6</v>
      </c>
      <c r="C38" s="7">
        <f>IFERROR(+Net_Imports_reg9!C38/TOTDEMAND_reg9!C38,0)</f>
        <v>8.3464125019712529E-4</v>
      </c>
      <c r="D38" s="7">
        <f>IFERROR(+Net_Imports_reg9!D38/TOTDEMAND_reg9!D38,0)</f>
        <v>1.3002835341602887E-3</v>
      </c>
      <c r="E38" s="7">
        <f>IFERROR(+Net_Imports_reg9!E38/TOTDEMAND_reg9!E38,0)</f>
        <v>1.6186035095621751E-3</v>
      </c>
      <c r="F38" s="7">
        <f>IFERROR(+Net_Imports_reg9!F38/TOTDEMAND_reg9!F38,0)</f>
        <v>1.868062765336342E-3</v>
      </c>
      <c r="G38" s="7">
        <f>IFERROR(+Net_Imports_reg9!G38/TOTDEMAND_reg9!G38,0)</f>
        <v>2.14481286757343E-3</v>
      </c>
      <c r="H38" s="7">
        <f>IFERROR(+Net_Imports_reg9!H38/TOTDEMAND_reg9!H38,0)</f>
        <v>4.5228132382578333E-3</v>
      </c>
      <c r="I38" s="7">
        <f>IFERROR(+Net_Imports_reg9!I38/TOTDEMAND_reg9!I38,0)</f>
        <v>5.779664318617669E-3</v>
      </c>
      <c r="J38" s="7">
        <f>IFERROR(+Net_Imports_reg9!J38/TOTDEMAND_reg9!J38,0)</f>
        <v>4.5200158823635308E-3</v>
      </c>
      <c r="K38" s="7">
        <f>IFERROR(+Net_Imports_reg9!K38/TOTDEMAND_reg9!K38,0)</f>
        <v>5.9100452600616511E-3</v>
      </c>
      <c r="L38" s="7">
        <f>IFERROR(+Net_Imports_reg9!L38/TOTDEMAND_reg9!L38,0)</f>
        <v>4.8912474209792623E-3</v>
      </c>
      <c r="M38" s="8">
        <f>IFERROR(+Net_Imports_reg9!M38/TOTDEMAND_reg9!M38,0)</f>
        <v>5.3268093919510272E-3</v>
      </c>
      <c r="N38" s="7">
        <f>IFERROR(+Net_Imports_reg9!N38/TOTDEMAND_reg9!N38,0)</f>
        <v>7.393563157015239E-3</v>
      </c>
      <c r="O38" s="7">
        <f>IFERROR(+Net_Imports_reg9!O38/TOTDEMAND_reg9!O38,0)</f>
        <v>8.661019598235304E-3</v>
      </c>
      <c r="P38" s="7">
        <f>IFERROR(+Net_Imports_reg9!P38/TOTDEMAND_reg9!P38,0)</f>
        <v>9.5936200079610786E-3</v>
      </c>
      <c r="Q38" s="7">
        <f>IFERROR(+Net_Imports_reg9!Q38/TOTDEMAND_reg9!Q38,0)</f>
        <v>9.272026463460167E-3</v>
      </c>
      <c r="S38" t="str">
        <f t="shared" si="0"/>
        <v>EASOC-FC_elec</v>
      </c>
      <c r="T38">
        <f t="shared" si="1"/>
        <v>5.3268093919510272E-3</v>
      </c>
    </row>
    <row r="39" spans="1:20" x14ac:dyDescent="0.25">
      <c r="A39" s="1" t="s">
        <v>12</v>
      </c>
      <c r="B39" s="1" t="s">
        <v>1</v>
      </c>
      <c r="C39" s="7">
        <f>IFERROR(+Net_Imports_reg9!C39/TOTDEMAND_reg9!C39,0)</f>
        <v>0</v>
      </c>
      <c r="D39" s="7">
        <f>IFERROR(+Net_Imports_reg9!D39/TOTDEMAND_reg9!D39,0)</f>
        <v>0</v>
      </c>
      <c r="E39" s="7">
        <f>IFERROR(+Net_Imports_reg9!E39/TOTDEMAND_reg9!E39,0)</f>
        <v>0</v>
      </c>
      <c r="F39" s="7">
        <f>IFERROR(+Net_Imports_reg9!F39/TOTDEMAND_reg9!F39,0)</f>
        <v>0</v>
      </c>
      <c r="G39" s="7">
        <f>IFERROR(+Net_Imports_reg9!G39/TOTDEMAND_reg9!G39,0)</f>
        <v>0</v>
      </c>
      <c r="H39" s="7">
        <f>IFERROR(+Net_Imports_reg9!H39/TOTDEMAND_reg9!H39,0)</f>
        <v>0</v>
      </c>
      <c r="I39" s="7">
        <f>IFERROR(+Net_Imports_reg9!I39/TOTDEMAND_reg9!I39,0)</f>
        <v>0</v>
      </c>
      <c r="J39" s="7">
        <f>IFERROR(+Net_Imports_reg9!J39/TOTDEMAND_reg9!J39,0)</f>
        <v>0</v>
      </c>
      <c r="K39" s="7">
        <f>IFERROR(+Net_Imports_reg9!K39/TOTDEMAND_reg9!K39,0)</f>
        <v>0</v>
      </c>
      <c r="L39" s="7">
        <f>IFERROR(+Net_Imports_reg9!L39/TOTDEMAND_reg9!L39,0)</f>
        <v>0</v>
      </c>
      <c r="M39" s="8">
        <f>IFERROR(+Net_Imports_reg9!M39/TOTDEMAND_reg9!M39,0)</f>
        <v>0</v>
      </c>
      <c r="N39" s="7">
        <f>IFERROR(+Net_Imports_reg9!N39/TOTDEMAND_reg9!N39,0)</f>
        <v>0</v>
      </c>
      <c r="O39" s="7">
        <f>IFERROR(+Net_Imports_reg9!O39/TOTDEMAND_reg9!O39,0)</f>
        <v>0</v>
      </c>
      <c r="P39" s="7">
        <f>IFERROR(+Net_Imports_reg9!P39/TOTDEMAND_reg9!P39,0)</f>
        <v>0</v>
      </c>
      <c r="Q39" s="7">
        <f>IFERROR(+Net_Imports_reg9!Q39/TOTDEMAND_reg9!Q39,0)</f>
        <v>0</v>
      </c>
      <c r="S39" t="str">
        <f t="shared" si="0"/>
        <v>LATAM-FC_solid_fossil</v>
      </c>
      <c r="T39">
        <f t="shared" si="1"/>
        <v>0</v>
      </c>
    </row>
    <row r="40" spans="1:20" x14ac:dyDescent="0.25">
      <c r="A40" s="1" t="s">
        <v>12</v>
      </c>
      <c r="B40" s="1" t="s">
        <v>2</v>
      </c>
      <c r="C40" s="7">
        <f>IFERROR(+Net_Imports_reg9!C40/TOTDEMAND_reg9!C40,0)</f>
        <v>0.10817044152620243</v>
      </c>
      <c r="D40" s="7">
        <f>IFERROR(+Net_Imports_reg9!D40/TOTDEMAND_reg9!D40,0)</f>
        <v>0.11240675515930296</v>
      </c>
      <c r="E40" s="7">
        <f>IFERROR(+Net_Imports_reg9!E40/TOTDEMAND_reg9!E40,0)</f>
        <v>0.12917684066798354</v>
      </c>
      <c r="F40" s="7">
        <f>IFERROR(+Net_Imports_reg9!F40/TOTDEMAND_reg9!F40,0)</f>
        <v>0.12380445540956787</v>
      </c>
      <c r="G40" s="7">
        <f>IFERROR(+Net_Imports_reg9!G40/TOTDEMAND_reg9!G40,0)</f>
        <v>0.10506614402861986</v>
      </c>
      <c r="H40" s="7">
        <f>IFERROR(+Net_Imports_reg9!H40/TOTDEMAND_reg9!H40,0)</f>
        <v>0.14524133958744195</v>
      </c>
      <c r="I40" s="7">
        <f>IFERROR(+Net_Imports_reg9!I40/TOTDEMAND_reg9!I40,0)</f>
        <v>0.11691107432000974</v>
      </c>
      <c r="J40" s="7">
        <f>IFERROR(+Net_Imports_reg9!J40/TOTDEMAND_reg9!J40,0)</f>
        <v>0.15683201301852745</v>
      </c>
      <c r="K40" s="7">
        <f>IFERROR(+Net_Imports_reg9!K40/TOTDEMAND_reg9!K40,0)</f>
        <v>0.19195822690307951</v>
      </c>
      <c r="L40" s="7">
        <f>IFERROR(+Net_Imports_reg9!L40/TOTDEMAND_reg9!L40,0)</f>
        <v>0.22355299981607687</v>
      </c>
      <c r="M40" s="8">
        <f>IFERROR(+Net_Imports_reg9!M40/TOTDEMAND_reg9!M40,0)</f>
        <v>0.21771076432473721</v>
      </c>
      <c r="N40" s="7">
        <f>IFERROR(+Net_Imports_reg9!N40/TOTDEMAND_reg9!N40,0)</f>
        <v>0.16074662380920129</v>
      </c>
      <c r="O40" s="7">
        <f>IFERROR(+Net_Imports_reg9!O40/TOTDEMAND_reg9!O40,0)</f>
        <v>0.15642960125589958</v>
      </c>
      <c r="P40" s="7">
        <f>IFERROR(+Net_Imports_reg9!P40/TOTDEMAND_reg9!P40,0)</f>
        <v>0.14298146655110966</v>
      </c>
      <c r="Q40" s="7">
        <f>IFERROR(+Net_Imports_reg9!Q40/TOTDEMAND_reg9!Q40,0)</f>
        <v>0.12102980451061154</v>
      </c>
      <c r="S40" t="str">
        <f t="shared" si="0"/>
        <v>LATAM-FC_gas</v>
      </c>
      <c r="T40">
        <f t="shared" si="1"/>
        <v>0.21771076432473721</v>
      </c>
    </row>
    <row r="41" spans="1:20" x14ac:dyDescent="0.25">
      <c r="A41" s="1" t="s">
        <v>12</v>
      </c>
      <c r="B41" s="1" t="s">
        <v>3</v>
      </c>
      <c r="C41" s="7">
        <f>IFERROR(+Net_Imports_reg9!C41/TOTDEMAND_reg9!C41,0)</f>
        <v>0</v>
      </c>
      <c r="D41" s="7">
        <f>IFERROR(+Net_Imports_reg9!D41/TOTDEMAND_reg9!D41,0)</f>
        <v>0</v>
      </c>
      <c r="E41" s="7">
        <f>IFERROR(+Net_Imports_reg9!E41/TOTDEMAND_reg9!E41,0)</f>
        <v>0</v>
      </c>
      <c r="F41" s="7">
        <f>IFERROR(+Net_Imports_reg9!F41/TOTDEMAND_reg9!F41,0)</f>
        <v>1.5928430972613129E-2</v>
      </c>
      <c r="G41" s="7">
        <f>IFERROR(+Net_Imports_reg9!G41/TOTDEMAND_reg9!G41,0)</f>
        <v>4.3562278418863521E-3</v>
      </c>
      <c r="H41" s="7">
        <f>IFERROR(+Net_Imports_reg9!H41/TOTDEMAND_reg9!H41,0)</f>
        <v>7.2537620183837068E-2</v>
      </c>
      <c r="I41" s="7">
        <f>IFERROR(+Net_Imports_reg9!I41/TOTDEMAND_reg9!I41,0)</f>
        <v>0.1073730763719291</v>
      </c>
      <c r="J41" s="7">
        <f>IFERROR(+Net_Imports_reg9!J41/TOTDEMAND_reg9!J41,0)</f>
        <v>0.10604976712121791</v>
      </c>
      <c r="K41" s="7">
        <f>IFERROR(+Net_Imports_reg9!K41/TOTDEMAND_reg9!K41,0)</f>
        <v>0.12285092015792587</v>
      </c>
      <c r="L41" s="7">
        <f>IFERROR(+Net_Imports_reg9!L41/TOTDEMAND_reg9!L41,0)</f>
        <v>0.14223374787662868</v>
      </c>
      <c r="M41" s="8">
        <f>IFERROR(+Net_Imports_reg9!M41/TOTDEMAND_reg9!M41,0)</f>
        <v>0.1325461280777761</v>
      </c>
      <c r="N41" s="7">
        <f>IFERROR(+Net_Imports_reg9!N41/TOTDEMAND_reg9!N41,0)</f>
        <v>0.15205197900529827</v>
      </c>
      <c r="O41" s="7">
        <f>IFERROR(+Net_Imports_reg9!O41/TOTDEMAND_reg9!O41,0)</f>
        <v>0.16341510908231779</v>
      </c>
      <c r="P41" s="7">
        <f>IFERROR(+Net_Imports_reg9!P41/TOTDEMAND_reg9!P41,0)</f>
        <v>0.13237736577059131</v>
      </c>
      <c r="Q41" s="7">
        <f>IFERROR(+Net_Imports_reg9!Q41/TOTDEMAND_reg9!Q41,0)</f>
        <v>0.14174215663721898</v>
      </c>
      <c r="S41" t="str">
        <f t="shared" si="0"/>
        <v>LATAM-FC_liquid</v>
      </c>
      <c r="T41">
        <f t="shared" si="1"/>
        <v>0.1325461280777761</v>
      </c>
    </row>
    <row r="42" spans="1:20" x14ac:dyDescent="0.25">
      <c r="A42" s="1" t="s">
        <v>12</v>
      </c>
      <c r="B42" s="1" t="s">
        <v>4</v>
      </c>
      <c r="C42" s="7">
        <f>IFERROR(+Net_Imports_reg9!C42/TOTDEMAND_reg9!C42,0)</f>
        <v>8.72581451222079E-4</v>
      </c>
      <c r="D42" s="7">
        <f>IFERROR(+Net_Imports_reg9!D42/TOTDEMAND_reg9!D42,0)</f>
        <v>1.50251297775644E-3</v>
      </c>
      <c r="E42" s="7">
        <f>IFERROR(+Net_Imports_reg9!E42/TOTDEMAND_reg9!E42,0)</f>
        <v>3.6969859828146426E-4</v>
      </c>
      <c r="F42" s="7">
        <f>IFERROR(+Net_Imports_reg9!F42/TOTDEMAND_reg9!F42,0)</f>
        <v>2.4337938961296621E-4</v>
      </c>
      <c r="G42" s="7">
        <f>IFERROR(+Net_Imports_reg9!G42/TOTDEMAND_reg9!G42,0)</f>
        <v>2.8132588658090626E-4</v>
      </c>
      <c r="H42" s="7">
        <f>IFERROR(+Net_Imports_reg9!H42/TOTDEMAND_reg9!H42,0)</f>
        <v>3.3869611724443279E-4</v>
      </c>
      <c r="I42" s="7">
        <f>IFERROR(+Net_Imports_reg9!I42/TOTDEMAND_reg9!I42,0)</f>
        <v>3.4820670013658927E-4</v>
      </c>
      <c r="J42" s="7">
        <f>IFERROR(+Net_Imports_reg9!J42/TOTDEMAND_reg9!J42,0)</f>
        <v>3.6220201341551539E-4</v>
      </c>
      <c r="K42" s="7">
        <f>IFERROR(+Net_Imports_reg9!K42/TOTDEMAND_reg9!K42,0)</f>
        <v>3.0784168397871437E-4</v>
      </c>
      <c r="L42" s="7">
        <f>IFERROR(+Net_Imports_reg9!L42/TOTDEMAND_reg9!L42,0)</f>
        <v>0</v>
      </c>
      <c r="M42" s="8">
        <f>IFERROR(+Net_Imports_reg9!M42/TOTDEMAND_reg9!M42,0)</f>
        <v>0</v>
      </c>
      <c r="N42" s="7">
        <f>IFERROR(+Net_Imports_reg9!N42/TOTDEMAND_reg9!N42,0)</f>
        <v>7.7164171768110222E-6</v>
      </c>
      <c r="O42" s="7">
        <f>IFERROR(+Net_Imports_reg9!O42/TOTDEMAND_reg9!O42,0)</f>
        <v>0</v>
      </c>
      <c r="P42" s="7">
        <f>IFERROR(+Net_Imports_reg9!P42/TOTDEMAND_reg9!P42,0)</f>
        <v>0</v>
      </c>
      <c r="Q42" s="7">
        <f>IFERROR(+Net_Imports_reg9!Q42/TOTDEMAND_reg9!Q42,0)</f>
        <v>0</v>
      </c>
      <c r="S42" t="str">
        <f t="shared" si="0"/>
        <v>LATAM-FC_solid_bio</v>
      </c>
      <c r="T42">
        <f t="shared" si="1"/>
        <v>0</v>
      </c>
    </row>
    <row r="43" spans="1:20" x14ac:dyDescent="0.25">
      <c r="A43" s="1" t="s">
        <v>12</v>
      </c>
      <c r="B43" s="1" t="s">
        <v>5</v>
      </c>
      <c r="C43" s="7">
        <f>IFERROR(+Net_Imports_reg9!C43/TOTDEMAND_reg9!C43,0)</f>
        <v>0</v>
      </c>
      <c r="D43" s="7">
        <f>IFERROR(+Net_Imports_reg9!D43/TOTDEMAND_reg9!D43,0)</f>
        <v>0</v>
      </c>
      <c r="E43" s="7">
        <f>IFERROR(+Net_Imports_reg9!E43/TOTDEMAND_reg9!E43,0)</f>
        <v>0</v>
      </c>
      <c r="F43" s="7">
        <f>IFERROR(+Net_Imports_reg9!F43/TOTDEMAND_reg9!F43,0)</f>
        <v>0</v>
      </c>
      <c r="G43" s="7">
        <f>IFERROR(+Net_Imports_reg9!G43/TOTDEMAND_reg9!G43,0)</f>
        <v>0</v>
      </c>
      <c r="H43" s="7">
        <f>IFERROR(+Net_Imports_reg9!H43/TOTDEMAND_reg9!H43,0)</f>
        <v>0</v>
      </c>
      <c r="I43" s="7">
        <f>IFERROR(+Net_Imports_reg9!I43/TOTDEMAND_reg9!I43,0)</f>
        <v>0</v>
      </c>
      <c r="J43" s="7">
        <f>IFERROR(+Net_Imports_reg9!J43/TOTDEMAND_reg9!J43,0)</f>
        <v>0</v>
      </c>
      <c r="K43" s="7">
        <f>IFERROR(+Net_Imports_reg9!K43/TOTDEMAND_reg9!K43,0)</f>
        <v>0</v>
      </c>
      <c r="L43" s="7">
        <f>IFERROR(+Net_Imports_reg9!L43/TOTDEMAND_reg9!L43,0)</f>
        <v>0</v>
      </c>
      <c r="M43" s="8">
        <f>IFERROR(+Net_Imports_reg9!M43/TOTDEMAND_reg9!M43,0)</f>
        <v>0</v>
      </c>
      <c r="N43" s="7">
        <f>IFERROR(+Net_Imports_reg9!N43/TOTDEMAND_reg9!N43,0)</f>
        <v>0</v>
      </c>
      <c r="O43" s="7">
        <f>IFERROR(+Net_Imports_reg9!O43/TOTDEMAND_reg9!O43,0)</f>
        <v>0</v>
      </c>
      <c r="P43" s="7">
        <f>IFERROR(+Net_Imports_reg9!P43/TOTDEMAND_reg9!P43,0)</f>
        <v>0</v>
      </c>
      <c r="Q43" s="7">
        <f>IFERROR(+Net_Imports_reg9!Q43/TOTDEMAND_reg9!Q43,0)</f>
        <v>0</v>
      </c>
      <c r="S43" t="str">
        <f t="shared" si="0"/>
        <v>LATAM-FC_heat</v>
      </c>
      <c r="T43">
        <f t="shared" si="1"/>
        <v>0</v>
      </c>
    </row>
    <row r="44" spans="1:20" x14ac:dyDescent="0.25">
      <c r="A44" s="1" t="s">
        <v>12</v>
      </c>
      <c r="B44" s="1" t="s">
        <v>6</v>
      </c>
      <c r="C44" s="7">
        <f>IFERROR(+Net_Imports_reg9!C44/TOTDEMAND_reg9!C44,0)</f>
        <v>6.2748659772317E-2</v>
      </c>
      <c r="D44" s="7">
        <f>IFERROR(+Net_Imports_reg9!D44/TOTDEMAND_reg9!D44,0)</f>
        <v>6.1088157245782142E-2</v>
      </c>
      <c r="E44" s="7">
        <f>IFERROR(+Net_Imports_reg9!E44/TOTDEMAND_reg9!E44,0)</f>
        <v>6.265334596135412E-2</v>
      </c>
      <c r="F44" s="7">
        <f>IFERROR(+Net_Imports_reg9!F44/TOTDEMAND_reg9!F44,0)</f>
        <v>5.9853470019678591E-2</v>
      </c>
      <c r="G44" s="7">
        <f>IFERROR(+Net_Imports_reg9!G44/TOTDEMAND_reg9!G44,0)</f>
        <v>5.8301775175873163E-2</v>
      </c>
      <c r="H44" s="7">
        <f>IFERROR(+Net_Imports_reg9!H44/TOTDEMAND_reg9!H44,0)</f>
        <v>5.0747525655824299E-2</v>
      </c>
      <c r="I44" s="7">
        <f>IFERROR(+Net_Imports_reg9!I44/TOTDEMAND_reg9!I44,0)</f>
        <v>5.0853953384630932E-2</v>
      </c>
      <c r="J44" s="7">
        <f>IFERROR(+Net_Imports_reg9!J44/TOTDEMAND_reg9!J44,0)</f>
        <v>5.1656932327541948E-2</v>
      </c>
      <c r="K44" s="7">
        <f>IFERROR(+Net_Imports_reg9!K44/TOTDEMAND_reg9!K44,0)</f>
        <v>4.949726031485846E-2</v>
      </c>
      <c r="L44" s="7">
        <f>IFERROR(+Net_Imports_reg9!L44/TOTDEMAND_reg9!L44,0)</f>
        <v>4.4001378730084105E-2</v>
      </c>
      <c r="M44" s="8">
        <f>IFERROR(+Net_Imports_reg9!M44/TOTDEMAND_reg9!M44,0)</f>
        <v>4.3963921500321558E-2</v>
      </c>
      <c r="N44" s="7">
        <f>IFERROR(+Net_Imports_reg9!N44/TOTDEMAND_reg9!N44,0)</f>
        <v>5.1565537290739122E-2</v>
      </c>
      <c r="O44" s="7">
        <f>IFERROR(+Net_Imports_reg9!O44/TOTDEMAND_reg9!O44,0)</f>
        <v>4.7122887264387701E-2</v>
      </c>
      <c r="P44" s="7">
        <f>IFERROR(+Net_Imports_reg9!P44/TOTDEMAND_reg9!P44,0)</f>
        <v>4.3887812800383771E-2</v>
      </c>
      <c r="Q44" s="7">
        <f>IFERROR(+Net_Imports_reg9!Q44/TOTDEMAND_reg9!Q44,0)</f>
        <v>3.498883505003398E-2</v>
      </c>
      <c r="S44" t="str">
        <f t="shared" si="0"/>
        <v>LATAM-FC_elec</v>
      </c>
      <c r="T44">
        <f t="shared" si="1"/>
        <v>4.3963921500321558E-2</v>
      </c>
    </row>
    <row r="45" spans="1:20" x14ac:dyDescent="0.25">
      <c r="A45" s="1" t="s">
        <v>13</v>
      </c>
      <c r="B45" s="1" t="s">
        <v>1</v>
      </c>
      <c r="C45" s="7">
        <f>IFERROR(+Net_Imports_reg9!C45/TOTDEMAND_reg9!C45,0)</f>
        <v>0</v>
      </c>
      <c r="D45" s="7">
        <f>IFERROR(+Net_Imports_reg9!D45/TOTDEMAND_reg9!D45,0)</f>
        <v>0</v>
      </c>
      <c r="E45" s="7">
        <f>IFERROR(+Net_Imports_reg9!E45/TOTDEMAND_reg9!E45,0)</f>
        <v>0</v>
      </c>
      <c r="F45" s="7">
        <f>IFERROR(+Net_Imports_reg9!F45/TOTDEMAND_reg9!F45,0)</f>
        <v>0</v>
      </c>
      <c r="G45" s="7">
        <f>IFERROR(+Net_Imports_reg9!G45/TOTDEMAND_reg9!G45,0)</f>
        <v>0</v>
      </c>
      <c r="H45" s="7">
        <f>IFERROR(+Net_Imports_reg9!H45/TOTDEMAND_reg9!H45,0)</f>
        <v>0</v>
      </c>
      <c r="I45" s="7">
        <f>IFERROR(+Net_Imports_reg9!I45/TOTDEMAND_reg9!I45,0)</f>
        <v>0</v>
      </c>
      <c r="J45" s="7">
        <f>IFERROR(+Net_Imports_reg9!J45/TOTDEMAND_reg9!J45,0)</f>
        <v>0</v>
      </c>
      <c r="K45" s="7">
        <f>IFERROR(+Net_Imports_reg9!K45/TOTDEMAND_reg9!K45,0)</f>
        <v>0</v>
      </c>
      <c r="L45" s="7">
        <f>IFERROR(+Net_Imports_reg9!L45/TOTDEMAND_reg9!L45,0)</f>
        <v>0</v>
      </c>
      <c r="M45" s="8">
        <f>IFERROR(+Net_Imports_reg9!M45/TOTDEMAND_reg9!M45,0)</f>
        <v>0</v>
      </c>
      <c r="N45" s="7">
        <f>IFERROR(+Net_Imports_reg9!N45/TOTDEMAND_reg9!N45,0)</f>
        <v>0</v>
      </c>
      <c r="O45" s="7">
        <f>IFERROR(+Net_Imports_reg9!O45/TOTDEMAND_reg9!O45,0)</f>
        <v>0</v>
      </c>
      <c r="P45" s="7">
        <f>IFERROR(+Net_Imports_reg9!P45/TOTDEMAND_reg9!P45,0)</f>
        <v>0</v>
      </c>
      <c r="Q45" s="7">
        <f>IFERROR(+Net_Imports_reg9!Q45/TOTDEMAND_reg9!Q45,0)</f>
        <v>0</v>
      </c>
      <c r="S45" t="str">
        <f t="shared" si="0"/>
        <v>USMCA-FC_solid_fossil</v>
      </c>
      <c r="T45">
        <f t="shared" si="1"/>
        <v>0</v>
      </c>
    </row>
    <row r="46" spans="1:20" x14ac:dyDescent="0.25">
      <c r="A46" s="1" t="s">
        <v>13</v>
      </c>
      <c r="B46" s="1" t="s">
        <v>2</v>
      </c>
      <c r="C46" s="7">
        <f>IFERROR(+Net_Imports_reg9!C46/TOTDEMAND_reg9!C46,0)</f>
        <v>1.5778089580220263E-2</v>
      </c>
      <c r="D46" s="7">
        <f>IFERROR(+Net_Imports_reg9!D46/TOTDEMAND_reg9!D46,0)</f>
        <v>1.6782274987695051E-2</v>
      </c>
      <c r="E46" s="7">
        <f>IFERROR(+Net_Imports_reg9!E46/TOTDEMAND_reg9!E46,0)</f>
        <v>2.2657464223785177E-2</v>
      </c>
      <c r="F46" s="7">
        <f>IFERROR(+Net_Imports_reg9!F46/TOTDEMAND_reg9!F46,0)</f>
        <v>9.7048597462527451E-3</v>
      </c>
      <c r="G46" s="7">
        <f>IFERROR(+Net_Imports_reg9!G46/TOTDEMAND_reg9!G46,0)</f>
        <v>1.4235993622648633E-2</v>
      </c>
      <c r="H46" s="7">
        <f>IFERROR(+Net_Imports_reg9!H46/TOTDEMAND_reg9!H46,0)</f>
        <v>1.4611203219053452E-2</v>
      </c>
      <c r="I46" s="7">
        <f>IFERROR(+Net_Imports_reg9!I46/TOTDEMAND_reg9!I46,0)</f>
        <v>1.135175523364107E-2</v>
      </c>
      <c r="J46" s="7">
        <f>IFERROR(+Net_Imports_reg9!J46/TOTDEMAND_reg9!J46,0)</f>
        <v>8.0811271145626723E-3</v>
      </c>
      <c r="K46" s="7">
        <f>IFERROR(+Net_Imports_reg9!K46/TOTDEMAND_reg9!K46,0)</f>
        <v>6.5787055166572463E-3</v>
      </c>
      <c r="L46" s="7">
        <f>IFERROR(+Net_Imports_reg9!L46/TOTDEMAND_reg9!L46,0)</f>
        <v>3.0608494254486902E-3</v>
      </c>
      <c r="M46" s="8">
        <f>IFERROR(+Net_Imports_reg9!M46/TOTDEMAND_reg9!M46,0)</f>
        <v>1.6796610642379147E-3</v>
      </c>
      <c r="N46" s="7">
        <f>IFERROR(+Net_Imports_reg9!N46/TOTDEMAND_reg9!N46,0)</f>
        <v>0</v>
      </c>
      <c r="O46" s="7">
        <f>IFERROR(+Net_Imports_reg9!O46/TOTDEMAND_reg9!O46,0)</f>
        <v>0</v>
      </c>
      <c r="P46" s="7">
        <f>IFERROR(+Net_Imports_reg9!P46/TOTDEMAND_reg9!P46,0)</f>
        <v>0</v>
      </c>
      <c r="Q46" s="7">
        <f>IFERROR(+Net_Imports_reg9!Q46/TOTDEMAND_reg9!Q46,0)</f>
        <v>0</v>
      </c>
      <c r="S46" t="str">
        <f t="shared" si="0"/>
        <v>USMCA-FC_gas</v>
      </c>
      <c r="T46">
        <f t="shared" si="1"/>
        <v>1.6796610642379147E-3</v>
      </c>
    </row>
    <row r="47" spans="1:20" x14ac:dyDescent="0.25">
      <c r="A47" s="1" t="s">
        <v>13</v>
      </c>
      <c r="B47" s="1" t="s">
        <v>3</v>
      </c>
      <c r="C47" s="7">
        <f>IFERROR(+Net_Imports_reg9!C47/TOTDEMAND_reg9!C47,0)</f>
        <v>7.9202795393225514E-2</v>
      </c>
      <c r="D47" s="7">
        <f>IFERROR(+Net_Imports_reg9!D47/TOTDEMAND_reg9!D47,0)</f>
        <v>7.1139364645760914E-2</v>
      </c>
      <c r="E47" s="7">
        <f>IFERROR(+Net_Imports_reg9!E47/TOTDEMAND_reg9!E47,0)</f>
        <v>6.2371314015886005E-2</v>
      </c>
      <c r="F47" s="7">
        <f>IFERROR(+Net_Imports_reg9!F47/TOTDEMAND_reg9!F47,0)</f>
        <v>3.7353727941154893E-2</v>
      </c>
      <c r="G47" s="7">
        <f>IFERROR(+Net_Imports_reg9!G47/TOTDEMAND_reg9!G47,0)</f>
        <v>1.4914356254583245E-2</v>
      </c>
      <c r="H47" s="7">
        <f>IFERROR(+Net_Imports_reg9!H47/TOTDEMAND_reg9!H47,0)</f>
        <v>1.0049735337178489E-2</v>
      </c>
      <c r="I47" s="7">
        <f>IFERROR(+Net_Imports_reg9!I47/TOTDEMAND_reg9!I47,0)</f>
        <v>0</v>
      </c>
      <c r="J47" s="7">
        <f>IFERROR(+Net_Imports_reg9!J47/TOTDEMAND_reg9!J47,0)</f>
        <v>0</v>
      </c>
      <c r="K47" s="7">
        <f>IFERROR(+Net_Imports_reg9!K47/TOTDEMAND_reg9!K47,0)</f>
        <v>0</v>
      </c>
      <c r="L47" s="7">
        <f>IFERROR(+Net_Imports_reg9!L47/TOTDEMAND_reg9!L47,0)</f>
        <v>0</v>
      </c>
      <c r="M47" s="8">
        <f>IFERROR(+Net_Imports_reg9!M47/TOTDEMAND_reg9!M47,0)</f>
        <v>0</v>
      </c>
      <c r="N47" s="7">
        <f>IFERROR(+Net_Imports_reg9!N47/TOTDEMAND_reg9!N47,0)</f>
        <v>0</v>
      </c>
      <c r="O47" s="7">
        <f>IFERROR(+Net_Imports_reg9!O47/TOTDEMAND_reg9!O47,0)</f>
        <v>0</v>
      </c>
      <c r="P47" s="7">
        <f>IFERROR(+Net_Imports_reg9!P47/TOTDEMAND_reg9!P47,0)</f>
        <v>0</v>
      </c>
      <c r="Q47" s="7">
        <f>IFERROR(+Net_Imports_reg9!Q47/TOTDEMAND_reg9!Q47,0)</f>
        <v>0</v>
      </c>
      <c r="S47" t="str">
        <f t="shared" si="0"/>
        <v>USMCA-FC_liquid</v>
      </c>
      <c r="T47">
        <f t="shared" si="1"/>
        <v>0</v>
      </c>
    </row>
    <row r="48" spans="1:20" x14ac:dyDescent="0.25">
      <c r="A48" s="1" t="s">
        <v>13</v>
      </c>
      <c r="B48" s="1" t="s">
        <v>4</v>
      </c>
      <c r="C48" s="7">
        <f>IFERROR(+Net_Imports_reg9!C48/TOTDEMAND_reg9!C48,0)</f>
        <v>0</v>
      </c>
      <c r="D48" s="7">
        <f>IFERROR(+Net_Imports_reg9!D48/TOTDEMAND_reg9!D48,0)</f>
        <v>0</v>
      </c>
      <c r="E48" s="7">
        <f>IFERROR(+Net_Imports_reg9!E48/TOTDEMAND_reg9!E48,0)</f>
        <v>0</v>
      </c>
      <c r="F48" s="7">
        <f>IFERROR(+Net_Imports_reg9!F48/TOTDEMAND_reg9!F48,0)</f>
        <v>0</v>
      </c>
      <c r="G48" s="7">
        <f>IFERROR(+Net_Imports_reg9!G48/TOTDEMAND_reg9!G48,0)</f>
        <v>0</v>
      </c>
      <c r="H48" s="7">
        <f>IFERROR(+Net_Imports_reg9!H48/TOTDEMAND_reg9!H48,0)</f>
        <v>0</v>
      </c>
      <c r="I48" s="7">
        <f>IFERROR(+Net_Imports_reg9!I48/TOTDEMAND_reg9!I48,0)</f>
        <v>0</v>
      </c>
      <c r="J48" s="7">
        <f>IFERROR(+Net_Imports_reg9!J48/TOTDEMAND_reg9!J48,0)</f>
        <v>0</v>
      </c>
      <c r="K48" s="7">
        <f>IFERROR(+Net_Imports_reg9!K48/TOTDEMAND_reg9!K48,0)</f>
        <v>0</v>
      </c>
      <c r="L48" s="7">
        <f>IFERROR(+Net_Imports_reg9!L48/TOTDEMAND_reg9!L48,0)</f>
        <v>0</v>
      </c>
      <c r="M48" s="8">
        <f>IFERROR(+Net_Imports_reg9!M48/TOTDEMAND_reg9!M48,0)</f>
        <v>0</v>
      </c>
      <c r="N48" s="7">
        <f>IFERROR(+Net_Imports_reg9!N48/TOTDEMAND_reg9!N48,0)</f>
        <v>0</v>
      </c>
      <c r="O48" s="7">
        <f>IFERROR(+Net_Imports_reg9!O48/TOTDEMAND_reg9!O48,0)</f>
        <v>0</v>
      </c>
      <c r="P48" s="7">
        <f>IFERROR(+Net_Imports_reg9!P48/TOTDEMAND_reg9!P48,0)</f>
        <v>0</v>
      </c>
      <c r="Q48" s="7">
        <f>IFERROR(+Net_Imports_reg9!Q48/TOTDEMAND_reg9!Q48,0)</f>
        <v>0</v>
      </c>
      <c r="S48" t="str">
        <f t="shared" si="0"/>
        <v>USMCA-FC_solid_bio</v>
      </c>
      <c r="T48">
        <f t="shared" si="1"/>
        <v>0</v>
      </c>
    </row>
    <row r="49" spans="1:20" x14ac:dyDescent="0.25">
      <c r="A49" s="1" t="s">
        <v>13</v>
      </c>
      <c r="B49" s="1" t="s">
        <v>5</v>
      </c>
      <c r="C49" s="7">
        <f>IFERROR(+Net_Imports_reg9!C49/TOTDEMAND_reg9!C49,0)</f>
        <v>0</v>
      </c>
      <c r="D49" s="7">
        <f>IFERROR(+Net_Imports_reg9!D49/TOTDEMAND_reg9!D49,0)</f>
        <v>0</v>
      </c>
      <c r="E49" s="7">
        <f>IFERROR(+Net_Imports_reg9!E49/TOTDEMAND_reg9!E49,0)</f>
        <v>0</v>
      </c>
      <c r="F49" s="7">
        <f>IFERROR(+Net_Imports_reg9!F49/TOTDEMAND_reg9!F49,0)</f>
        <v>0</v>
      </c>
      <c r="G49" s="7">
        <f>IFERROR(+Net_Imports_reg9!G49/TOTDEMAND_reg9!G49,0)</f>
        <v>0</v>
      </c>
      <c r="H49" s="7">
        <f>IFERROR(+Net_Imports_reg9!H49/TOTDEMAND_reg9!H49,0)</f>
        <v>0</v>
      </c>
      <c r="I49" s="7">
        <f>IFERROR(+Net_Imports_reg9!I49/TOTDEMAND_reg9!I49,0)</f>
        <v>0</v>
      </c>
      <c r="J49" s="7">
        <f>IFERROR(+Net_Imports_reg9!J49/TOTDEMAND_reg9!J49,0)</f>
        <v>0</v>
      </c>
      <c r="K49" s="7">
        <f>IFERROR(+Net_Imports_reg9!K49/TOTDEMAND_reg9!K49,0)</f>
        <v>0</v>
      </c>
      <c r="L49" s="7">
        <f>IFERROR(+Net_Imports_reg9!L49/TOTDEMAND_reg9!L49,0)</f>
        <v>0</v>
      </c>
      <c r="M49" s="8">
        <f>IFERROR(+Net_Imports_reg9!M49/TOTDEMAND_reg9!M49,0)</f>
        <v>0</v>
      </c>
      <c r="N49" s="7">
        <f>IFERROR(+Net_Imports_reg9!N49/TOTDEMAND_reg9!N49,0)</f>
        <v>0</v>
      </c>
      <c r="O49" s="7">
        <f>IFERROR(+Net_Imports_reg9!O49/TOTDEMAND_reg9!O49,0)</f>
        <v>0</v>
      </c>
      <c r="P49" s="7">
        <f>IFERROR(+Net_Imports_reg9!P49/TOTDEMAND_reg9!P49,0)</f>
        <v>0</v>
      </c>
      <c r="Q49" s="7">
        <f>IFERROR(+Net_Imports_reg9!Q49/TOTDEMAND_reg9!Q49,0)</f>
        <v>0</v>
      </c>
      <c r="S49" t="str">
        <f t="shared" si="0"/>
        <v>USMCA-FC_heat</v>
      </c>
      <c r="T49">
        <f t="shared" si="1"/>
        <v>0</v>
      </c>
    </row>
    <row r="50" spans="1:20" x14ac:dyDescent="0.25">
      <c r="A50" s="1" t="s">
        <v>13</v>
      </c>
      <c r="B50" s="1" t="s">
        <v>6</v>
      </c>
      <c r="C50" s="7">
        <f>IFERROR(+Net_Imports_reg9!C50/TOTDEMAND_reg9!C50,0)</f>
        <v>0</v>
      </c>
      <c r="D50" s="7">
        <f>IFERROR(+Net_Imports_reg9!D50/TOTDEMAND_reg9!D50,0)</f>
        <v>0</v>
      </c>
      <c r="E50" s="7">
        <f>IFERROR(+Net_Imports_reg9!E50/TOTDEMAND_reg9!E50,0)</f>
        <v>0</v>
      </c>
      <c r="F50" s="7">
        <f>IFERROR(+Net_Imports_reg9!F50/TOTDEMAND_reg9!F50,0)</f>
        <v>0</v>
      </c>
      <c r="G50" s="7">
        <f>IFERROR(+Net_Imports_reg9!G50/TOTDEMAND_reg9!G50,0)</f>
        <v>0</v>
      </c>
      <c r="H50" s="7">
        <f>IFERROR(+Net_Imports_reg9!H50/TOTDEMAND_reg9!H50,0)</f>
        <v>0</v>
      </c>
      <c r="I50" s="7">
        <f>IFERROR(+Net_Imports_reg9!I50/TOTDEMAND_reg9!I50,0)</f>
        <v>0</v>
      </c>
      <c r="J50" s="7">
        <f>IFERROR(+Net_Imports_reg9!J50/TOTDEMAND_reg9!J50,0)</f>
        <v>2.6703871278871611E-4</v>
      </c>
      <c r="K50" s="7">
        <f>IFERROR(+Net_Imports_reg9!K50/TOTDEMAND_reg9!K50,0)</f>
        <v>1.0628873134621141E-3</v>
      </c>
      <c r="L50" s="7">
        <f>IFERROR(+Net_Imports_reg9!L50/TOTDEMAND_reg9!L50,0)</f>
        <v>1.3463152875930445E-3</v>
      </c>
      <c r="M50" s="8">
        <f>IFERROR(+Net_Imports_reg9!M50/TOTDEMAND_reg9!M50,0)</f>
        <v>1.2232773293625288E-3</v>
      </c>
      <c r="N50" s="7">
        <f>IFERROR(+Net_Imports_reg9!N50/TOTDEMAND_reg9!N50,0)</f>
        <v>5.6205127447004081E-4</v>
      </c>
      <c r="O50" s="7">
        <f>IFERROR(+Net_Imports_reg9!O50/TOTDEMAND_reg9!O50,0)</f>
        <v>0</v>
      </c>
      <c r="P50" s="7">
        <f>IFERROR(+Net_Imports_reg9!P50/TOTDEMAND_reg9!P50,0)</f>
        <v>0</v>
      </c>
      <c r="Q50" s="7">
        <f>IFERROR(+Net_Imports_reg9!Q50/TOTDEMAND_reg9!Q50,0)</f>
        <v>0</v>
      </c>
      <c r="S50" t="str">
        <f t="shared" si="0"/>
        <v>USMCA-FC_elec</v>
      </c>
      <c r="T50">
        <f t="shared" si="1"/>
        <v>1.2232773293625288E-3</v>
      </c>
    </row>
    <row r="51" spans="1:20" x14ac:dyDescent="0.25">
      <c r="A51" s="1" t="s">
        <v>14</v>
      </c>
      <c r="B51" s="1" t="s">
        <v>1</v>
      </c>
      <c r="C51" s="7">
        <f>IFERROR(+Net_Imports_reg9!C51/TOTDEMAND_reg9!C51,0)</f>
        <v>0</v>
      </c>
      <c r="D51" s="7">
        <f>IFERROR(+Net_Imports_reg9!D51/TOTDEMAND_reg9!D51,0)</f>
        <v>0</v>
      </c>
      <c r="E51" s="7">
        <f>IFERROR(+Net_Imports_reg9!E51/TOTDEMAND_reg9!E51,0)</f>
        <v>0</v>
      </c>
      <c r="F51" s="7">
        <f>IFERROR(+Net_Imports_reg9!F51/TOTDEMAND_reg9!F51,0)</f>
        <v>0</v>
      </c>
      <c r="G51" s="7">
        <f>IFERROR(+Net_Imports_reg9!G51/TOTDEMAND_reg9!G51,0)</f>
        <v>0</v>
      </c>
      <c r="H51" s="7">
        <f>IFERROR(+Net_Imports_reg9!H51/TOTDEMAND_reg9!H51,0)</f>
        <v>0</v>
      </c>
      <c r="I51" s="7">
        <f>IFERROR(+Net_Imports_reg9!I51/TOTDEMAND_reg9!I51,0)</f>
        <v>0</v>
      </c>
      <c r="J51" s="7">
        <f>IFERROR(+Net_Imports_reg9!J51/TOTDEMAND_reg9!J51,0)</f>
        <v>0</v>
      </c>
      <c r="K51" s="7">
        <f>IFERROR(+Net_Imports_reg9!K51/TOTDEMAND_reg9!K51,0)</f>
        <v>0</v>
      </c>
      <c r="L51" s="7">
        <f>IFERROR(+Net_Imports_reg9!L51/TOTDEMAND_reg9!L51,0)</f>
        <v>0</v>
      </c>
      <c r="M51" s="8">
        <f>IFERROR(+Net_Imports_reg9!M51/TOTDEMAND_reg9!M51,0)</f>
        <v>0</v>
      </c>
      <c r="N51" s="7">
        <f>IFERROR(+Net_Imports_reg9!N51/TOTDEMAND_reg9!N51,0)</f>
        <v>0</v>
      </c>
      <c r="O51" s="7">
        <f>IFERROR(+Net_Imports_reg9!O51/TOTDEMAND_reg9!O51,0)</f>
        <v>0</v>
      </c>
      <c r="P51" s="7">
        <f>IFERROR(+Net_Imports_reg9!P51/TOTDEMAND_reg9!P51,0)</f>
        <v>0</v>
      </c>
      <c r="Q51" s="7">
        <f>IFERROR(+Net_Imports_reg9!Q51/TOTDEMAND_reg9!Q51,0)</f>
        <v>2.2090162842289585E-2</v>
      </c>
      <c r="S51" t="str">
        <f t="shared" si="0"/>
        <v>LROW-FC_solid_fossil</v>
      </c>
      <c r="T51">
        <f t="shared" si="1"/>
        <v>0</v>
      </c>
    </row>
    <row r="52" spans="1:20" x14ac:dyDescent="0.25">
      <c r="A52" s="1" t="s">
        <v>14</v>
      </c>
      <c r="B52" s="1" t="s">
        <v>2</v>
      </c>
      <c r="C52" s="7">
        <f>IFERROR(+Net_Imports_reg9!C52/TOTDEMAND_reg9!C52,0)</f>
        <v>0</v>
      </c>
      <c r="D52" s="7">
        <f>IFERROR(+Net_Imports_reg9!D52/TOTDEMAND_reg9!D52,0)</f>
        <v>0</v>
      </c>
      <c r="E52" s="7">
        <f>IFERROR(+Net_Imports_reg9!E52/TOTDEMAND_reg9!E52,0)</f>
        <v>0</v>
      </c>
      <c r="F52" s="7">
        <f>IFERROR(+Net_Imports_reg9!F52/TOTDEMAND_reg9!F52,0)</f>
        <v>0</v>
      </c>
      <c r="G52" s="7">
        <f>IFERROR(+Net_Imports_reg9!G52/TOTDEMAND_reg9!G52,0)</f>
        <v>0</v>
      </c>
      <c r="H52" s="7">
        <f>IFERROR(+Net_Imports_reg9!H52/TOTDEMAND_reg9!H52,0)</f>
        <v>0</v>
      </c>
      <c r="I52" s="7">
        <f>IFERROR(+Net_Imports_reg9!I52/TOTDEMAND_reg9!I52,0)</f>
        <v>0</v>
      </c>
      <c r="J52" s="7">
        <f>IFERROR(+Net_Imports_reg9!J52/TOTDEMAND_reg9!J52,0)</f>
        <v>0</v>
      </c>
      <c r="K52" s="7">
        <f>IFERROR(+Net_Imports_reg9!K52/TOTDEMAND_reg9!K52,0)</f>
        <v>0</v>
      </c>
      <c r="L52" s="7">
        <f>IFERROR(+Net_Imports_reg9!L52/TOTDEMAND_reg9!L52,0)</f>
        <v>0</v>
      </c>
      <c r="M52" s="8">
        <f>IFERROR(+Net_Imports_reg9!M52/TOTDEMAND_reg9!M52,0)</f>
        <v>0</v>
      </c>
      <c r="N52" s="7">
        <f>IFERROR(+Net_Imports_reg9!N52/TOTDEMAND_reg9!N52,0)</f>
        <v>0</v>
      </c>
      <c r="O52" s="7">
        <f>IFERROR(+Net_Imports_reg9!O52/TOTDEMAND_reg9!O52,0)</f>
        <v>0</v>
      </c>
      <c r="P52" s="7">
        <f>IFERROR(+Net_Imports_reg9!P52/TOTDEMAND_reg9!P52,0)</f>
        <v>0</v>
      </c>
      <c r="Q52" s="7">
        <f>IFERROR(+Net_Imports_reg9!Q52/TOTDEMAND_reg9!Q52,0)</f>
        <v>0</v>
      </c>
      <c r="S52" t="str">
        <f t="shared" si="0"/>
        <v>LROW-FC_gas</v>
      </c>
      <c r="T52">
        <f t="shared" si="1"/>
        <v>0</v>
      </c>
    </row>
    <row r="53" spans="1:20" x14ac:dyDescent="0.25">
      <c r="A53" s="1" t="s">
        <v>14</v>
      </c>
      <c r="B53" s="1" t="s">
        <v>3</v>
      </c>
      <c r="C53" s="7">
        <f>IFERROR(+Net_Imports_reg9!C53/TOTDEMAND_reg9!C53,0)</f>
        <v>0</v>
      </c>
      <c r="D53" s="7">
        <f>IFERROR(+Net_Imports_reg9!D53/TOTDEMAND_reg9!D53,0)</f>
        <v>0</v>
      </c>
      <c r="E53" s="7">
        <f>IFERROR(+Net_Imports_reg9!E53/TOTDEMAND_reg9!E53,0)</f>
        <v>0</v>
      </c>
      <c r="F53" s="7">
        <f>IFERROR(+Net_Imports_reg9!F53/TOTDEMAND_reg9!F53,0)</f>
        <v>0</v>
      </c>
      <c r="G53" s="7">
        <f>IFERROR(+Net_Imports_reg9!G53/TOTDEMAND_reg9!G53,0)</f>
        <v>0</v>
      </c>
      <c r="H53" s="7">
        <f>IFERROR(+Net_Imports_reg9!H53/TOTDEMAND_reg9!H53,0)</f>
        <v>0</v>
      </c>
      <c r="I53" s="7">
        <f>IFERROR(+Net_Imports_reg9!I53/TOTDEMAND_reg9!I53,0)</f>
        <v>0</v>
      </c>
      <c r="J53" s="7">
        <f>IFERROR(+Net_Imports_reg9!J53/TOTDEMAND_reg9!J53,0)</f>
        <v>0</v>
      </c>
      <c r="K53" s="7">
        <f>IFERROR(+Net_Imports_reg9!K53/TOTDEMAND_reg9!K53,0)</f>
        <v>0</v>
      </c>
      <c r="L53" s="7">
        <f>IFERROR(+Net_Imports_reg9!L53/TOTDEMAND_reg9!L53,0)</f>
        <v>0</v>
      </c>
      <c r="M53" s="8">
        <f>IFERROR(+Net_Imports_reg9!M53/TOTDEMAND_reg9!M53,0)</f>
        <v>0</v>
      </c>
      <c r="N53" s="7">
        <f>IFERROR(+Net_Imports_reg9!N53/TOTDEMAND_reg9!N53,0)</f>
        <v>0</v>
      </c>
      <c r="O53" s="7">
        <f>IFERROR(+Net_Imports_reg9!O53/TOTDEMAND_reg9!O53,0)</f>
        <v>0</v>
      </c>
      <c r="P53" s="7">
        <f>IFERROR(+Net_Imports_reg9!P53/TOTDEMAND_reg9!P53,0)</f>
        <v>0</v>
      </c>
      <c r="Q53" s="7">
        <f>IFERROR(+Net_Imports_reg9!Q53/TOTDEMAND_reg9!Q53,0)</f>
        <v>0</v>
      </c>
      <c r="S53" t="str">
        <f t="shared" si="0"/>
        <v>LROW-FC_liquid</v>
      </c>
      <c r="T53">
        <f t="shared" si="1"/>
        <v>0</v>
      </c>
    </row>
    <row r="54" spans="1:20" x14ac:dyDescent="0.25">
      <c r="A54" s="1" t="s">
        <v>14</v>
      </c>
      <c r="B54" s="1" t="s">
        <v>4</v>
      </c>
      <c r="C54" s="7">
        <f>IFERROR(+Net_Imports_reg9!C54/TOTDEMAND_reg9!C54,0)</f>
        <v>0</v>
      </c>
      <c r="D54" s="7">
        <f>IFERROR(+Net_Imports_reg9!D54/TOTDEMAND_reg9!D54,0)</f>
        <v>0</v>
      </c>
      <c r="E54" s="7">
        <f>IFERROR(+Net_Imports_reg9!E54/TOTDEMAND_reg9!E54,0)</f>
        <v>0</v>
      </c>
      <c r="F54" s="7">
        <f>IFERROR(+Net_Imports_reg9!F54/TOTDEMAND_reg9!F54,0)</f>
        <v>0</v>
      </c>
      <c r="G54" s="7">
        <f>IFERROR(+Net_Imports_reg9!G54/TOTDEMAND_reg9!G54,0)</f>
        <v>0</v>
      </c>
      <c r="H54" s="7">
        <f>IFERROR(+Net_Imports_reg9!H54/TOTDEMAND_reg9!H54,0)</f>
        <v>0</v>
      </c>
      <c r="I54" s="7">
        <f>IFERROR(+Net_Imports_reg9!I54/TOTDEMAND_reg9!I54,0)</f>
        <v>0</v>
      </c>
      <c r="J54" s="7">
        <f>IFERROR(+Net_Imports_reg9!J54/TOTDEMAND_reg9!J54,0)</f>
        <v>0</v>
      </c>
      <c r="K54" s="7">
        <f>IFERROR(+Net_Imports_reg9!K54/TOTDEMAND_reg9!K54,0)</f>
        <v>0</v>
      </c>
      <c r="L54" s="7">
        <f>IFERROR(+Net_Imports_reg9!L54/TOTDEMAND_reg9!L54,0)</f>
        <v>0</v>
      </c>
      <c r="M54" s="8">
        <f>IFERROR(+Net_Imports_reg9!M54/TOTDEMAND_reg9!M54,0)</f>
        <v>0</v>
      </c>
      <c r="N54" s="7">
        <f>IFERROR(+Net_Imports_reg9!N54/TOTDEMAND_reg9!N54,0)</f>
        <v>0</v>
      </c>
      <c r="O54" s="7">
        <f>IFERROR(+Net_Imports_reg9!O54/TOTDEMAND_reg9!O54,0)</f>
        <v>0</v>
      </c>
      <c r="P54" s="7">
        <f>IFERROR(+Net_Imports_reg9!P54/TOTDEMAND_reg9!P54,0)</f>
        <v>0</v>
      </c>
      <c r="Q54" s="7">
        <f>IFERROR(+Net_Imports_reg9!Q54/TOTDEMAND_reg9!Q54,0)</f>
        <v>0</v>
      </c>
      <c r="S54" t="str">
        <f t="shared" si="0"/>
        <v>LROW-FC_solid_bio</v>
      </c>
      <c r="T54">
        <f t="shared" si="1"/>
        <v>0</v>
      </c>
    </row>
    <row r="55" spans="1:20" x14ac:dyDescent="0.25">
      <c r="A55" s="1" t="s">
        <v>14</v>
      </c>
      <c r="B55" s="1" t="s">
        <v>5</v>
      </c>
      <c r="C55" s="7">
        <f>IFERROR(+Net_Imports_reg9!C55/TOTDEMAND_reg9!C55,0)</f>
        <v>0</v>
      </c>
      <c r="D55" s="7">
        <f>IFERROR(+Net_Imports_reg9!D55/TOTDEMAND_reg9!D55,0)</f>
        <v>0</v>
      </c>
      <c r="E55" s="7">
        <f>IFERROR(+Net_Imports_reg9!E55/TOTDEMAND_reg9!E55,0)</f>
        <v>0</v>
      </c>
      <c r="F55" s="7">
        <f>IFERROR(+Net_Imports_reg9!F55/TOTDEMAND_reg9!F55,0)</f>
        <v>0</v>
      </c>
      <c r="G55" s="7">
        <f>IFERROR(+Net_Imports_reg9!G55/TOTDEMAND_reg9!G55,0)</f>
        <v>0</v>
      </c>
      <c r="H55" s="7">
        <f>IFERROR(+Net_Imports_reg9!H55/TOTDEMAND_reg9!H55,0)</f>
        <v>0</v>
      </c>
      <c r="I55" s="7">
        <f>IFERROR(+Net_Imports_reg9!I55/TOTDEMAND_reg9!I55,0)</f>
        <v>0</v>
      </c>
      <c r="J55" s="7">
        <f>IFERROR(+Net_Imports_reg9!J55/TOTDEMAND_reg9!J55,0)</f>
        <v>0</v>
      </c>
      <c r="K55" s="7">
        <f>IFERROR(+Net_Imports_reg9!K55/TOTDEMAND_reg9!K55,0)</f>
        <v>0</v>
      </c>
      <c r="L55" s="7">
        <f>IFERROR(+Net_Imports_reg9!L55/TOTDEMAND_reg9!L55,0)</f>
        <v>0</v>
      </c>
      <c r="M55" s="8">
        <f>IFERROR(+Net_Imports_reg9!M55/TOTDEMAND_reg9!M55,0)</f>
        <v>0</v>
      </c>
      <c r="N55" s="7">
        <f>IFERROR(+Net_Imports_reg9!N55/TOTDEMAND_reg9!N55,0)</f>
        <v>0</v>
      </c>
      <c r="O55" s="7">
        <f>IFERROR(+Net_Imports_reg9!O55/TOTDEMAND_reg9!O55,0)</f>
        <v>0</v>
      </c>
      <c r="P55" s="7">
        <f>IFERROR(+Net_Imports_reg9!P55/TOTDEMAND_reg9!P55,0)</f>
        <v>0</v>
      </c>
      <c r="Q55" s="7">
        <f>IFERROR(+Net_Imports_reg9!Q55/TOTDEMAND_reg9!Q55,0)</f>
        <v>0</v>
      </c>
      <c r="S55" t="str">
        <f t="shared" si="0"/>
        <v>LROW-FC_heat</v>
      </c>
      <c r="T55">
        <f t="shared" si="1"/>
        <v>0</v>
      </c>
    </row>
    <row r="56" spans="1:20" x14ac:dyDescent="0.25">
      <c r="A56" s="1" t="s">
        <v>14</v>
      </c>
      <c r="B56" s="1" t="s">
        <v>6</v>
      </c>
      <c r="C56" s="7">
        <f>IFERROR(+Net_Imports_reg9!C56/TOTDEMAND_reg9!C56,0)</f>
        <v>0</v>
      </c>
      <c r="D56" s="7">
        <f>IFERROR(+Net_Imports_reg9!D56/TOTDEMAND_reg9!D56,0)</f>
        <v>0</v>
      </c>
      <c r="E56" s="7">
        <f>IFERROR(+Net_Imports_reg9!E56/TOTDEMAND_reg9!E56,0)</f>
        <v>0</v>
      </c>
      <c r="F56" s="7">
        <f>IFERROR(+Net_Imports_reg9!F56/TOTDEMAND_reg9!F56,0)</f>
        <v>0</v>
      </c>
      <c r="G56" s="7">
        <f>IFERROR(+Net_Imports_reg9!G56/TOTDEMAND_reg9!G56,0)</f>
        <v>0</v>
      </c>
      <c r="H56" s="7">
        <f>IFERROR(+Net_Imports_reg9!H56/TOTDEMAND_reg9!H56,0)</f>
        <v>0</v>
      </c>
      <c r="I56" s="7">
        <f>IFERROR(+Net_Imports_reg9!I56/TOTDEMAND_reg9!I56,0)</f>
        <v>0</v>
      </c>
      <c r="J56" s="7">
        <f>IFERROR(+Net_Imports_reg9!J56/TOTDEMAND_reg9!J56,0)</f>
        <v>0</v>
      </c>
      <c r="K56" s="7">
        <f>IFERROR(+Net_Imports_reg9!K56/TOTDEMAND_reg9!K56,0)</f>
        <v>0</v>
      </c>
      <c r="L56" s="7">
        <f>IFERROR(+Net_Imports_reg9!L56/TOTDEMAND_reg9!L56,0)</f>
        <v>0</v>
      </c>
      <c r="M56" s="8">
        <f>IFERROR(+Net_Imports_reg9!M56/TOTDEMAND_reg9!M56,0)</f>
        <v>0</v>
      </c>
      <c r="N56" s="7">
        <f>IFERROR(+Net_Imports_reg9!N56/TOTDEMAND_reg9!N56,0)</f>
        <v>0</v>
      </c>
      <c r="O56" s="7">
        <f>IFERROR(+Net_Imports_reg9!O56/TOTDEMAND_reg9!O56,0)</f>
        <v>0</v>
      </c>
      <c r="P56" s="7">
        <f>IFERROR(+Net_Imports_reg9!P56/TOTDEMAND_reg9!P56,0)</f>
        <v>0</v>
      </c>
      <c r="Q56" s="7">
        <f>IFERROR(+Net_Imports_reg9!Q56/TOTDEMAND_reg9!Q56,0)</f>
        <v>0</v>
      </c>
      <c r="S56" t="str">
        <f t="shared" si="0"/>
        <v>LROW-FC_elec</v>
      </c>
      <c r="T56">
        <f t="shared" si="1"/>
        <v>0</v>
      </c>
    </row>
    <row r="57" spans="1:20" x14ac:dyDescent="0.25">
      <c r="A57" s="1"/>
      <c r="B57" s="1"/>
    </row>
    <row r="58" spans="1:20" x14ac:dyDescent="0.25">
      <c r="A58" s="1"/>
      <c r="B58" s="1"/>
    </row>
    <row r="59" spans="1:20" x14ac:dyDescent="0.25">
      <c r="A59" s="1"/>
      <c r="B59" s="1"/>
    </row>
    <row r="60" spans="1:20" x14ac:dyDescent="0.25">
      <c r="A60" s="1"/>
      <c r="B60" s="1"/>
    </row>
    <row r="61" spans="1:20" x14ac:dyDescent="0.25">
      <c r="A61" s="1"/>
      <c r="B61" s="1"/>
    </row>
    <row r="62" spans="1:20" x14ac:dyDescent="0.25">
      <c r="A62" s="1"/>
      <c r="B62" s="1"/>
    </row>
    <row r="63" spans="1:20" x14ac:dyDescent="0.25">
      <c r="A63" s="1"/>
      <c r="B63" s="1"/>
    </row>
    <row r="64" spans="1:20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</sheetData>
  <conditionalFormatting sqref="C3:Q5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Import_shares!C3:Q3</xm:f>
              <xm:sqref>R3</xm:sqref>
            </x14:sparkline>
            <x14:sparkline>
              <xm:f>Import_shares!C4:Q4</xm:f>
              <xm:sqref>R4</xm:sqref>
            </x14:sparkline>
            <x14:sparkline>
              <xm:f>Import_shares!C5:Q5</xm:f>
              <xm:sqref>R5</xm:sqref>
            </x14:sparkline>
            <x14:sparkline>
              <xm:f>Import_shares!C6:Q6</xm:f>
              <xm:sqref>R6</xm:sqref>
            </x14:sparkline>
            <x14:sparkline>
              <xm:f>Import_shares!C7:Q7</xm:f>
              <xm:sqref>R7</xm:sqref>
            </x14:sparkline>
            <x14:sparkline>
              <xm:f>Import_shares!C8:Q8</xm:f>
              <xm:sqref>R8</xm:sqref>
            </x14:sparkline>
            <x14:sparkline>
              <xm:f>Import_shares!C9:Q9</xm:f>
              <xm:sqref>R9</xm:sqref>
            </x14:sparkline>
            <x14:sparkline>
              <xm:f>Import_shares!C10:Q10</xm:f>
              <xm:sqref>R10</xm:sqref>
            </x14:sparkline>
            <x14:sparkline>
              <xm:f>Import_shares!C11:Q11</xm:f>
              <xm:sqref>R11</xm:sqref>
            </x14:sparkline>
            <x14:sparkline>
              <xm:f>Import_shares!C12:Q12</xm:f>
              <xm:sqref>R12</xm:sqref>
            </x14:sparkline>
            <x14:sparkline>
              <xm:f>Import_shares!C13:Q13</xm:f>
              <xm:sqref>R13</xm:sqref>
            </x14:sparkline>
            <x14:sparkline>
              <xm:f>Import_shares!C14:Q14</xm:f>
              <xm:sqref>R14</xm:sqref>
            </x14:sparkline>
            <x14:sparkline>
              <xm:f>Import_shares!C15:Q15</xm:f>
              <xm:sqref>R15</xm:sqref>
            </x14:sparkline>
            <x14:sparkline>
              <xm:f>Import_shares!C16:Q16</xm:f>
              <xm:sqref>R16</xm:sqref>
            </x14:sparkline>
            <x14:sparkline>
              <xm:f>Import_shares!C17:Q17</xm:f>
              <xm:sqref>R17</xm:sqref>
            </x14:sparkline>
            <x14:sparkline>
              <xm:f>Import_shares!C18:Q18</xm:f>
              <xm:sqref>R18</xm:sqref>
            </x14:sparkline>
            <x14:sparkline>
              <xm:f>Import_shares!C19:Q19</xm:f>
              <xm:sqref>R19</xm:sqref>
            </x14:sparkline>
            <x14:sparkline>
              <xm:f>Import_shares!C20:Q20</xm:f>
              <xm:sqref>R20</xm:sqref>
            </x14:sparkline>
            <x14:sparkline>
              <xm:f>Import_shares!C21:Q21</xm:f>
              <xm:sqref>R21</xm:sqref>
            </x14:sparkline>
            <x14:sparkline>
              <xm:f>Import_shares!C22:Q22</xm:f>
              <xm:sqref>R22</xm:sqref>
            </x14:sparkline>
            <x14:sparkline>
              <xm:f>Import_shares!C23:Q23</xm:f>
              <xm:sqref>R23</xm:sqref>
            </x14:sparkline>
            <x14:sparkline>
              <xm:f>Import_shares!C24:Q24</xm:f>
              <xm:sqref>R24</xm:sqref>
            </x14:sparkline>
            <x14:sparkline>
              <xm:f>Import_shares!C25:Q25</xm:f>
              <xm:sqref>R25</xm:sqref>
            </x14:sparkline>
            <x14:sparkline>
              <xm:f>Import_shares!C26:Q26</xm:f>
              <xm:sqref>R26</xm:sqref>
            </x14:sparkline>
            <x14:sparkline>
              <xm:f>Import_shares!C27:Q27</xm:f>
              <xm:sqref>R27</xm:sqref>
            </x14:sparkline>
            <x14:sparkline>
              <xm:f>Import_shares!C28:Q28</xm:f>
              <xm:sqref>R28</xm:sqref>
            </x14:sparkline>
            <x14:sparkline>
              <xm:f>Import_shares!C29:Q29</xm:f>
              <xm:sqref>R29</xm:sqref>
            </x14:sparkline>
            <x14:sparkline>
              <xm:f>Import_shares!C30:Q30</xm:f>
              <xm:sqref>R30</xm:sqref>
            </x14:sparkline>
            <x14:sparkline>
              <xm:f>Import_shares!C31:Q31</xm:f>
              <xm:sqref>R31</xm:sqref>
            </x14:sparkline>
            <x14:sparkline>
              <xm:f>Import_shares!C32:Q32</xm:f>
              <xm:sqref>R32</xm:sqref>
            </x14:sparkline>
            <x14:sparkline>
              <xm:f>Import_shares!C33:Q33</xm:f>
              <xm:sqref>R33</xm:sqref>
            </x14:sparkline>
            <x14:sparkline>
              <xm:f>Import_shares!C34:Q34</xm:f>
              <xm:sqref>R34</xm:sqref>
            </x14:sparkline>
            <x14:sparkline>
              <xm:f>Import_shares!C35:Q35</xm:f>
              <xm:sqref>R35</xm:sqref>
            </x14:sparkline>
            <x14:sparkline>
              <xm:f>Import_shares!C36:Q36</xm:f>
              <xm:sqref>R36</xm:sqref>
            </x14:sparkline>
            <x14:sparkline>
              <xm:f>Import_shares!C37:Q37</xm:f>
              <xm:sqref>R37</xm:sqref>
            </x14:sparkline>
            <x14:sparkline>
              <xm:f>Import_shares!C38:Q38</xm:f>
              <xm:sqref>R38</xm:sqref>
            </x14:sparkline>
            <x14:sparkline>
              <xm:f>Import_shares!C39:Q39</xm:f>
              <xm:sqref>R39</xm:sqref>
            </x14:sparkline>
            <x14:sparkline>
              <xm:f>Import_shares!C40:Q40</xm:f>
              <xm:sqref>R40</xm:sqref>
            </x14:sparkline>
            <x14:sparkline>
              <xm:f>Import_shares!C41:Q41</xm:f>
              <xm:sqref>R41</xm:sqref>
            </x14:sparkline>
            <x14:sparkline>
              <xm:f>Import_shares!C42:Q42</xm:f>
              <xm:sqref>R42</xm:sqref>
            </x14:sparkline>
            <x14:sparkline>
              <xm:f>Import_shares!C43:Q43</xm:f>
              <xm:sqref>R43</xm:sqref>
            </x14:sparkline>
            <x14:sparkline>
              <xm:f>Import_shares!C44:Q44</xm:f>
              <xm:sqref>R44</xm:sqref>
            </x14:sparkline>
            <x14:sparkline>
              <xm:f>Import_shares!C45:Q45</xm:f>
              <xm:sqref>R45</xm:sqref>
            </x14:sparkline>
            <x14:sparkline>
              <xm:f>Import_shares!C46:Q46</xm:f>
              <xm:sqref>R46</xm:sqref>
            </x14:sparkline>
            <x14:sparkline>
              <xm:f>Import_shares!C47:Q47</xm:f>
              <xm:sqref>R47</xm:sqref>
            </x14:sparkline>
            <x14:sparkline>
              <xm:f>Import_shares!C48:Q48</xm:f>
              <xm:sqref>R48</xm:sqref>
            </x14:sparkline>
            <x14:sparkline>
              <xm:f>Import_shares!C49:Q49</xm:f>
              <xm:sqref>R49</xm:sqref>
            </x14:sparkline>
            <x14:sparkline>
              <xm:f>Import_shares!C50:Q50</xm:f>
              <xm:sqref>R50</xm:sqref>
            </x14:sparkline>
            <x14:sparkline>
              <xm:f>Import_shares!C51:Q51</xm:f>
              <xm:sqref>R51</xm:sqref>
            </x14:sparkline>
            <x14:sparkline>
              <xm:f>Import_shares!C52:Q52</xm:f>
              <xm:sqref>R52</xm:sqref>
            </x14:sparkline>
            <x14:sparkline>
              <xm:f>Import_shares!C53:Q53</xm:f>
              <xm:sqref>R53</xm:sqref>
            </x14:sparkline>
            <x14:sparkline>
              <xm:f>Import_shares!C54:Q54</xm:f>
              <xm:sqref>R54</xm:sqref>
            </x14:sparkline>
            <x14:sparkline>
              <xm:f>Import_shares!C55:Q55</xm:f>
              <xm:sqref>R55</xm:sqref>
            </x14:sparkline>
            <x14:sparkline>
              <xm:f>Import_shares!C56:Q56</xm:f>
              <xm:sqref>R56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W74"/>
  <sheetViews>
    <sheetView topLeftCell="A37" workbookViewId="0">
      <selection activeCell="A2" sqref="A2:Q56"/>
    </sheetView>
  </sheetViews>
  <sheetFormatPr baseColWidth="10" defaultColWidth="9.140625" defaultRowHeight="15" x14ac:dyDescent="0.25"/>
  <sheetData>
    <row r="2" spans="1:23" x14ac:dyDescent="0.25"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/>
      <c r="S2" s="1"/>
      <c r="T2" s="1"/>
      <c r="U2" s="1"/>
      <c r="V2" s="1"/>
      <c r="W2" s="1"/>
    </row>
    <row r="3" spans="1:23" x14ac:dyDescent="0.25">
      <c r="A3" s="1" t="s">
        <v>0</v>
      </c>
      <c r="B3" s="1" t="s">
        <v>1</v>
      </c>
      <c r="C3">
        <f>+Import_shares!C3*TFC_reg9!C3</f>
        <v>0</v>
      </c>
      <c r="D3">
        <f>+Import_shares!D3*TFC_reg9!D3</f>
        <v>0</v>
      </c>
      <c r="E3">
        <f>+Import_shares!E3*TFC_reg9!E3</f>
        <v>0</v>
      </c>
      <c r="F3">
        <f>+Import_shares!F3*TFC_reg9!F3</f>
        <v>0</v>
      </c>
      <c r="G3">
        <f>+Import_shares!G3*TFC_reg9!G3</f>
        <v>884320.4637587138</v>
      </c>
      <c r="H3">
        <f>+Import_shares!H3*TFC_reg9!H3</f>
        <v>1447343.721188023</v>
      </c>
      <c r="I3">
        <f>+Import_shares!I3*TFC_reg9!I3</f>
        <v>1678738.1997754769</v>
      </c>
      <c r="J3">
        <f>+Import_shares!J3*TFC_reg9!J3</f>
        <v>2260176.9005297637</v>
      </c>
      <c r="K3">
        <f>+Import_shares!K3*TFC_reg9!K3</f>
        <v>2443006.3926866082</v>
      </c>
      <c r="L3">
        <f>+Import_shares!L3*TFC_reg9!L3</f>
        <v>2401540.9781378452</v>
      </c>
      <c r="M3">
        <f>+Import_shares!M3*TFC_reg9!M3</f>
        <v>1738582.9796280756</v>
      </c>
      <c r="N3">
        <f>+Import_shares!N3*TFC_reg9!N3</f>
        <v>1945739.3309079264</v>
      </c>
      <c r="O3">
        <f>+Import_shares!O3*TFC_reg9!O3</f>
        <v>1848671.0847830076</v>
      </c>
      <c r="P3">
        <f>+Import_shares!P3*TFC_reg9!P3</f>
        <v>1687905.2628617245</v>
      </c>
      <c r="Q3">
        <f>+Import_shares!Q3*TFC_reg9!Q3</f>
        <v>1676837.2046125396</v>
      </c>
    </row>
    <row r="4" spans="1:23" x14ac:dyDescent="0.25">
      <c r="A4" s="1" t="s">
        <v>0</v>
      </c>
      <c r="B4" s="1" t="s">
        <v>2</v>
      </c>
      <c r="C4">
        <f>+Import_shares!C4*TFC_reg9!C4</f>
        <v>0</v>
      </c>
      <c r="D4">
        <f>+Import_shares!D4*TFC_reg9!D4</f>
        <v>0</v>
      </c>
      <c r="E4">
        <f>+Import_shares!E4*TFC_reg9!E4</f>
        <v>42723.444595181158</v>
      </c>
      <c r="F4">
        <f>+Import_shares!F4*TFC_reg9!F4</f>
        <v>39096.598477008891</v>
      </c>
      <c r="G4">
        <f>+Import_shares!G4*TFC_reg9!G4</f>
        <v>123374.93673306539</v>
      </c>
      <c r="H4">
        <f>+Import_shares!H4*TFC_reg9!H4</f>
        <v>270354.27943816915</v>
      </c>
      <c r="I4">
        <f>+Import_shares!I4*TFC_reg9!I4</f>
        <v>665771.78974170331</v>
      </c>
      <c r="J4">
        <f>+Import_shares!J4*TFC_reg9!J4</f>
        <v>945609.51651505288</v>
      </c>
      <c r="K4">
        <f>+Import_shares!K4*TFC_reg9!K4</f>
        <v>1156998.7700110085</v>
      </c>
      <c r="L4">
        <f>+Import_shares!L4*TFC_reg9!L4</f>
        <v>1237232.7077846932</v>
      </c>
      <c r="M4">
        <f>+Import_shares!M4*TFC_reg9!M4</f>
        <v>1226933.5676881808</v>
      </c>
      <c r="N4">
        <f>+Import_shares!N4*TFC_reg9!N4</f>
        <v>1490161.2819435021</v>
      </c>
      <c r="O4">
        <f>+Import_shares!O4*TFC_reg9!O4</f>
        <v>1908265.1755925315</v>
      </c>
      <c r="P4">
        <f>+Import_shares!P4*TFC_reg9!P4</f>
        <v>2591604.4461528528</v>
      </c>
      <c r="Q4">
        <f>+Import_shares!Q4*TFC_reg9!Q4</f>
        <v>2768903.389364779</v>
      </c>
    </row>
    <row r="5" spans="1:23" x14ac:dyDescent="0.25">
      <c r="A5" s="1" t="s">
        <v>0</v>
      </c>
      <c r="B5" s="1" t="s">
        <v>3</v>
      </c>
      <c r="C5">
        <f>+Import_shares!C5*TFC_reg9!C5</f>
        <v>918848.92059188697</v>
      </c>
      <c r="D5">
        <f>+Import_shares!D5*TFC_reg9!D5</f>
        <v>1111984.4499048577</v>
      </c>
      <c r="E5">
        <f>+Import_shares!E5*TFC_reg9!E5</f>
        <v>937157.10805728368</v>
      </c>
      <c r="F5">
        <f>+Import_shares!F5*TFC_reg9!F5</f>
        <v>976844.46808321087</v>
      </c>
      <c r="G5">
        <f>+Import_shares!G5*TFC_reg9!G5</f>
        <v>735490.70485715766</v>
      </c>
      <c r="H5">
        <f>+Import_shares!H5*TFC_reg9!H5</f>
        <v>401386.55699521507</v>
      </c>
      <c r="I5">
        <f>+Import_shares!I5*TFC_reg9!I5</f>
        <v>646740.05032593384</v>
      </c>
      <c r="J5">
        <f>+Import_shares!J5*TFC_reg9!J5</f>
        <v>669042.99880066677</v>
      </c>
      <c r="K5">
        <f>+Import_shares!K5*TFC_reg9!K5</f>
        <v>453482.46571561263</v>
      </c>
      <c r="L5">
        <f>+Import_shares!L5*TFC_reg9!L5</f>
        <v>254154.36043323544</v>
      </c>
      <c r="M5">
        <f>+Import_shares!M5*TFC_reg9!M5</f>
        <v>233043.58504549137</v>
      </c>
      <c r="N5">
        <f>+Import_shares!N5*TFC_reg9!N5</f>
        <v>0</v>
      </c>
      <c r="O5">
        <f>+Import_shares!O5*TFC_reg9!O5</f>
        <v>0</v>
      </c>
      <c r="P5">
        <f>+Import_shares!P5*TFC_reg9!P5</f>
        <v>0</v>
      </c>
      <c r="Q5">
        <f>+Import_shares!Q5*TFC_reg9!Q5</f>
        <v>0</v>
      </c>
    </row>
    <row r="6" spans="1:23" x14ac:dyDescent="0.25">
      <c r="A6" s="1" t="s">
        <v>0</v>
      </c>
      <c r="B6" s="1" t="s">
        <v>4</v>
      </c>
      <c r="C6">
        <f>+Import_shares!C6*TFC_reg9!C6</f>
        <v>0</v>
      </c>
      <c r="D6">
        <f>+Import_shares!D6*TFC_reg9!D6</f>
        <v>0</v>
      </c>
      <c r="E6">
        <f>+Import_shares!E6*TFC_reg9!E6</f>
        <v>0</v>
      </c>
      <c r="F6">
        <f>+Import_shares!F6*TFC_reg9!F6</f>
        <v>0</v>
      </c>
      <c r="G6">
        <f>+Import_shares!G6*TFC_reg9!G6</f>
        <v>0</v>
      </c>
      <c r="H6">
        <f>+Import_shares!H6*TFC_reg9!H6</f>
        <v>0</v>
      </c>
      <c r="I6">
        <f>+Import_shares!I6*TFC_reg9!I6</f>
        <v>0</v>
      </c>
      <c r="J6">
        <f>+Import_shares!J6*TFC_reg9!J6</f>
        <v>0</v>
      </c>
      <c r="K6">
        <f>+Import_shares!K6*TFC_reg9!K6</f>
        <v>0</v>
      </c>
      <c r="L6">
        <f>+Import_shares!L6*TFC_reg9!L6</f>
        <v>0</v>
      </c>
      <c r="M6">
        <f>+Import_shares!M6*TFC_reg9!M6</f>
        <v>0</v>
      </c>
      <c r="N6">
        <f>+Import_shares!N6*TFC_reg9!N6</f>
        <v>0</v>
      </c>
      <c r="O6">
        <f>+Import_shares!O6*TFC_reg9!O6</f>
        <v>0</v>
      </c>
      <c r="P6">
        <f>+Import_shares!P6*TFC_reg9!P6</f>
        <v>0</v>
      </c>
      <c r="Q6">
        <f>+Import_shares!Q6*TFC_reg9!Q6</f>
        <v>0</v>
      </c>
    </row>
    <row r="7" spans="1:23" x14ac:dyDescent="0.25">
      <c r="A7" s="1" t="s">
        <v>0</v>
      </c>
      <c r="B7" s="1" t="s">
        <v>5</v>
      </c>
      <c r="C7">
        <f>+Import_shares!C7*TFC_reg9!C7</f>
        <v>0</v>
      </c>
      <c r="D7">
        <f>+Import_shares!D7*TFC_reg9!D7</f>
        <v>0</v>
      </c>
      <c r="E7">
        <f>+Import_shares!E7*TFC_reg9!E7</f>
        <v>0</v>
      </c>
      <c r="F7">
        <f>+Import_shares!F7*TFC_reg9!F7</f>
        <v>0</v>
      </c>
      <c r="G7">
        <f>+Import_shares!G7*TFC_reg9!G7</f>
        <v>0</v>
      </c>
      <c r="H7">
        <f>+Import_shares!H7*TFC_reg9!H7</f>
        <v>0</v>
      </c>
      <c r="I7">
        <f>+Import_shares!I7*TFC_reg9!I7</f>
        <v>0</v>
      </c>
      <c r="J7">
        <f>+Import_shares!J7*TFC_reg9!J7</f>
        <v>0</v>
      </c>
      <c r="K7">
        <f>+Import_shares!K7*TFC_reg9!K7</f>
        <v>0</v>
      </c>
      <c r="L7">
        <f>+Import_shares!L7*TFC_reg9!L7</f>
        <v>0</v>
      </c>
      <c r="M7">
        <f>+Import_shares!M7*TFC_reg9!M7</f>
        <v>0</v>
      </c>
      <c r="N7">
        <f>+Import_shares!N7*TFC_reg9!N7</f>
        <v>0</v>
      </c>
      <c r="O7">
        <f>+Import_shares!O7*TFC_reg9!O7</f>
        <v>0</v>
      </c>
      <c r="P7">
        <f>+Import_shares!P7*TFC_reg9!P7</f>
        <v>0</v>
      </c>
      <c r="Q7">
        <f>+Import_shares!Q7*TFC_reg9!Q7</f>
        <v>0</v>
      </c>
    </row>
    <row r="8" spans="1:23" x14ac:dyDescent="0.25">
      <c r="A8" s="1" t="s">
        <v>0</v>
      </c>
      <c r="B8" s="1" t="s">
        <v>6</v>
      </c>
      <c r="C8">
        <f>+Import_shares!C8*TFC_reg9!C8</f>
        <v>0</v>
      </c>
      <c r="D8">
        <f>+Import_shares!D8*TFC_reg9!D8</f>
        <v>0</v>
      </c>
      <c r="E8">
        <f>+Import_shares!E8*TFC_reg9!E8</f>
        <v>0</v>
      </c>
      <c r="F8">
        <f>+Import_shares!F8*TFC_reg9!F8</f>
        <v>0</v>
      </c>
      <c r="G8">
        <f>+Import_shares!G8*TFC_reg9!G8</f>
        <v>0</v>
      </c>
      <c r="H8">
        <f>+Import_shares!H8*TFC_reg9!H8</f>
        <v>0</v>
      </c>
      <c r="I8">
        <f>+Import_shares!I8*TFC_reg9!I8</f>
        <v>0</v>
      </c>
      <c r="J8">
        <f>+Import_shares!J8*TFC_reg9!J8</f>
        <v>0</v>
      </c>
      <c r="K8">
        <f>+Import_shares!K8*TFC_reg9!K8</f>
        <v>0</v>
      </c>
      <c r="L8">
        <f>+Import_shares!L8*TFC_reg9!L8</f>
        <v>0</v>
      </c>
      <c r="M8">
        <f>+Import_shares!M8*TFC_reg9!M8</f>
        <v>0</v>
      </c>
      <c r="N8">
        <f>+Import_shares!N8*TFC_reg9!N8</f>
        <v>0</v>
      </c>
      <c r="O8">
        <f>+Import_shares!O8*TFC_reg9!O8</f>
        <v>0</v>
      </c>
      <c r="P8">
        <f>+Import_shares!P8*TFC_reg9!P8</f>
        <v>0</v>
      </c>
      <c r="Q8">
        <f>+Import_shares!Q8*TFC_reg9!Q8</f>
        <v>0</v>
      </c>
    </row>
    <row r="9" spans="1:23" x14ac:dyDescent="0.25">
      <c r="A9" s="1" t="s">
        <v>7</v>
      </c>
      <c r="B9" s="1" t="s">
        <v>1</v>
      </c>
      <c r="C9">
        <f>+Import_shares!C9*TFC_reg9!C9</f>
        <v>270651.82754695043</v>
      </c>
      <c r="D9">
        <f>+Import_shares!D9*TFC_reg9!D9</f>
        <v>323378.64444102097</v>
      </c>
      <c r="E9">
        <f>+Import_shares!E9*TFC_reg9!E9</f>
        <v>375326.25359765592</v>
      </c>
      <c r="F9">
        <f>+Import_shares!F9*TFC_reg9!F9</f>
        <v>470613.66683197522</v>
      </c>
      <c r="G9">
        <f>+Import_shares!G9*TFC_reg9!G9</f>
        <v>704894.86808828253</v>
      </c>
      <c r="H9">
        <f>+Import_shares!H9*TFC_reg9!H9</f>
        <v>938183.13477021991</v>
      </c>
      <c r="I9">
        <f>+Import_shares!I9*TFC_reg9!I9</f>
        <v>966134.9853366859</v>
      </c>
      <c r="J9">
        <f>+Import_shares!J9*TFC_reg9!J9</f>
        <v>1019515.1340959851</v>
      </c>
      <c r="K9">
        <f>+Import_shares!K9*TFC_reg9!K9</f>
        <v>1264277.6517507809</v>
      </c>
      <c r="L9">
        <f>+Import_shares!L9*TFC_reg9!L9</f>
        <v>1589249.4037226473</v>
      </c>
      <c r="M9">
        <f>+Import_shares!M9*TFC_reg9!M9</f>
        <v>1447836.7479583253</v>
      </c>
      <c r="N9">
        <f>+Import_shares!N9*TFC_reg9!N9</f>
        <v>1396914.9135262619</v>
      </c>
      <c r="O9">
        <f>+Import_shares!O9*TFC_reg9!O9</f>
        <v>1541625.466531194</v>
      </c>
      <c r="P9">
        <f>+Import_shares!P9*TFC_reg9!P9</f>
        <v>1437022.2211784448</v>
      </c>
      <c r="Q9">
        <f>+Import_shares!Q9*TFC_reg9!Q9</f>
        <v>1574850.2500068999</v>
      </c>
    </row>
    <row r="10" spans="1:23" x14ac:dyDescent="0.25">
      <c r="A10" s="1" t="s">
        <v>7</v>
      </c>
      <c r="B10" s="1" t="s">
        <v>2</v>
      </c>
      <c r="C10">
        <f>+Import_shares!C10*TFC_reg9!C10</f>
        <v>94874.706201819819</v>
      </c>
      <c r="D10">
        <f>+Import_shares!D10*TFC_reg9!D10</f>
        <v>127403.58989559459</v>
      </c>
      <c r="E10">
        <f>+Import_shares!E10*TFC_reg9!E10</f>
        <v>149377.99865981494</v>
      </c>
      <c r="F10">
        <f>+Import_shares!F10*TFC_reg9!F10</f>
        <v>182951.56202059376</v>
      </c>
      <c r="G10">
        <f>+Import_shares!G10*TFC_reg9!G10</f>
        <v>198101.7654350643</v>
      </c>
      <c r="H10">
        <f>+Import_shares!H10*TFC_reg9!H10</f>
        <v>218246.82792170456</v>
      </c>
      <c r="I10">
        <f>+Import_shares!I10*TFC_reg9!I10</f>
        <v>302105.86984542938</v>
      </c>
      <c r="J10">
        <f>+Import_shares!J10*TFC_reg9!J10</f>
        <v>321109.02996422676</v>
      </c>
      <c r="K10">
        <f>+Import_shares!K10*TFC_reg9!K10</f>
        <v>339998.67973186221</v>
      </c>
      <c r="L10">
        <f>+Import_shares!L10*TFC_reg9!L10</f>
        <v>360099.59429701371</v>
      </c>
      <c r="M10">
        <f>+Import_shares!M10*TFC_reg9!M10</f>
        <v>407165.09781360475</v>
      </c>
      <c r="N10">
        <f>+Import_shares!N10*TFC_reg9!N10</f>
        <v>469278.23957442894</v>
      </c>
      <c r="O10">
        <f>+Import_shares!O10*TFC_reg9!O10</f>
        <v>511840.2404514759</v>
      </c>
      <c r="P10">
        <f>+Import_shares!P10*TFC_reg9!P10</f>
        <v>555698.61713455745</v>
      </c>
      <c r="Q10">
        <f>+Import_shares!Q10*TFC_reg9!Q10</f>
        <v>670224.95546327077</v>
      </c>
    </row>
    <row r="11" spans="1:23" x14ac:dyDescent="0.25">
      <c r="A11" s="1" t="s">
        <v>7</v>
      </c>
      <c r="B11" s="1" t="s">
        <v>3</v>
      </c>
      <c r="C11">
        <f>+Import_shares!C11*TFC_reg9!C11</f>
        <v>0</v>
      </c>
      <c r="D11">
        <f>+Import_shares!D11*TFC_reg9!D11</f>
        <v>0</v>
      </c>
      <c r="E11">
        <f>+Import_shares!E11*TFC_reg9!E11</f>
        <v>0</v>
      </c>
      <c r="F11">
        <f>+Import_shares!F11*TFC_reg9!F11</f>
        <v>0</v>
      </c>
      <c r="G11">
        <f>+Import_shares!G11*TFC_reg9!G11</f>
        <v>0</v>
      </c>
      <c r="H11">
        <f>+Import_shares!H11*TFC_reg9!H11</f>
        <v>0</v>
      </c>
      <c r="I11">
        <f>+Import_shares!I11*TFC_reg9!I11</f>
        <v>0</v>
      </c>
      <c r="J11">
        <f>+Import_shares!J11*TFC_reg9!J11</f>
        <v>0</v>
      </c>
      <c r="K11">
        <f>+Import_shares!K11*TFC_reg9!K11</f>
        <v>0</v>
      </c>
      <c r="L11">
        <f>+Import_shares!L11*TFC_reg9!L11</f>
        <v>0</v>
      </c>
      <c r="M11">
        <f>+Import_shares!M11*TFC_reg9!M11</f>
        <v>0</v>
      </c>
      <c r="N11">
        <f>+Import_shares!N11*TFC_reg9!N11</f>
        <v>0</v>
      </c>
      <c r="O11">
        <f>+Import_shares!O11*TFC_reg9!O11</f>
        <v>0</v>
      </c>
      <c r="P11">
        <f>+Import_shares!P11*TFC_reg9!P11</f>
        <v>0</v>
      </c>
      <c r="Q11">
        <f>+Import_shares!Q11*TFC_reg9!Q11</f>
        <v>0</v>
      </c>
    </row>
    <row r="12" spans="1:23" x14ac:dyDescent="0.25">
      <c r="A12" s="1" t="s">
        <v>7</v>
      </c>
      <c r="B12" s="1" t="s">
        <v>4</v>
      </c>
      <c r="C12">
        <f>+Import_shares!C12*TFC_reg9!C12</f>
        <v>0</v>
      </c>
      <c r="D12">
        <f>+Import_shares!D12*TFC_reg9!D12</f>
        <v>0</v>
      </c>
      <c r="E12">
        <f>+Import_shares!E12*TFC_reg9!E12</f>
        <v>0</v>
      </c>
      <c r="F12">
        <f>+Import_shares!F12*TFC_reg9!F12</f>
        <v>0</v>
      </c>
      <c r="G12">
        <f>+Import_shares!G12*TFC_reg9!G12</f>
        <v>0</v>
      </c>
      <c r="H12">
        <f>+Import_shares!H12*TFC_reg9!H12</f>
        <v>0</v>
      </c>
      <c r="I12">
        <f>+Import_shares!I12*TFC_reg9!I12</f>
        <v>0</v>
      </c>
      <c r="J12">
        <f>+Import_shares!J12*TFC_reg9!J12</f>
        <v>0</v>
      </c>
      <c r="K12">
        <f>+Import_shares!K12*TFC_reg9!K12</f>
        <v>0</v>
      </c>
      <c r="L12">
        <f>+Import_shares!L12*TFC_reg9!L12</f>
        <v>0</v>
      </c>
      <c r="M12">
        <f>+Import_shares!M12*TFC_reg9!M12</f>
        <v>0</v>
      </c>
      <c r="N12">
        <f>+Import_shares!N12*TFC_reg9!N12</f>
        <v>0</v>
      </c>
      <c r="O12">
        <f>+Import_shares!O12*TFC_reg9!O12</f>
        <v>0</v>
      </c>
      <c r="P12">
        <f>+Import_shares!P12*TFC_reg9!P12</f>
        <v>0</v>
      </c>
      <c r="Q12">
        <f>+Import_shares!Q12*TFC_reg9!Q12</f>
        <v>0</v>
      </c>
    </row>
    <row r="13" spans="1:23" x14ac:dyDescent="0.25">
      <c r="A13" s="1" t="s">
        <v>7</v>
      </c>
      <c r="B13" s="1" t="s">
        <v>5</v>
      </c>
      <c r="C13">
        <f>+Import_shares!C13*TFC_reg9!C13</f>
        <v>0</v>
      </c>
      <c r="D13">
        <f>+Import_shares!D13*TFC_reg9!D13</f>
        <v>0</v>
      </c>
      <c r="E13">
        <f>+Import_shares!E13*TFC_reg9!E13</f>
        <v>0</v>
      </c>
      <c r="F13">
        <f>+Import_shares!F13*TFC_reg9!F13</f>
        <v>0</v>
      </c>
      <c r="G13">
        <f>+Import_shares!G13*TFC_reg9!G13</f>
        <v>0</v>
      </c>
      <c r="H13">
        <f>+Import_shares!H13*TFC_reg9!H13</f>
        <v>0</v>
      </c>
      <c r="I13">
        <f>+Import_shares!I13*TFC_reg9!I13</f>
        <v>0</v>
      </c>
      <c r="J13">
        <f>+Import_shares!J13*TFC_reg9!J13</f>
        <v>0</v>
      </c>
      <c r="K13">
        <f>+Import_shares!K13*TFC_reg9!K13</f>
        <v>0</v>
      </c>
      <c r="L13">
        <f>+Import_shares!L13*TFC_reg9!L13</f>
        <v>0</v>
      </c>
      <c r="M13">
        <f>+Import_shares!M13*TFC_reg9!M13</f>
        <v>0</v>
      </c>
      <c r="N13">
        <f>+Import_shares!N13*TFC_reg9!N13</f>
        <v>0</v>
      </c>
      <c r="O13">
        <f>+Import_shares!O13*TFC_reg9!O13</f>
        <v>0</v>
      </c>
      <c r="P13">
        <f>+Import_shares!P13*TFC_reg9!P13</f>
        <v>0</v>
      </c>
      <c r="Q13">
        <f>+Import_shares!Q13*TFC_reg9!Q13</f>
        <v>0</v>
      </c>
    </row>
    <row r="14" spans="1:23" x14ac:dyDescent="0.25">
      <c r="A14" s="1" t="s">
        <v>7</v>
      </c>
      <c r="B14" s="1" t="s">
        <v>6</v>
      </c>
      <c r="C14">
        <f>+Import_shares!C14*TFC_reg9!C14</f>
        <v>3782.511274964218</v>
      </c>
      <c r="D14">
        <f>+Import_shares!D14*TFC_reg9!D14</f>
        <v>6831.8183937065414</v>
      </c>
      <c r="E14">
        <f>+Import_shares!E14*TFC_reg9!E14</f>
        <v>12504.08503468339</v>
      </c>
      <c r="F14">
        <f>+Import_shares!F14*TFC_reg9!F14</f>
        <v>15090.870873371139</v>
      </c>
      <c r="G14">
        <f>+Import_shares!G14*TFC_reg9!G14</f>
        <v>13652.93872855247</v>
      </c>
      <c r="H14">
        <f>+Import_shares!H14*TFC_reg9!H14</f>
        <v>14511.94920820345</v>
      </c>
      <c r="I14">
        <f>+Import_shares!I14*TFC_reg9!I14</f>
        <v>13244.765209128882</v>
      </c>
      <c r="J14">
        <f>+Import_shares!J14*TFC_reg9!J14</f>
        <v>12140.512740414937</v>
      </c>
      <c r="K14">
        <f>+Import_shares!K14*TFC_reg9!K14</f>
        <v>10182.711476525406</v>
      </c>
      <c r="L14">
        <f>+Import_shares!L14*TFC_reg9!L14</f>
        <v>1525.8768928580669</v>
      </c>
      <c r="M14">
        <f>+Import_shares!M14*TFC_reg9!M14</f>
        <v>250.51491161206289</v>
      </c>
      <c r="N14">
        <f>+Import_shares!N14*TFC_reg9!N14</f>
        <v>0</v>
      </c>
      <c r="O14">
        <f>+Import_shares!O14*TFC_reg9!O14</f>
        <v>0</v>
      </c>
      <c r="P14">
        <f>+Import_shares!P14*TFC_reg9!P14</f>
        <v>0</v>
      </c>
      <c r="Q14">
        <f>+Import_shares!Q14*TFC_reg9!Q14</f>
        <v>0</v>
      </c>
    </row>
    <row r="15" spans="1:23" x14ac:dyDescent="0.25">
      <c r="A15" s="1" t="s">
        <v>8</v>
      </c>
      <c r="B15" s="1" t="s">
        <v>1</v>
      </c>
      <c r="C15">
        <f>+Import_shares!C15*TFC_reg9!C15</f>
        <v>0</v>
      </c>
      <c r="D15">
        <f>+Import_shares!D15*TFC_reg9!D15</f>
        <v>0</v>
      </c>
      <c r="E15">
        <f>+Import_shares!E15*TFC_reg9!E15</f>
        <v>0</v>
      </c>
      <c r="F15">
        <f>+Import_shares!F15*TFC_reg9!F15</f>
        <v>0</v>
      </c>
      <c r="G15">
        <f>+Import_shares!G15*TFC_reg9!G15</f>
        <v>0</v>
      </c>
      <c r="H15">
        <f>+Import_shares!H15*TFC_reg9!H15</f>
        <v>0</v>
      </c>
      <c r="I15">
        <f>+Import_shares!I15*TFC_reg9!I15</f>
        <v>0</v>
      </c>
      <c r="J15">
        <f>+Import_shares!J15*TFC_reg9!J15</f>
        <v>0</v>
      </c>
      <c r="K15">
        <f>+Import_shares!K15*TFC_reg9!K15</f>
        <v>0</v>
      </c>
      <c r="L15">
        <f>+Import_shares!L15*TFC_reg9!L15</f>
        <v>0</v>
      </c>
      <c r="M15">
        <f>+Import_shares!M15*TFC_reg9!M15</f>
        <v>0</v>
      </c>
      <c r="N15">
        <f>+Import_shares!N15*TFC_reg9!N15</f>
        <v>0</v>
      </c>
      <c r="O15">
        <f>+Import_shares!O15*TFC_reg9!O15</f>
        <v>0</v>
      </c>
      <c r="P15">
        <f>+Import_shares!P15*TFC_reg9!P15</f>
        <v>0</v>
      </c>
      <c r="Q15">
        <f>+Import_shares!Q15*TFC_reg9!Q15</f>
        <v>0</v>
      </c>
    </row>
    <row r="16" spans="1:23" x14ac:dyDescent="0.25">
      <c r="A16" s="1" t="s">
        <v>8</v>
      </c>
      <c r="B16" s="1" t="s">
        <v>2</v>
      </c>
      <c r="C16">
        <f>+Import_shares!C16*TFC_reg9!C16</f>
        <v>0</v>
      </c>
      <c r="D16">
        <f>+Import_shares!D16*TFC_reg9!D16</f>
        <v>0</v>
      </c>
      <c r="E16">
        <f>+Import_shares!E16*TFC_reg9!E16</f>
        <v>0</v>
      </c>
      <c r="F16">
        <f>+Import_shares!F16*TFC_reg9!F16</f>
        <v>0</v>
      </c>
      <c r="G16">
        <f>+Import_shares!G16*TFC_reg9!G16</f>
        <v>0</v>
      </c>
      <c r="H16">
        <f>+Import_shares!H16*TFC_reg9!H16</f>
        <v>0</v>
      </c>
      <c r="I16">
        <f>+Import_shares!I16*TFC_reg9!I16</f>
        <v>0</v>
      </c>
      <c r="J16">
        <f>+Import_shares!J16*TFC_reg9!J16</f>
        <v>0</v>
      </c>
      <c r="K16">
        <f>+Import_shares!K16*TFC_reg9!K16</f>
        <v>0</v>
      </c>
      <c r="L16">
        <f>+Import_shares!L16*TFC_reg9!L16</f>
        <v>0</v>
      </c>
      <c r="M16">
        <f>+Import_shares!M16*TFC_reg9!M16</f>
        <v>0</v>
      </c>
      <c r="N16">
        <f>+Import_shares!N16*TFC_reg9!N16</f>
        <v>0</v>
      </c>
      <c r="O16">
        <f>+Import_shares!O16*TFC_reg9!O16</f>
        <v>0</v>
      </c>
      <c r="P16">
        <f>+Import_shares!P16*TFC_reg9!P16</f>
        <v>0</v>
      </c>
      <c r="Q16">
        <f>+Import_shares!Q16*TFC_reg9!Q16</f>
        <v>0</v>
      </c>
    </row>
    <row r="17" spans="1:17" x14ac:dyDescent="0.25">
      <c r="A17" s="1" t="s">
        <v>8</v>
      </c>
      <c r="B17" s="1" t="s">
        <v>3</v>
      </c>
      <c r="C17">
        <f>+Import_shares!C17*TFC_reg9!C17</f>
        <v>0</v>
      </c>
      <c r="D17">
        <f>+Import_shares!D17*TFC_reg9!D17</f>
        <v>0</v>
      </c>
      <c r="E17">
        <f>+Import_shares!E17*TFC_reg9!E17</f>
        <v>0</v>
      </c>
      <c r="F17">
        <f>+Import_shares!F17*TFC_reg9!F17</f>
        <v>0</v>
      </c>
      <c r="G17">
        <f>+Import_shares!G17*TFC_reg9!G17</f>
        <v>0</v>
      </c>
      <c r="H17">
        <f>+Import_shares!H17*TFC_reg9!H17</f>
        <v>0</v>
      </c>
      <c r="I17">
        <f>+Import_shares!I17*TFC_reg9!I17</f>
        <v>0</v>
      </c>
      <c r="J17">
        <f>+Import_shares!J17*TFC_reg9!J17</f>
        <v>0</v>
      </c>
      <c r="K17">
        <f>+Import_shares!K17*TFC_reg9!K17</f>
        <v>0</v>
      </c>
      <c r="L17">
        <f>+Import_shares!L17*TFC_reg9!L17</f>
        <v>0</v>
      </c>
      <c r="M17">
        <f>+Import_shares!M17*TFC_reg9!M17</f>
        <v>0</v>
      </c>
      <c r="N17">
        <f>+Import_shares!N17*TFC_reg9!N17</f>
        <v>0</v>
      </c>
      <c r="O17">
        <f>+Import_shares!O17*TFC_reg9!O17</f>
        <v>0</v>
      </c>
      <c r="P17">
        <f>+Import_shares!P17*TFC_reg9!P17</f>
        <v>0</v>
      </c>
      <c r="Q17">
        <f>+Import_shares!Q17*TFC_reg9!Q17</f>
        <v>0</v>
      </c>
    </row>
    <row r="18" spans="1:17" x14ac:dyDescent="0.25">
      <c r="A18" s="1" t="s">
        <v>8</v>
      </c>
      <c r="B18" s="1" t="s">
        <v>4</v>
      </c>
      <c r="C18">
        <f>+Import_shares!C18*TFC_reg9!C18</f>
        <v>0</v>
      </c>
      <c r="D18">
        <f>+Import_shares!D18*TFC_reg9!D18</f>
        <v>0</v>
      </c>
      <c r="E18">
        <f>+Import_shares!E18*TFC_reg9!E18</f>
        <v>0</v>
      </c>
      <c r="F18">
        <f>+Import_shares!F18*TFC_reg9!F18</f>
        <v>0</v>
      </c>
      <c r="G18">
        <f>+Import_shares!G18*TFC_reg9!G18</f>
        <v>0</v>
      </c>
      <c r="H18">
        <f>+Import_shares!H18*TFC_reg9!H18</f>
        <v>0</v>
      </c>
      <c r="I18">
        <f>+Import_shares!I18*TFC_reg9!I18</f>
        <v>0</v>
      </c>
      <c r="J18">
        <f>+Import_shares!J18*TFC_reg9!J18</f>
        <v>0</v>
      </c>
      <c r="K18">
        <f>+Import_shares!K18*TFC_reg9!K18</f>
        <v>0</v>
      </c>
      <c r="L18">
        <f>+Import_shares!L18*TFC_reg9!L18</f>
        <v>0</v>
      </c>
      <c r="M18">
        <f>+Import_shares!M18*TFC_reg9!M18</f>
        <v>0</v>
      </c>
      <c r="N18">
        <f>+Import_shares!N18*TFC_reg9!N18</f>
        <v>0</v>
      </c>
      <c r="O18">
        <f>+Import_shares!O18*TFC_reg9!O18</f>
        <v>0</v>
      </c>
      <c r="P18">
        <f>+Import_shares!P18*TFC_reg9!P18</f>
        <v>0</v>
      </c>
      <c r="Q18">
        <f>+Import_shares!Q18*TFC_reg9!Q18</f>
        <v>0</v>
      </c>
    </row>
    <row r="19" spans="1:17" x14ac:dyDescent="0.25">
      <c r="A19" s="1" t="s">
        <v>8</v>
      </c>
      <c r="B19" s="1" t="s">
        <v>5</v>
      </c>
      <c r="C19">
        <f>+Import_shares!C19*TFC_reg9!C19</f>
        <v>0</v>
      </c>
      <c r="D19">
        <f>+Import_shares!D19*TFC_reg9!D19</f>
        <v>0</v>
      </c>
      <c r="E19">
        <f>+Import_shares!E19*TFC_reg9!E19</f>
        <v>0</v>
      </c>
      <c r="F19">
        <f>+Import_shares!F19*TFC_reg9!F19</f>
        <v>0</v>
      </c>
      <c r="G19">
        <f>+Import_shares!G19*TFC_reg9!G19</f>
        <v>0</v>
      </c>
      <c r="H19">
        <f>+Import_shares!H19*TFC_reg9!H19</f>
        <v>0</v>
      </c>
      <c r="I19">
        <f>+Import_shares!I19*TFC_reg9!I19</f>
        <v>0</v>
      </c>
      <c r="J19">
        <f>+Import_shares!J19*TFC_reg9!J19</f>
        <v>0</v>
      </c>
      <c r="K19">
        <f>+Import_shares!K19*TFC_reg9!K19</f>
        <v>0</v>
      </c>
      <c r="L19">
        <f>+Import_shares!L19*TFC_reg9!L19</f>
        <v>0</v>
      </c>
      <c r="M19">
        <f>+Import_shares!M19*TFC_reg9!M19</f>
        <v>0</v>
      </c>
      <c r="N19">
        <f>+Import_shares!N19*TFC_reg9!N19</f>
        <v>0</v>
      </c>
      <c r="O19">
        <f>+Import_shares!O19*TFC_reg9!O19</f>
        <v>0</v>
      </c>
      <c r="P19">
        <f>+Import_shares!P19*TFC_reg9!P19</f>
        <v>0</v>
      </c>
      <c r="Q19">
        <f>+Import_shares!Q19*TFC_reg9!Q19</f>
        <v>0</v>
      </c>
    </row>
    <row r="20" spans="1:17" x14ac:dyDescent="0.25">
      <c r="A20" s="1" t="s">
        <v>8</v>
      </c>
      <c r="B20" s="1" t="s">
        <v>6</v>
      </c>
      <c r="C20">
        <f>+Import_shares!C20*TFC_reg9!C20</f>
        <v>0</v>
      </c>
      <c r="D20">
        <f>+Import_shares!D20*TFC_reg9!D20</f>
        <v>0</v>
      </c>
      <c r="E20">
        <f>+Import_shares!E20*TFC_reg9!E20</f>
        <v>0</v>
      </c>
      <c r="F20">
        <f>+Import_shares!F20*TFC_reg9!F20</f>
        <v>0</v>
      </c>
      <c r="G20">
        <f>+Import_shares!G20*TFC_reg9!G20</f>
        <v>0</v>
      </c>
      <c r="H20">
        <f>+Import_shares!H20*TFC_reg9!H20</f>
        <v>0</v>
      </c>
      <c r="I20">
        <f>+Import_shares!I20*TFC_reg9!I20</f>
        <v>0</v>
      </c>
      <c r="J20">
        <f>+Import_shares!J20*TFC_reg9!J20</f>
        <v>0</v>
      </c>
      <c r="K20">
        <f>+Import_shares!K20*TFC_reg9!K20</f>
        <v>0</v>
      </c>
      <c r="L20">
        <f>+Import_shares!L20*TFC_reg9!L20</f>
        <v>0</v>
      </c>
      <c r="M20">
        <f>+Import_shares!M20*TFC_reg9!M20</f>
        <v>0</v>
      </c>
      <c r="N20">
        <f>+Import_shares!N20*TFC_reg9!N20</f>
        <v>0</v>
      </c>
      <c r="O20">
        <f>+Import_shares!O20*TFC_reg9!O20</f>
        <v>0</v>
      </c>
      <c r="P20">
        <f>+Import_shares!P20*TFC_reg9!P20</f>
        <v>0</v>
      </c>
      <c r="Q20">
        <f>+Import_shares!Q20*TFC_reg9!Q20</f>
        <v>0</v>
      </c>
    </row>
    <row r="21" spans="1:17" x14ac:dyDescent="0.25">
      <c r="A21" s="1" t="s">
        <v>9</v>
      </c>
      <c r="B21" s="1" t="s">
        <v>1</v>
      </c>
      <c r="C21">
        <f>+Import_shares!C21*TFC_reg9!C21</f>
        <v>150898.11399054597</v>
      </c>
      <c r="D21">
        <f>+Import_shares!D21*TFC_reg9!D21</f>
        <v>152192.84169139893</v>
      </c>
      <c r="E21">
        <f>+Import_shares!E21*TFC_reg9!E21</f>
        <v>135169.65339172099</v>
      </c>
      <c r="F21">
        <f>+Import_shares!F21*TFC_reg9!F21</f>
        <v>165269.1729976885</v>
      </c>
      <c r="G21">
        <f>+Import_shares!G21*TFC_reg9!G21</f>
        <v>125071.31827127648</v>
      </c>
      <c r="H21">
        <f>+Import_shares!H21*TFC_reg9!H21</f>
        <v>98570.459787816653</v>
      </c>
      <c r="I21">
        <f>+Import_shares!I21*TFC_reg9!I21</f>
        <v>112271.57725199082</v>
      </c>
      <c r="J21">
        <f>+Import_shares!J21*TFC_reg9!J21</f>
        <v>120854.62041598915</v>
      </c>
      <c r="K21">
        <f>+Import_shares!K21*TFC_reg9!K21</f>
        <v>163857.04822265691</v>
      </c>
      <c r="L21">
        <f>+Import_shares!L21*TFC_reg9!L21</f>
        <v>158899.92367675505</v>
      </c>
      <c r="M21">
        <f>+Import_shares!M21*TFC_reg9!M21</f>
        <v>109546.63788487966</v>
      </c>
      <c r="N21">
        <f>+Import_shares!N21*TFC_reg9!N21</f>
        <v>70532.687509786556</v>
      </c>
      <c r="O21">
        <f>+Import_shares!O21*TFC_reg9!O21</f>
        <v>85158.356981502686</v>
      </c>
      <c r="P21">
        <f>+Import_shares!P21*TFC_reg9!P21</f>
        <v>99728.640143612938</v>
      </c>
      <c r="Q21">
        <f>+Import_shares!Q21*TFC_reg9!Q21</f>
        <v>79051.310827010224</v>
      </c>
    </row>
    <row r="22" spans="1:17" x14ac:dyDescent="0.25">
      <c r="A22" s="1" t="s">
        <v>9</v>
      </c>
      <c r="B22" s="1" t="s">
        <v>2</v>
      </c>
      <c r="C22">
        <f>+Import_shares!C22*TFC_reg9!C22</f>
        <v>136645.35741367369</v>
      </c>
      <c r="D22">
        <f>+Import_shares!D22*TFC_reg9!D22</f>
        <v>217999.54285350241</v>
      </c>
      <c r="E22">
        <f>+Import_shares!E22*TFC_reg9!E22</f>
        <v>361454.47152008722</v>
      </c>
      <c r="F22">
        <f>+Import_shares!F22*TFC_reg9!F22</f>
        <v>482633.31061556225</v>
      </c>
      <c r="G22">
        <f>+Import_shares!G22*TFC_reg9!G22</f>
        <v>542049.39840228506</v>
      </c>
      <c r="H22">
        <f>+Import_shares!H22*TFC_reg9!H22</f>
        <v>733628.8124829462</v>
      </c>
      <c r="I22">
        <f>+Import_shares!I22*TFC_reg9!I22</f>
        <v>675179.73907243938</v>
      </c>
      <c r="J22">
        <f>+Import_shares!J22*TFC_reg9!J22</f>
        <v>803901.23061169533</v>
      </c>
      <c r="K22">
        <f>+Import_shares!K22*TFC_reg9!K22</f>
        <v>845153.27328178775</v>
      </c>
      <c r="L22">
        <f>+Import_shares!L22*TFC_reg9!L22</f>
        <v>639033.57371075638</v>
      </c>
      <c r="M22">
        <f>+Import_shares!M22*TFC_reg9!M22</f>
        <v>615837.35759633011</v>
      </c>
      <c r="N22">
        <f>+Import_shares!N22*TFC_reg9!N22</f>
        <v>689131.96343461855</v>
      </c>
      <c r="O22">
        <f>+Import_shares!O22*TFC_reg9!O22</f>
        <v>663026.787844943</v>
      </c>
      <c r="P22">
        <f>+Import_shares!P22*TFC_reg9!P22</f>
        <v>751204.27903294121</v>
      </c>
      <c r="Q22">
        <f>+Import_shares!Q22*TFC_reg9!Q22</f>
        <v>737089.29211647343</v>
      </c>
    </row>
    <row r="23" spans="1:17" x14ac:dyDescent="0.25">
      <c r="A23" s="1" t="s">
        <v>9</v>
      </c>
      <c r="B23" s="1" t="s">
        <v>3</v>
      </c>
      <c r="C23">
        <f>+Import_shares!C23*TFC_reg9!C23</f>
        <v>0</v>
      </c>
      <c r="D23">
        <f>+Import_shares!D23*TFC_reg9!D23</f>
        <v>0</v>
      </c>
      <c r="E23">
        <f>+Import_shares!E23*TFC_reg9!E23</f>
        <v>0</v>
      </c>
      <c r="F23">
        <f>+Import_shares!F23*TFC_reg9!F23</f>
        <v>0</v>
      </c>
      <c r="G23">
        <f>+Import_shares!G23*TFC_reg9!G23</f>
        <v>0</v>
      </c>
      <c r="H23">
        <f>+Import_shares!H23*TFC_reg9!H23</f>
        <v>0</v>
      </c>
      <c r="I23">
        <f>+Import_shares!I23*TFC_reg9!I23</f>
        <v>0</v>
      </c>
      <c r="J23">
        <f>+Import_shares!J23*TFC_reg9!J23</f>
        <v>0</v>
      </c>
      <c r="K23">
        <f>+Import_shares!K23*TFC_reg9!K23</f>
        <v>50587.89283181361</v>
      </c>
      <c r="L23">
        <f>+Import_shares!L23*TFC_reg9!L23</f>
        <v>230017.47099322654</v>
      </c>
      <c r="M23">
        <f>+Import_shares!M23*TFC_reg9!M23</f>
        <v>313777.87712330028</v>
      </c>
      <c r="N23">
        <f>+Import_shares!N23*TFC_reg9!N23</f>
        <v>375134.38315000822</v>
      </c>
      <c r="O23">
        <f>+Import_shares!O23*TFC_reg9!O23</f>
        <v>354975.63054246118</v>
      </c>
      <c r="P23">
        <f>+Import_shares!P23*TFC_reg9!P23</f>
        <v>431240.83207445324</v>
      </c>
      <c r="Q23">
        <f>+Import_shares!Q23*TFC_reg9!Q23</f>
        <v>433362.84241288458</v>
      </c>
    </row>
    <row r="24" spans="1:17" x14ac:dyDescent="0.25">
      <c r="A24" s="1" t="s">
        <v>9</v>
      </c>
      <c r="B24" s="1" t="s">
        <v>4</v>
      </c>
      <c r="C24">
        <f>+Import_shares!C24*TFC_reg9!C24</f>
        <v>3726.2003214788024</v>
      </c>
      <c r="D24">
        <f>+Import_shares!D24*TFC_reg9!D24</f>
        <v>4729.7732502000163</v>
      </c>
      <c r="E24">
        <f>+Import_shares!E24*TFC_reg9!E24</f>
        <v>4245.5085137085143</v>
      </c>
      <c r="F24">
        <f>+Import_shares!F24*TFC_reg9!F24</f>
        <v>7566.0940558412194</v>
      </c>
      <c r="G24">
        <f>+Import_shares!G24*TFC_reg9!G24</f>
        <v>7578.2122219663834</v>
      </c>
      <c r="H24">
        <f>+Import_shares!H24*TFC_reg9!H24</f>
        <v>14658.901600775014</v>
      </c>
      <c r="I24">
        <f>+Import_shares!I24*TFC_reg9!I24</f>
        <v>11513.804180797742</v>
      </c>
      <c r="J24">
        <f>+Import_shares!J24*TFC_reg9!J24</f>
        <v>12703.612418874349</v>
      </c>
      <c r="K24">
        <f>+Import_shares!K24*TFC_reg9!K24</f>
        <v>23970.026886525535</v>
      </c>
      <c r="L24">
        <f>+Import_shares!L24*TFC_reg9!L24</f>
        <v>29407.108981627483</v>
      </c>
      <c r="M24">
        <f>+Import_shares!M24*TFC_reg9!M24</f>
        <v>36743.414176541613</v>
      </c>
      <c r="N24">
        <f>+Import_shares!N24*TFC_reg9!N24</f>
        <v>41253.614345509894</v>
      </c>
      <c r="O24">
        <f>+Import_shares!O24*TFC_reg9!O24</f>
        <v>38639.37103924132</v>
      </c>
      <c r="P24">
        <f>+Import_shares!P24*TFC_reg9!P24</f>
        <v>43502.335022321735</v>
      </c>
      <c r="Q24">
        <f>+Import_shares!Q24*TFC_reg9!Q24</f>
        <v>49530.912647993071</v>
      </c>
    </row>
    <row r="25" spans="1:17" x14ac:dyDescent="0.25">
      <c r="A25" s="1" t="s">
        <v>9</v>
      </c>
      <c r="B25" s="1" t="s">
        <v>5</v>
      </c>
      <c r="C25">
        <f>+Import_shares!C25*TFC_reg9!C25</f>
        <v>0</v>
      </c>
      <c r="D25">
        <f>+Import_shares!D25*TFC_reg9!D25</f>
        <v>0</v>
      </c>
      <c r="E25">
        <f>+Import_shares!E25*TFC_reg9!E25</f>
        <v>0</v>
      </c>
      <c r="F25">
        <f>+Import_shares!F25*TFC_reg9!F25</f>
        <v>0</v>
      </c>
      <c r="G25">
        <f>+Import_shares!G25*TFC_reg9!G25</f>
        <v>0</v>
      </c>
      <c r="H25">
        <f>+Import_shares!H25*TFC_reg9!H25</f>
        <v>0</v>
      </c>
      <c r="I25">
        <f>+Import_shares!I25*TFC_reg9!I25</f>
        <v>0</v>
      </c>
      <c r="J25">
        <f>+Import_shares!J25*TFC_reg9!J25</f>
        <v>0</v>
      </c>
      <c r="K25">
        <f>+Import_shares!K25*TFC_reg9!K25</f>
        <v>0</v>
      </c>
      <c r="L25">
        <f>+Import_shares!L25*TFC_reg9!L25</f>
        <v>0</v>
      </c>
      <c r="M25">
        <f>+Import_shares!M25*TFC_reg9!M25</f>
        <v>0</v>
      </c>
      <c r="N25">
        <f>+Import_shares!N25*TFC_reg9!N25</f>
        <v>0</v>
      </c>
      <c r="O25">
        <f>+Import_shares!O25*TFC_reg9!O25</f>
        <v>0</v>
      </c>
      <c r="P25">
        <f>+Import_shares!P25*TFC_reg9!P25</f>
        <v>0</v>
      </c>
      <c r="Q25">
        <f>+Import_shares!Q25*TFC_reg9!Q25</f>
        <v>0</v>
      </c>
    </row>
    <row r="26" spans="1:17" x14ac:dyDescent="0.25">
      <c r="A26" s="1" t="s">
        <v>9</v>
      </c>
      <c r="B26" s="1" t="s">
        <v>6</v>
      </c>
      <c r="C26">
        <f>+Import_shares!C26*TFC_reg9!C26</f>
        <v>25869.716850982673</v>
      </c>
      <c r="D26">
        <f>+Import_shares!D26*TFC_reg9!D26</f>
        <v>23300.613334929552</v>
      </c>
      <c r="E26">
        <f>+Import_shares!E26*TFC_reg9!E26</f>
        <v>16108.758121873305</v>
      </c>
      <c r="F26">
        <f>+Import_shares!F26*TFC_reg9!F26</f>
        <v>34266.391972777776</v>
      </c>
      <c r="G26">
        <f>+Import_shares!G26*TFC_reg9!G26</f>
        <v>8815.0191288896476</v>
      </c>
      <c r="H26">
        <f>+Import_shares!H26*TFC_reg9!H26</f>
        <v>8258.7880181206547</v>
      </c>
      <c r="I26">
        <f>+Import_shares!I26*TFC_reg9!I26</f>
        <v>19186.305937643996</v>
      </c>
      <c r="J26">
        <f>+Import_shares!J26*TFC_reg9!J26</f>
        <v>36479.316402011369</v>
      </c>
      <c r="K26">
        <f>+Import_shares!K26*TFC_reg9!K26</f>
        <v>44457.210161675444</v>
      </c>
      <c r="L26">
        <f>+Import_shares!L26*TFC_reg9!L26</f>
        <v>62910.275337858729</v>
      </c>
      <c r="M26">
        <f>+Import_shares!M26*TFC_reg9!M26</f>
        <v>66380.220879783461</v>
      </c>
      <c r="N26">
        <f>+Import_shares!N26*TFC_reg9!N26</f>
        <v>54884.218411287402</v>
      </c>
      <c r="O26">
        <f>+Import_shares!O26*TFC_reg9!O26</f>
        <v>45519.674833162979</v>
      </c>
      <c r="P26">
        <f>+Import_shares!P26*TFC_reg9!P26</f>
        <v>59220.71332134222</v>
      </c>
      <c r="Q26">
        <f>+Import_shares!Q26*TFC_reg9!Q26</f>
        <v>66027.146799480106</v>
      </c>
    </row>
    <row r="27" spans="1:17" x14ac:dyDescent="0.25">
      <c r="A27" s="1" t="s">
        <v>10</v>
      </c>
      <c r="B27" s="1" t="s">
        <v>1</v>
      </c>
      <c r="C27">
        <f>+Import_shares!C27*TFC_reg9!C27</f>
        <v>0</v>
      </c>
      <c r="D27">
        <f>+Import_shares!D27*TFC_reg9!D27</f>
        <v>0</v>
      </c>
      <c r="E27">
        <f>+Import_shares!E27*TFC_reg9!E27</f>
        <v>0</v>
      </c>
      <c r="F27">
        <f>+Import_shares!F27*TFC_reg9!F27</f>
        <v>0</v>
      </c>
      <c r="G27">
        <f>+Import_shares!G27*TFC_reg9!G27</f>
        <v>0</v>
      </c>
      <c r="H27">
        <f>+Import_shares!H27*TFC_reg9!H27</f>
        <v>0</v>
      </c>
      <c r="I27">
        <f>+Import_shares!I27*TFC_reg9!I27</f>
        <v>0</v>
      </c>
      <c r="J27">
        <f>+Import_shares!J27*TFC_reg9!J27</f>
        <v>0</v>
      </c>
      <c r="K27">
        <f>+Import_shares!K27*TFC_reg9!K27</f>
        <v>0</v>
      </c>
      <c r="L27">
        <f>+Import_shares!L27*TFC_reg9!L27</f>
        <v>0</v>
      </c>
      <c r="M27">
        <f>+Import_shares!M27*TFC_reg9!M27</f>
        <v>0</v>
      </c>
      <c r="N27">
        <f>+Import_shares!N27*TFC_reg9!N27</f>
        <v>0</v>
      </c>
      <c r="O27">
        <f>+Import_shares!O27*TFC_reg9!O27</f>
        <v>0</v>
      </c>
      <c r="P27">
        <f>+Import_shares!P27*TFC_reg9!P27</f>
        <v>0</v>
      </c>
      <c r="Q27">
        <f>+Import_shares!Q27*TFC_reg9!Q27</f>
        <v>0</v>
      </c>
    </row>
    <row r="28" spans="1:17" x14ac:dyDescent="0.25">
      <c r="A28" s="1" t="s">
        <v>10</v>
      </c>
      <c r="B28" s="1" t="s">
        <v>2</v>
      </c>
      <c r="C28">
        <f>+Import_shares!C28*TFC_reg9!C28</f>
        <v>6317757.6542995535</v>
      </c>
      <c r="D28">
        <f>+Import_shares!D28*TFC_reg9!D28</f>
        <v>6264462.9675524468</v>
      </c>
      <c r="E28">
        <f>+Import_shares!E28*TFC_reg9!E28</f>
        <v>5852020.0936826058</v>
      </c>
      <c r="F28">
        <f>+Import_shares!F28*TFC_reg9!F28</f>
        <v>5956488.5097174151</v>
      </c>
      <c r="G28">
        <f>+Import_shares!G28*TFC_reg9!G28</f>
        <v>5640393.4060791992</v>
      </c>
      <c r="H28">
        <f>+Import_shares!H28*TFC_reg9!H28</f>
        <v>5885326.7999869213</v>
      </c>
      <c r="I28">
        <f>+Import_shares!I28*TFC_reg9!I28</f>
        <v>5528469.3547934294</v>
      </c>
      <c r="J28">
        <f>+Import_shares!J28*TFC_reg9!J28</f>
        <v>5544248.374496378</v>
      </c>
      <c r="K28">
        <f>+Import_shares!K28*TFC_reg9!K28</f>
        <v>5607587.1301300116</v>
      </c>
      <c r="L28">
        <f>+Import_shares!L28*TFC_reg9!L28</f>
        <v>5009166.1437112121</v>
      </c>
      <c r="M28">
        <f>+Import_shares!M28*TFC_reg9!M28</f>
        <v>5460581.0038747042</v>
      </c>
      <c r="N28">
        <f>+Import_shares!N28*TFC_reg9!N28</f>
        <v>0</v>
      </c>
      <c r="O28">
        <f>+Import_shares!O28*TFC_reg9!O28</f>
        <v>6369405.0601669094</v>
      </c>
      <c r="P28">
        <f>+Import_shares!P28*TFC_reg9!P28</f>
        <v>0</v>
      </c>
      <c r="Q28">
        <f>+Import_shares!Q28*TFC_reg9!Q28</f>
        <v>0</v>
      </c>
    </row>
    <row r="29" spans="1:17" x14ac:dyDescent="0.25">
      <c r="A29" s="1" t="s">
        <v>10</v>
      </c>
      <c r="B29" s="1" t="s">
        <v>3</v>
      </c>
      <c r="C29">
        <f>+Import_shares!C29*TFC_reg9!C29</f>
        <v>438908.94158777583</v>
      </c>
      <c r="D29">
        <f>+Import_shares!D29*TFC_reg9!D29</f>
        <v>437147.84810458828</v>
      </c>
      <c r="E29">
        <f>+Import_shares!E29*TFC_reg9!E29</f>
        <v>139743.90353712204</v>
      </c>
      <c r="F29">
        <f>+Import_shares!F29*TFC_reg9!F29</f>
        <v>267980.41244849516</v>
      </c>
      <c r="G29">
        <f>+Import_shares!G29*TFC_reg9!G29</f>
        <v>0</v>
      </c>
      <c r="H29">
        <f>+Import_shares!H29*TFC_reg9!H29</f>
        <v>0</v>
      </c>
      <c r="I29">
        <f>+Import_shares!I29*TFC_reg9!I29</f>
        <v>0</v>
      </c>
      <c r="J29">
        <f>+Import_shares!J29*TFC_reg9!J29</f>
        <v>0</v>
      </c>
      <c r="K29">
        <f>+Import_shares!K29*TFC_reg9!K29</f>
        <v>0</v>
      </c>
      <c r="L29">
        <f>+Import_shares!L29*TFC_reg9!L29</f>
        <v>0</v>
      </c>
      <c r="M29">
        <f>+Import_shares!M29*TFC_reg9!M29</f>
        <v>0</v>
      </c>
      <c r="N29">
        <f>+Import_shares!N29*TFC_reg9!N29</f>
        <v>0</v>
      </c>
      <c r="O29">
        <f>+Import_shares!O29*TFC_reg9!O29</f>
        <v>0</v>
      </c>
      <c r="P29">
        <f>+Import_shares!P29*TFC_reg9!P29</f>
        <v>0</v>
      </c>
      <c r="Q29">
        <f>+Import_shares!Q29*TFC_reg9!Q29</f>
        <v>0</v>
      </c>
    </row>
    <row r="30" spans="1:17" x14ac:dyDescent="0.25">
      <c r="A30" s="1" t="s">
        <v>10</v>
      </c>
      <c r="B30" s="1" t="s">
        <v>4</v>
      </c>
      <c r="C30">
        <f>+Import_shares!C30*TFC_reg9!C30</f>
        <v>35601.825188153212</v>
      </c>
      <c r="D30">
        <f>+Import_shares!D30*TFC_reg9!D30</f>
        <v>47863.026336178867</v>
      </c>
      <c r="E30">
        <f>+Import_shares!E30*TFC_reg9!E30</f>
        <v>52505.805383262261</v>
      </c>
      <c r="F30">
        <f>+Import_shares!F30*TFC_reg9!F30</f>
        <v>48718.624409237593</v>
      </c>
      <c r="G30">
        <f>+Import_shares!G30*TFC_reg9!G30</f>
        <v>67358.407776087333</v>
      </c>
      <c r="H30">
        <f>+Import_shares!H30*TFC_reg9!H30</f>
        <v>76380.80739314307</v>
      </c>
      <c r="I30">
        <f>+Import_shares!I30*TFC_reg9!I30</f>
        <v>76871.278106714031</v>
      </c>
      <c r="J30">
        <f>+Import_shares!J30*TFC_reg9!J30</f>
        <v>69530.265726527898</v>
      </c>
      <c r="K30">
        <f>+Import_shares!K30*TFC_reg9!K30</f>
        <v>86431.578654872545</v>
      </c>
      <c r="L30">
        <f>+Import_shares!L30*TFC_reg9!L30</f>
        <v>94068.132367585553</v>
      </c>
      <c r="M30">
        <f>+Import_shares!M30*TFC_reg9!M30</f>
        <v>69571.731487708719</v>
      </c>
      <c r="N30">
        <f>+Import_shares!N30*TFC_reg9!N30</f>
        <v>76046.102092489236</v>
      </c>
      <c r="O30">
        <f>+Import_shares!O30*TFC_reg9!O30</f>
        <v>83505.142064081039</v>
      </c>
      <c r="P30">
        <f>+Import_shares!P30*TFC_reg9!P30</f>
        <v>87179.399749317483</v>
      </c>
      <c r="Q30">
        <f>+Import_shares!Q30*TFC_reg9!Q30</f>
        <v>77169.638693178131</v>
      </c>
    </row>
    <row r="31" spans="1:17" x14ac:dyDescent="0.25">
      <c r="A31" s="1" t="s">
        <v>10</v>
      </c>
      <c r="B31" s="1" t="s">
        <v>5</v>
      </c>
      <c r="C31">
        <f>+Import_shares!C31*TFC_reg9!C31</f>
        <v>0</v>
      </c>
      <c r="D31">
        <f>+Import_shares!D31*TFC_reg9!D31</f>
        <v>0</v>
      </c>
      <c r="E31">
        <f>+Import_shares!E31*TFC_reg9!E31</f>
        <v>0</v>
      </c>
      <c r="F31">
        <f>+Import_shares!F31*TFC_reg9!F31</f>
        <v>0</v>
      </c>
      <c r="G31">
        <f>+Import_shares!G31*TFC_reg9!G31</f>
        <v>0</v>
      </c>
      <c r="H31">
        <f>+Import_shares!H31*TFC_reg9!H31</f>
        <v>0</v>
      </c>
      <c r="I31">
        <f>+Import_shares!I31*TFC_reg9!I31</f>
        <v>0</v>
      </c>
      <c r="J31">
        <f>+Import_shares!J31*TFC_reg9!J31</f>
        <v>0</v>
      </c>
      <c r="K31">
        <f>+Import_shares!K31*TFC_reg9!K31</f>
        <v>0</v>
      </c>
      <c r="L31">
        <f>+Import_shares!L31*TFC_reg9!L31</f>
        <v>19.650608741428801</v>
      </c>
      <c r="M31">
        <f>+Import_shares!M31*TFC_reg9!M31</f>
        <v>25.024520237889764</v>
      </c>
      <c r="N31">
        <f>+Import_shares!N31*TFC_reg9!N31</f>
        <v>22.645011045445834</v>
      </c>
      <c r="O31">
        <f>+Import_shares!O31*TFC_reg9!O31</f>
        <v>38.084704721525561</v>
      </c>
      <c r="P31">
        <f>+Import_shares!P31*TFC_reg9!P31</f>
        <v>120.62735167878371</v>
      </c>
      <c r="Q31">
        <f>+Import_shares!Q31*TFC_reg9!Q31</f>
        <v>112.25372121456915</v>
      </c>
    </row>
    <row r="32" spans="1:17" x14ac:dyDescent="0.25">
      <c r="A32" s="1" t="s">
        <v>10</v>
      </c>
      <c r="B32" s="1" t="s">
        <v>6</v>
      </c>
      <c r="C32">
        <f>+Import_shares!C32*TFC_reg9!C32</f>
        <v>12368.235749990794</v>
      </c>
      <c r="D32">
        <f>+Import_shares!D32*TFC_reg9!D32</f>
        <v>0</v>
      </c>
      <c r="E32">
        <f>+Import_shares!E32*TFC_reg9!E32</f>
        <v>20217.884490232726</v>
      </c>
      <c r="F32">
        <f>+Import_shares!F32*TFC_reg9!F32</f>
        <v>23468.80241285915</v>
      </c>
      <c r="G32">
        <f>+Import_shares!G32*TFC_reg9!G32</f>
        <v>42019.862641426684</v>
      </c>
      <c r="H32">
        <f>+Import_shares!H32*TFC_reg9!H32</f>
        <v>2553.7540114534431</v>
      </c>
      <c r="I32">
        <f>+Import_shares!I32*TFC_reg9!I32</f>
        <v>0</v>
      </c>
      <c r="J32">
        <f>+Import_shares!J32*TFC_reg9!J32</f>
        <v>8239.3580355462473</v>
      </c>
      <c r="K32">
        <f>+Import_shares!K32*TFC_reg9!K32</f>
        <v>0</v>
      </c>
      <c r="L32">
        <f>+Import_shares!L32*TFC_reg9!L32</f>
        <v>0</v>
      </c>
      <c r="M32">
        <f>+Import_shares!M32*TFC_reg9!M32</f>
        <v>0</v>
      </c>
      <c r="N32">
        <f>+Import_shares!N32*TFC_reg9!N32</f>
        <v>0</v>
      </c>
      <c r="O32">
        <f>+Import_shares!O32*TFC_reg9!O32</f>
        <v>0</v>
      </c>
      <c r="P32">
        <f>+Import_shares!P32*TFC_reg9!P32</f>
        <v>8324.6983340405295</v>
      </c>
      <c r="Q32">
        <f>+Import_shares!Q32*TFC_reg9!Q32</f>
        <v>0</v>
      </c>
    </row>
    <row r="33" spans="1:17" x14ac:dyDescent="0.25">
      <c r="A33" s="1" t="s">
        <v>11</v>
      </c>
      <c r="B33" s="1" t="s">
        <v>1</v>
      </c>
      <c r="C33">
        <f>+Import_shares!C33*TFC_reg9!C33</f>
        <v>1137399.7232186741</v>
      </c>
      <c r="D33">
        <f>+Import_shares!D33*TFC_reg9!D33</f>
        <v>908414.50882586848</v>
      </c>
      <c r="E33">
        <f>+Import_shares!E33*TFC_reg9!E33</f>
        <v>984047.59763292386</v>
      </c>
      <c r="F33">
        <f>+Import_shares!F33*TFC_reg9!F33</f>
        <v>1054411.1347832747</v>
      </c>
      <c r="G33">
        <f>+Import_shares!G33*TFC_reg9!G33</f>
        <v>650889.36956691369</v>
      </c>
      <c r="H33">
        <f>+Import_shares!H33*TFC_reg9!H33</f>
        <v>897291.89296580118</v>
      </c>
      <c r="I33">
        <f>+Import_shares!I33*TFC_reg9!I33</f>
        <v>419451.81985186395</v>
      </c>
      <c r="J33">
        <f>+Import_shares!J33*TFC_reg9!J33</f>
        <v>269003.6031275852</v>
      </c>
      <c r="K33">
        <f>+Import_shares!K33*TFC_reg9!K33</f>
        <v>196470.35727469821</v>
      </c>
      <c r="L33">
        <f>+Import_shares!L33*TFC_reg9!L33</f>
        <v>304678.60670018761</v>
      </c>
      <c r="M33">
        <f>+Import_shares!M33*TFC_reg9!M33</f>
        <v>636801.57812809444</v>
      </c>
      <c r="N33">
        <f>+Import_shares!N33*TFC_reg9!N33</f>
        <v>553243.01389575237</v>
      </c>
      <c r="O33">
        <f>+Import_shares!O33*TFC_reg9!O33</f>
        <v>547677.7929695294</v>
      </c>
      <c r="P33">
        <f>+Import_shares!P33*TFC_reg9!P33</f>
        <v>474073.95818483614</v>
      </c>
      <c r="Q33">
        <f>+Import_shares!Q33*TFC_reg9!Q33</f>
        <v>479153.3271939939</v>
      </c>
    </row>
    <row r="34" spans="1:17" x14ac:dyDescent="0.25">
      <c r="A34" s="1" t="s">
        <v>11</v>
      </c>
      <c r="B34" s="1" t="s">
        <v>2</v>
      </c>
      <c r="C34">
        <f>+Import_shares!C34*TFC_reg9!C34</f>
        <v>615913.88542299636</v>
      </c>
      <c r="D34">
        <f>+Import_shares!D34*TFC_reg9!D34</f>
        <v>832304.73746650992</v>
      </c>
      <c r="E34">
        <f>+Import_shares!E34*TFC_reg9!E34</f>
        <v>939921.4601599297</v>
      </c>
      <c r="F34">
        <f>+Import_shares!F34*TFC_reg9!F34</f>
        <v>992270.34478706738</v>
      </c>
      <c r="G34">
        <f>+Import_shares!G34*TFC_reg9!G34</f>
        <v>957332.48825253965</v>
      </c>
      <c r="H34">
        <f>+Import_shares!H34*TFC_reg9!H34</f>
        <v>1107819.2624391497</v>
      </c>
      <c r="I34">
        <f>+Import_shares!I34*TFC_reg9!I34</f>
        <v>1372597.2801468167</v>
      </c>
      <c r="J34">
        <f>+Import_shares!J34*TFC_reg9!J34</f>
        <v>1555955.1931220156</v>
      </c>
      <c r="K34">
        <f>+Import_shares!K34*TFC_reg9!K34</f>
        <v>1650593.3863080428</v>
      </c>
      <c r="L34">
        <f>+Import_shares!L34*TFC_reg9!L34</f>
        <v>1590245.4749049088</v>
      </c>
      <c r="M34">
        <f>+Import_shares!M34*TFC_reg9!M34</f>
        <v>1505421.7741976299</v>
      </c>
      <c r="N34">
        <f>+Import_shares!N34*TFC_reg9!N34</f>
        <v>1567754.2508102569</v>
      </c>
      <c r="O34">
        <f>+Import_shares!O34*TFC_reg9!O34</f>
        <v>1811475.8697947676</v>
      </c>
      <c r="P34">
        <f>+Import_shares!P34*TFC_reg9!P34</f>
        <v>1858207.058962106</v>
      </c>
      <c r="Q34">
        <f>+Import_shares!Q34*TFC_reg9!Q34</f>
        <v>1838638.5398144084</v>
      </c>
    </row>
    <row r="35" spans="1:17" x14ac:dyDescent="0.25">
      <c r="A35" s="1" t="s">
        <v>11</v>
      </c>
      <c r="B35" s="1" t="s">
        <v>3</v>
      </c>
      <c r="C35">
        <f>+Import_shares!C35*TFC_reg9!C35</f>
        <v>1158549.4078929832</v>
      </c>
      <c r="D35">
        <f>+Import_shares!D35*TFC_reg9!D35</f>
        <v>990489.6191882313</v>
      </c>
      <c r="E35">
        <f>+Import_shares!E35*TFC_reg9!E35</f>
        <v>1070719.928543485</v>
      </c>
      <c r="F35">
        <f>+Import_shares!F35*TFC_reg9!F35</f>
        <v>851568.77319297695</v>
      </c>
      <c r="G35">
        <f>+Import_shares!G35*TFC_reg9!G35</f>
        <v>1445657.3317718138</v>
      </c>
      <c r="H35">
        <f>+Import_shares!H35*TFC_reg9!H35</f>
        <v>1981428.4304829934</v>
      </c>
      <c r="I35">
        <f>+Import_shares!I35*TFC_reg9!I35</f>
        <v>1921118.7954329986</v>
      </c>
      <c r="J35">
        <f>+Import_shares!J35*TFC_reg9!J35</f>
        <v>1911645.3490672919</v>
      </c>
      <c r="K35">
        <f>+Import_shares!K35*TFC_reg9!K35</f>
        <v>2418167.1189471814</v>
      </c>
      <c r="L35">
        <f>+Import_shares!L35*TFC_reg9!L35</f>
        <v>2689835.2311233575</v>
      </c>
      <c r="M35">
        <f>+Import_shares!M35*TFC_reg9!M35</f>
        <v>2354564.0248746532</v>
      </c>
      <c r="N35">
        <f>+Import_shares!N35*TFC_reg9!N35</f>
        <v>2351309.1596826236</v>
      </c>
      <c r="O35">
        <f>+Import_shares!O35*TFC_reg9!O35</f>
        <v>2502157.9658777602</v>
      </c>
      <c r="P35">
        <f>+Import_shares!P35*TFC_reg9!P35</f>
        <v>2234623.2696176069</v>
      </c>
      <c r="Q35">
        <f>+Import_shares!Q35*TFC_reg9!Q35</f>
        <v>2210862.6141701224</v>
      </c>
    </row>
    <row r="36" spans="1:17" x14ac:dyDescent="0.25">
      <c r="A36" s="1" t="s">
        <v>11</v>
      </c>
      <c r="B36" s="1" t="s">
        <v>4</v>
      </c>
      <c r="C36">
        <f>+Import_shares!C36*TFC_reg9!C36</f>
        <v>1339.6845694617493</v>
      </c>
      <c r="D36">
        <f>+Import_shares!D36*TFC_reg9!D36</f>
        <v>1697.0784302047064</v>
      </c>
      <c r="E36">
        <f>+Import_shares!E36*TFC_reg9!E36</f>
        <v>0</v>
      </c>
      <c r="F36">
        <f>+Import_shares!F36*TFC_reg9!F36</f>
        <v>1651.9671604243167</v>
      </c>
      <c r="G36">
        <f>+Import_shares!G36*TFC_reg9!G36</f>
        <v>2591.8984806232979</v>
      </c>
      <c r="H36">
        <f>+Import_shares!H36*TFC_reg9!H36</f>
        <v>2630.7797433591313</v>
      </c>
      <c r="I36">
        <f>+Import_shares!I36*TFC_reg9!I36</f>
        <v>1892.0305897780054</v>
      </c>
      <c r="J36">
        <f>+Import_shares!J36*TFC_reg9!J36</f>
        <v>2260.2459056212856</v>
      </c>
      <c r="K36">
        <f>+Import_shares!K36*TFC_reg9!K36</f>
        <v>5889.5908410785642</v>
      </c>
      <c r="L36">
        <f>+Import_shares!L36*TFC_reg9!L36</f>
        <v>6809.6986638810968</v>
      </c>
      <c r="M36">
        <f>+Import_shares!M36*TFC_reg9!M36</f>
        <v>6817.4301396332567</v>
      </c>
      <c r="N36">
        <f>+Import_shares!N36*TFC_reg9!N36</f>
        <v>11341.895618476545</v>
      </c>
      <c r="O36">
        <f>+Import_shares!O36*TFC_reg9!O36</f>
        <v>14597.315388162</v>
      </c>
      <c r="P36">
        <f>+Import_shares!P36*TFC_reg9!P36</f>
        <v>19351.289653838354</v>
      </c>
      <c r="Q36">
        <f>+Import_shares!Q36*TFC_reg9!Q36</f>
        <v>26365.345763317495</v>
      </c>
    </row>
    <row r="37" spans="1:17" x14ac:dyDescent="0.25">
      <c r="A37" s="1" t="s">
        <v>11</v>
      </c>
      <c r="B37" s="1" t="s">
        <v>5</v>
      </c>
      <c r="C37">
        <f>+Import_shares!C37*TFC_reg9!C37</f>
        <v>0</v>
      </c>
      <c r="D37">
        <f>+Import_shares!D37*TFC_reg9!D37</f>
        <v>0</v>
      </c>
      <c r="E37">
        <f>+Import_shares!E37*TFC_reg9!E37</f>
        <v>0</v>
      </c>
      <c r="F37">
        <f>+Import_shares!F37*TFC_reg9!F37</f>
        <v>0</v>
      </c>
      <c r="G37">
        <f>+Import_shares!G37*TFC_reg9!G37</f>
        <v>0</v>
      </c>
      <c r="H37">
        <f>+Import_shares!H37*TFC_reg9!H37</f>
        <v>0</v>
      </c>
      <c r="I37">
        <f>+Import_shares!I37*TFC_reg9!I37</f>
        <v>0</v>
      </c>
      <c r="J37">
        <f>+Import_shares!J37*TFC_reg9!J37</f>
        <v>0</v>
      </c>
      <c r="K37">
        <f>+Import_shares!K37*TFC_reg9!K37</f>
        <v>0</v>
      </c>
      <c r="L37">
        <f>+Import_shares!L37*TFC_reg9!L37</f>
        <v>0</v>
      </c>
      <c r="M37">
        <f>+Import_shares!M37*TFC_reg9!M37</f>
        <v>0</v>
      </c>
      <c r="N37">
        <f>+Import_shares!N37*TFC_reg9!N37</f>
        <v>0</v>
      </c>
      <c r="O37">
        <f>+Import_shares!O37*TFC_reg9!O37</f>
        <v>0</v>
      </c>
      <c r="P37">
        <f>+Import_shares!P37*TFC_reg9!P37</f>
        <v>0</v>
      </c>
      <c r="Q37">
        <f>+Import_shares!Q37*TFC_reg9!Q37</f>
        <v>0</v>
      </c>
    </row>
    <row r="38" spans="1:17" x14ac:dyDescent="0.25">
      <c r="A38" s="1" t="s">
        <v>11</v>
      </c>
      <c r="B38" s="1" t="s">
        <v>6</v>
      </c>
      <c r="C38">
        <f>+Import_shares!C38*TFC_reg9!C38</f>
        <v>6190.5221107585139</v>
      </c>
      <c r="D38">
        <f>+Import_shares!D38*TFC_reg9!D38</f>
        <v>9880.7335967938161</v>
      </c>
      <c r="E38">
        <f>+Import_shares!E38*TFC_reg9!E38</f>
        <v>12820.745566638612</v>
      </c>
      <c r="F38">
        <f>+Import_shares!F38*TFC_reg9!F38</f>
        <v>14712.902108603625</v>
      </c>
      <c r="G38">
        <f>+Import_shares!G38*TFC_reg9!G38</f>
        <v>16837.019110417477</v>
      </c>
      <c r="H38">
        <f>+Import_shares!H38*TFC_reg9!H38</f>
        <v>38105.03195910724</v>
      </c>
      <c r="I38">
        <f>+Import_shares!I38*TFC_reg9!I38</f>
        <v>48854.127563242262</v>
      </c>
      <c r="J38">
        <f>+Import_shares!J38*TFC_reg9!J38</f>
        <v>39157.145530318478</v>
      </c>
      <c r="K38">
        <f>+Import_shares!K38*TFC_reg9!K38</f>
        <v>52145.995846450394</v>
      </c>
      <c r="L38">
        <f>+Import_shares!L38*TFC_reg9!L38</f>
        <v>43556.44503970354</v>
      </c>
      <c r="M38">
        <f>+Import_shares!M38*TFC_reg9!M38</f>
        <v>47745.338514721632</v>
      </c>
      <c r="N38">
        <f>+Import_shares!N38*TFC_reg9!N38</f>
        <v>68684.392201407696</v>
      </c>
      <c r="O38">
        <f>+Import_shares!O38*TFC_reg9!O38</f>
        <v>82149.631714471834</v>
      </c>
      <c r="P38">
        <f>+Import_shares!P38*TFC_reg9!P38</f>
        <v>93155.13935847643</v>
      </c>
      <c r="Q38">
        <f>+Import_shares!Q38*TFC_reg9!Q38</f>
        <v>90475.618162307161</v>
      </c>
    </row>
    <row r="39" spans="1:17" x14ac:dyDescent="0.25">
      <c r="A39" s="1" t="s">
        <v>12</v>
      </c>
      <c r="B39" s="1" t="s">
        <v>1</v>
      </c>
      <c r="C39">
        <f>+Import_shares!C39*TFC_reg9!C39</f>
        <v>0</v>
      </c>
      <c r="D39">
        <f>+Import_shares!D39*TFC_reg9!D39</f>
        <v>0</v>
      </c>
      <c r="E39">
        <f>+Import_shares!E39*TFC_reg9!E39</f>
        <v>0</v>
      </c>
      <c r="F39">
        <f>+Import_shares!F39*TFC_reg9!F39</f>
        <v>0</v>
      </c>
      <c r="G39">
        <f>+Import_shares!G39*TFC_reg9!G39</f>
        <v>0</v>
      </c>
      <c r="H39">
        <f>+Import_shares!H39*TFC_reg9!H39</f>
        <v>0</v>
      </c>
      <c r="I39">
        <f>+Import_shares!I39*TFC_reg9!I39</f>
        <v>0</v>
      </c>
      <c r="J39">
        <f>+Import_shares!J39*TFC_reg9!J39</f>
        <v>0</v>
      </c>
      <c r="K39">
        <f>+Import_shares!K39*TFC_reg9!K39</f>
        <v>0</v>
      </c>
      <c r="L39">
        <f>+Import_shares!L39*TFC_reg9!L39</f>
        <v>0</v>
      </c>
      <c r="M39">
        <f>+Import_shares!M39*TFC_reg9!M39</f>
        <v>0</v>
      </c>
      <c r="N39">
        <f>+Import_shares!N39*TFC_reg9!N39</f>
        <v>0</v>
      </c>
      <c r="O39">
        <f>+Import_shares!O39*TFC_reg9!O39</f>
        <v>0</v>
      </c>
      <c r="P39">
        <f>+Import_shares!P39*TFC_reg9!P39</f>
        <v>0</v>
      </c>
      <c r="Q39">
        <f>+Import_shares!Q39*TFC_reg9!Q39</f>
        <v>0</v>
      </c>
    </row>
    <row r="40" spans="1:17" x14ac:dyDescent="0.25">
      <c r="A40" s="1" t="s">
        <v>12</v>
      </c>
      <c r="B40" s="1" t="s">
        <v>2</v>
      </c>
      <c r="C40">
        <f>+Import_shares!C40*TFC_reg9!C40</f>
        <v>178595.77939325364</v>
      </c>
      <c r="D40">
        <f>+Import_shares!D40*TFC_reg9!D40</f>
        <v>195331.82806430786</v>
      </c>
      <c r="E40">
        <f>+Import_shares!E40*TFC_reg9!E40</f>
        <v>227507.52599772663</v>
      </c>
      <c r="F40">
        <f>+Import_shares!F40*TFC_reg9!F40</f>
        <v>218093.55965031544</v>
      </c>
      <c r="G40">
        <f>+Import_shares!G40*TFC_reg9!G40</f>
        <v>168652.23465017416</v>
      </c>
      <c r="H40">
        <f>+Import_shares!H40*TFC_reg9!H40</f>
        <v>268497.62079523702</v>
      </c>
      <c r="I40">
        <f>+Import_shares!I40*TFC_reg9!I40</f>
        <v>223199.70631694593</v>
      </c>
      <c r="J40">
        <f>+Import_shares!J40*TFC_reg9!J40</f>
        <v>295510.88769740297</v>
      </c>
      <c r="K40">
        <f>+Import_shares!K40*TFC_reg9!K40</f>
        <v>367550.64211582433</v>
      </c>
      <c r="L40">
        <f>+Import_shares!L40*TFC_reg9!L40</f>
        <v>426248.13293596456</v>
      </c>
      <c r="M40">
        <f>+Import_shares!M40*TFC_reg9!M40</f>
        <v>419625.385396823</v>
      </c>
      <c r="N40">
        <f>+Import_shares!N40*TFC_reg9!N40</f>
        <v>301674.73768037377</v>
      </c>
      <c r="O40">
        <f>+Import_shares!O40*TFC_reg9!O40</f>
        <v>290676.38524411502</v>
      </c>
      <c r="P40">
        <f>+Import_shares!P40*TFC_reg9!P40</f>
        <v>278407.3799224259</v>
      </c>
      <c r="Q40">
        <f>+Import_shares!Q40*TFC_reg9!Q40</f>
        <v>228525.52938969553</v>
      </c>
    </row>
    <row r="41" spans="1:17" x14ac:dyDescent="0.25">
      <c r="A41" s="1" t="s">
        <v>12</v>
      </c>
      <c r="B41" s="1" t="s">
        <v>3</v>
      </c>
      <c r="C41">
        <f>+Import_shares!C41*TFC_reg9!C41</f>
        <v>0</v>
      </c>
      <c r="D41">
        <f>+Import_shares!D41*TFC_reg9!D41</f>
        <v>0</v>
      </c>
      <c r="E41">
        <f>+Import_shares!E41*TFC_reg9!E41</f>
        <v>0</v>
      </c>
      <c r="F41">
        <f>+Import_shares!F41*TFC_reg9!F41</f>
        <v>94542.947434718881</v>
      </c>
      <c r="G41">
        <f>+Import_shares!G41*TFC_reg9!G41</f>
        <v>25342.863459050575</v>
      </c>
      <c r="H41">
        <f>+Import_shares!H41*TFC_reg9!H41</f>
        <v>458091.19803190406</v>
      </c>
      <c r="I41">
        <f>+Import_shares!I41*TFC_reg9!I41</f>
        <v>711739.2430336785</v>
      </c>
      <c r="J41">
        <f>+Import_shares!J41*TFC_reg9!J41</f>
        <v>728589.38654681854</v>
      </c>
      <c r="K41">
        <f>+Import_shares!K41*TFC_reg9!K41</f>
        <v>880468.36495357286</v>
      </c>
      <c r="L41">
        <f>+Import_shares!L41*TFC_reg9!L41</f>
        <v>1030457.1125058612</v>
      </c>
      <c r="M41">
        <f>+Import_shares!M41*TFC_reg9!M41</f>
        <v>955971.24901492812</v>
      </c>
      <c r="N41">
        <f>+Import_shares!N41*TFC_reg9!N41</f>
        <v>1098415.0543019641</v>
      </c>
      <c r="O41">
        <f>+Import_shares!O41*TFC_reg9!O41</f>
        <v>1196942.4654317957</v>
      </c>
      <c r="P41">
        <f>+Import_shares!P41*TFC_reg9!P41</f>
        <v>954180.08188258333</v>
      </c>
      <c r="Q41">
        <f>+Import_shares!Q41*TFC_reg9!Q41</f>
        <v>1056631.0163042601</v>
      </c>
    </row>
    <row r="42" spans="1:17" x14ac:dyDescent="0.25">
      <c r="A42" s="1" t="s">
        <v>12</v>
      </c>
      <c r="B42" s="1" t="s">
        <v>4</v>
      </c>
      <c r="C42">
        <f>+Import_shares!C42*TFC_reg9!C42</f>
        <v>1897.7363673016096</v>
      </c>
      <c r="D42">
        <f>+Import_shares!D42*TFC_reg9!D42</f>
        <v>3440.4762407526782</v>
      </c>
      <c r="E42">
        <f>+Import_shares!E42*TFC_reg9!E42</f>
        <v>871.79325253951595</v>
      </c>
      <c r="F42">
        <f>+Import_shares!F42*TFC_reg9!F42</f>
        <v>576.77995705571732</v>
      </c>
      <c r="G42">
        <f>+Import_shares!G42*TFC_reg9!G42</f>
        <v>651.18091252073873</v>
      </c>
      <c r="H42">
        <f>+Import_shares!H42*TFC_reg9!H42</f>
        <v>812.17217009445505</v>
      </c>
      <c r="I42">
        <f>+Import_shares!I42*TFC_reg9!I42</f>
        <v>829.96071418085319</v>
      </c>
      <c r="J42">
        <f>+Import_shares!J42*TFC_reg9!J42</f>
        <v>877.14996568453216</v>
      </c>
      <c r="K42">
        <f>+Import_shares!K42*TFC_reg9!K42</f>
        <v>759.2826536343448</v>
      </c>
      <c r="L42">
        <f>+Import_shares!L42*TFC_reg9!L42</f>
        <v>0</v>
      </c>
      <c r="M42">
        <f>+Import_shares!M42*TFC_reg9!M42</f>
        <v>0</v>
      </c>
      <c r="N42">
        <f>+Import_shares!N42*TFC_reg9!N42</f>
        <v>18.475118259483512</v>
      </c>
      <c r="O42">
        <f>+Import_shares!O42*TFC_reg9!O42</f>
        <v>0</v>
      </c>
      <c r="P42">
        <f>+Import_shares!P42*TFC_reg9!P42</f>
        <v>0</v>
      </c>
      <c r="Q42">
        <f>+Import_shares!Q42*TFC_reg9!Q42</f>
        <v>0</v>
      </c>
    </row>
    <row r="43" spans="1:17" x14ac:dyDescent="0.25">
      <c r="A43" s="1" t="s">
        <v>12</v>
      </c>
      <c r="B43" s="1" t="s">
        <v>5</v>
      </c>
      <c r="C43">
        <f>+Import_shares!C43*TFC_reg9!C43</f>
        <v>0</v>
      </c>
      <c r="D43">
        <f>+Import_shares!D43*TFC_reg9!D43</f>
        <v>0</v>
      </c>
      <c r="E43">
        <f>+Import_shares!E43*TFC_reg9!E43</f>
        <v>0</v>
      </c>
      <c r="F43">
        <f>+Import_shares!F43*TFC_reg9!F43</f>
        <v>0</v>
      </c>
      <c r="G43">
        <f>+Import_shares!G43*TFC_reg9!G43</f>
        <v>0</v>
      </c>
      <c r="H43">
        <f>+Import_shares!H43*TFC_reg9!H43</f>
        <v>0</v>
      </c>
      <c r="I43">
        <f>+Import_shares!I43*TFC_reg9!I43</f>
        <v>0</v>
      </c>
      <c r="J43">
        <f>+Import_shares!J43*TFC_reg9!J43</f>
        <v>0</v>
      </c>
      <c r="K43">
        <f>+Import_shares!K43*TFC_reg9!K43</f>
        <v>0</v>
      </c>
      <c r="L43">
        <f>+Import_shares!L43*TFC_reg9!L43</f>
        <v>0</v>
      </c>
      <c r="M43">
        <f>+Import_shares!M43*TFC_reg9!M43</f>
        <v>0</v>
      </c>
      <c r="N43">
        <f>+Import_shares!N43*TFC_reg9!N43</f>
        <v>0</v>
      </c>
      <c r="O43">
        <f>+Import_shares!O43*TFC_reg9!O43</f>
        <v>0</v>
      </c>
      <c r="P43">
        <f>+Import_shares!P43*TFC_reg9!P43</f>
        <v>0</v>
      </c>
      <c r="Q43">
        <f>+Import_shares!Q43*TFC_reg9!Q43</f>
        <v>0</v>
      </c>
    </row>
    <row r="44" spans="1:17" x14ac:dyDescent="0.25">
      <c r="A44" s="1" t="s">
        <v>12</v>
      </c>
      <c r="B44" s="1" t="s">
        <v>6</v>
      </c>
      <c r="C44">
        <f>+Import_shares!C44*TFC_reg9!C44</f>
        <v>128396.10672373105</v>
      </c>
      <c r="D44">
        <f>+Import_shares!D44*TFC_reg9!D44</f>
        <v>130739.77441008974</v>
      </c>
      <c r="E44">
        <f>+Import_shares!E44*TFC_reg9!E44</f>
        <v>141014.68776190534</v>
      </c>
      <c r="F44">
        <f>+Import_shares!F44*TFC_reg9!F44</f>
        <v>139888.83577587246</v>
      </c>
      <c r="G44">
        <f>+Import_shares!G44*TFC_reg9!G44</f>
        <v>136637.50949525042</v>
      </c>
      <c r="H44">
        <f>+Import_shares!H44*TFC_reg9!H44</f>
        <v>126648.95560000748</v>
      </c>
      <c r="I44">
        <f>+Import_shares!I44*TFC_reg9!I44</f>
        <v>133023.56792907041</v>
      </c>
      <c r="J44">
        <f>+Import_shares!J44*TFC_reg9!J44</f>
        <v>139362.88213420141</v>
      </c>
      <c r="K44">
        <f>+Import_shares!K44*TFC_reg9!K44</f>
        <v>138382.63860386048</v>
      </c>
      <c r="L44">
        <f>+Import_shares!L44*TFC_reg9!L44</f>
        <v>126997.06091279302</v>
      </c>
      <c r="M44">
        <f>+Import_shares!M44*TFC_reg9!M44</f>
        <v>126987.23730666426</v>
      </c>
      <c r="N44">
        <f>+Import_shares!N44*TFC_reg9!N44</f>
        <v>150283.05572904999</v>
      </c>
      <c r="O44">
        <f>+Import_shares!O44*TFC_reg9!O44</f>
        <v>138350.4261850997</v>
      </c>
      <c r="P44">
        <f>+Import_shares!P44*TFC_reg9!P44</f>
        <v>131092.7517153045</v>
      </c>
      <c r="Q44">
        <f>+Import_shares!Q44*TFC_reg9!Q44</f>
        <v>105933.66168260133</v>
      </c>
    </row>
    <row r="45" spans="1:17" x14ac:dyDescent="0.25">
      <c r="A45" s="1" t="s">
        <v>13</v>
      </c>
      <c r="B45" s="1" t="s">
        <v>1</v>
      </c>
      <c r="C45">
        <f>+Import_shares!C45*TFC_reg9!C45</f>
        <v>0</v>
      </c>
      <c r="D45">
        <f>+Import_shares!D45*TFC_reg9!D45</f>
        <v>0</v>
      </c>
      <c r="E45">
        <f>+Import_shares!E45*TFC_reg9!E45</f>
        <v>0</v>
      </c>
      <c r="F45">
        <f>+Import_shares!F45*TFC_reg9!F45</f>
        <v>0</v>
      </c>
      <c r="G45">
        <f>+Import_shares!G45*TFC_reg9!G45</f>
        <v>0</v>
      </c>
      <c r="H45">
        <f>+Import_shares!H45*TFC_reg9!H45</f>
        <v>0</v>
      </c>
      <c r="I45">
        <f>+Import_shares!I45*TFC_reg9!I45</f>
        <v>0</v>
      </c>
      <c r="J45">
        <f>+Import_shares!J45*TFC_reg9!J45</f>
        <v>0</v>
      </c>
      <c r="K45">
        <f>+Import_shares!K45*TFC_reg9!K45</f>
        <v>0</v>
      </c>
      <c r="L45">
        <f>+Import_shares!L45*TFC_reg9!L45</f>
        <v>0</v>
      </c>
      <c r="M45">
        <f>+Import_shares!M45*TFC_reg9!M45</f>
        <v>0</v>
      </c>
      <c r="N45">
        <f>+Import_shares!N45*TFC_reg9!N45</f>
        <v>0</v>
      </c>
      <c r="O45">
        <f>+Import_shares!O45*TFC_reg9!O45</f>
        <v>0</v>
      </c>
      <c r="P45">
        <f>+Import_shares!P45*TFC_reg9!P45</f>
        <v>0</v>
      </c>
      <c r="Q45">
        <f>+Import_shares!Q45*TFC_reg9!Q45</f>
        <v>0</v>
      </c>
    </row>
    <row r="46" spans="1:17" x14ac:dyDescent="0.25">
      <c r="A46" s="1" t="s">
        <v>13</v>
      </c>
      <c r="B46" s="1" t="s">
        <v>2</v>
      </c>
      <c r="C46">
        <f>+Import_shares!C46*TFC_reg9!C46</f>
        <v>265232.99443946406</v>
      </c>
      <c r="D46">
        <f>+Import_shares!D46*TFC_reg9!D46</f>
        <v>273935.82269496209</v>
      </c>
      <c r="E46">
        <f>+Import_shares!E46*TFC_reg9!E46</f>
        <v>387658.62501327513</v>
      </c>
      <c r="F46">
        <f>+Import_shares!F46*TFC_reg9!F46</f>
        <v>167971.96673799914</v>
      </c>
      <c r="G46">
        <f>+Import_shares!G46*TFC_reg9!G46</f>
        <v>236873.45665859268</v>
      </c>
      <c r="H46">
        <f>+Import_shares!H46*TFC_reg9!H46</f>
        <v>253878.34376856012</v>
      </c>
      <c r="I46">
        <f>+Import_shares!I46*TFC_reg9!I46</f>
        <v>200557.20821774841</v>
      </c>
      <c r="J46">
        <f>+Import_shares!J46*TFC_reg9!J46</f>
        <v>138640.47377145541</v>
      </c>
      <c r="K46">
        <f>+Import_shares!K46*TFC_reg9!K46</f>
        <v>121816.29472901183</v>
      </c>
      <c r="L46">
        <f>+Import_shares!L46*TFC_reg9!L46</f>
        <v>58574.3016175265</v>
      </c>
      <c r="M46">
        <f>+Import_shares!M46*TFC_reg9!M46</f>
        <v>31014.88880190127</v>
      </c>
      <c r="N46">
        <f>+Import_shares!N46*TFC_reg9!N46</f>
        <v>0</v>
      </c>
      <c r="O46">
        <f>+Import_shares!O46*TFC_reg9!O46</f>
        <v>0</v>
      </c>
      <c r="P46">
        <f>+Import_shares!P46*TFC_reg9!P46</f>
        <v>0</v>
      </c>
      <c r="Q46">
        <f>+Import_shares!Q46*TFC_reg9!Q46</f>
        <v>0</v>
      </c>
    </row>
    <row r="47" spans="1:17" x14ac:dyDescent="0.25">
      <c r="A47" s="1" t="s">
        <v>13</v>
      </c>
      <c r="B47" s="1" t="s">
        <v>3</v>
      </c>
      <c r="C47">
        <f>+Import_shares!C47*TFC_reg9!C47</f>
        <v>3081973.658937335</v>
      </c>
      <c r="D47">
        <f>+Import_shares!D47*TFC_reg9!D47</f>
        <v>2770960.3869414087</v>
      </c>
      <c r="E47">
        <f>+Import_shares!E47*TFC_reg9!E47</f>
        <v>2432206.8602650315</v>
      </c>
      <c r="F47">
        <f>+Import_shares!F47*TFC_reg9!F47</f>
        <v>1394059.8106055476</v>
      </c>
      <c r="G47">
        <f>+Import_shares!G47*TFC_reg9!G47</f>
        <v>527368.94380829623</v>
      </c>
      <c r="H47">
        <f>+Import_shares!H47*TFC_reg9!H47</f>
        <v>369138.62405009626</v>
      </c>
      <c r="I47">
        <f>+Import_shares!I47*TFC_reg9!I47</f>
        <v>0</v>
      </c>
      <c r="J47">
        <f>+Import_shares!J47*TFC_reg9!J47</f>
        <v>0</v>
      </c>
      <c r="K47">
        <f>+Import_shares!K47*TFC_reg9!K47</f>
        <v>0</v>
      </c>
      <c r="L47">
        <f>+Import_shares!L47*TFC_reg9!L47</f>
        <v>0</v>
      </c>
      <c r="M47">
        <f>+Import_shares!M47*TFC_reg9!M47</f>
        <v>0</v>
      </c>
      <c r="N47">
        <f>+Import_shares!N47*TFC_reg9!N47</f>
        <v>0</v>
      </c>
      <c r="O47">
        <f>+Import_shares!O47*TFC_reg9!O47</f>
        <v>0</v>
      </c>
      <c r="P47">
        <f>+Import_shares!P47*TFC_reg9!P47</f>
        <v>0</v>
      </c>
      <c r="Q47">
        <f>+Import_shares!Q47*TFC_reg9!Q47</f>
        <v>0</v>
      </c>
    </row>
    <row r="48" spans="1:17" x14ac:dyDescent="0.25">
      <c r="A48" s="1" t="s">
        <v>13</v>
      </c>
      <c r="B48" s="1" t="s">
        <v>4</v>
      </c>
      <c r="C48">
        <f>+Import_shares!C48*TFC_reg9!C48</f>
        <v>0</v>
      </c>
      <c r="D48">
        <f>+Import_shares!D48*TFC_reg9!D48</f>
        <v>0</v>
      </c>
      <c r="E48">
        <f>+Import_shares!E48*TFC_reg9!E48</f>
        <v>0</v>
      </c>
      <c r="F48">
        <f>+Import_shares!F48*TFC_reg9!F48</f>
        <v>0</v>
      </c>
      <c r="G48">
        <f>+Import_shares!G48*TFC_reg9!G48</f>
        <v>0</v>
      </c>
      <c r="H48">
        <f>+Import_shares!H48*TFC_reg9!H48</f>
        <v>0</v>
      </c>
      <c r="I48">
        <f>+Import_shares!I48*TFC_reg9!I48</f>
        <v>0</v>
      </c>
      <c r="J48">
        <f>+Import_shares!J48*TFC_reg9!J48</f>
        <v>0</v>
      </c>
      <c r="K48">
        <f>+Import_shares!K48*TFC_reg9!K48</f>
        <v>0</v>
      </c>
      <c r="L48">
        <f>+Import_shares!L48*TFC_reg9!L48</f>
        <v>0</v>
      </c>
      <c r="M48">
        <f>+Import_shares!M48*TFC_reg9!M48</f>
        <v>0</v>
      </c>
      <c r="N48">
        <f>+Import_shares!N48*TFC_reg9!N48</f>
        <v>0</v>
      </c>
      <c r="O48">
        <f>+Import_shares!O48*TFC_reg9!O48</f>
        <v>0</v>
      </c>
      <c r="P48">
        <f>+Import_shares!P48*TFC_reg9!P48</f>
        <v>0</v>
      </c>
      <c r="Q48">
        <f>+Import_shares!Q48*TFC_reg9!Q48</f>
        <v>0</v>
      </c>
    </row>
    <row r="49" spans="1:17" x14ac:dyDescent="0.25">
      <c r="A49" s="1" t="s">
        <v>13</v>
      </c>
      <c r="B49" s="1" t="s">
        <v>5</v>
      </c>
      <c r="C49">
        <f>+Import_shares!C49*TFC_reg9!C49</f>
        <v>0</v>
      </c>
      <c r="D49">
        <f>+Import_shares!D49*TFC_reg9!D49</f>
        <v>0</v>
      </c>
      <c r="E49">
        <f>+Import_shares!E49*TFC_reg9!E49</f>
        <v>0</v>
      </c>
      <c r="F49">
        <f>+Import_shares!F49*TFC_reg9!F49</f>
        <v>0</v>
      </c>
      <c r="G49">
        <f>+Import_shares!G49*TFC_reg9!G49</f>
        <v>0</v>
      </c>
      <c r="H49">
        <f>+Import_shares!H49*TFC_reg9!H49</f>
        <v>0</v>
      </c>
      <c r="I49">
        <f>+Import_shares!I49*TFC_reg9!I49</f>
        <v>0</v>
      </c>
      <c r="J49">
        <f>+Import_shares!J49*TFC_reg9!J49</f>
        <v>0</v>
      </c>
      <c r="K49">
        <f>+Import_shares!K49*TFC_reg9!K49</f>
        <v>0</v>
      </c>
      <c r="L49">
        <f>+Import_shares!L49*TFC_reg9!L49</f>
        <v>0</v>
      </c>
      <c r="M49">
        <f>+Import_shares!M49*TFC_reg9!M49</f>
        <v>0</v>
      </c>
      <c r="N49">
        <f>+Import_shares!N49*TFC_reg9!N49</f>
        <v>0</v>
      </c>
      <c r="O49">
        <f>+Import_shares!O49*TFC_reg9!O49</f>
        <v>0</v>
      </c>
      <c r="P49">
        <f>+Import_shares!P49*TFC_reg9!P49</f>
        <v>0</v>
      </c>
      <c r="Q49">
        <f>+Import_shares!Q49*TFC_reg9!Q49</f>
        <v>0</v>
      </c>
    </row>
    <row r="50" spans="1:17" x14ac:dyDescent="0.25">
      <c r="A50" s="1" t="s">
        <v>13</v>
      </c>
      <c r="B50" s="1" t="s">
        <v>6</v>
      </c>
      <c r="C50">
        <f>+Import_shares!C50*TFC_reg9!C50</f>
        <v>0</v>
      </c>
      <c r="D50">
        <f>+Import_shares!D50*TFC_reg9!D50</f>
        <v>0</v>
      </c>
      <c r="E50">
        <f>+Import_shares!E50*TFC_reg9!E50</f>
        <v>0</v>
      </c>
      <c r="F50">
        <f>+Import_shares!F50*TFC_reg9!F50</f>
        <v>0</v>
      </c>
      <c r="G50">
        <f>+Import_shares!G50*TFC_reg9!G50</f>
        <v>0</v>
      </c>
      <c r="H50">
        <f>+Import_shares!H50*TFC_reg9!H50</f>
        <v>0</v>
      </c>
      <c r="I50">
        <f>+Import_shares!I50*TFC_reg9!I50</f>
        <v>0</v>
      </c>
      <c r="J50">
        <f>+Import_shares!J50*TFC_reg9!J50</f>
        <v>4281.8805205696062</v>
      </c>
      <c r="K50">
        <f>+Import_shares!K50*TFC_reg9!K50</f>
        <v>17221.483566865132</v>
      </c>
      <c r="L50">
        <f>+Import_shares!L50*TFC_reg9!L50</f>
        <v>22014.452141388261</v>
      </c>
      <c r="M50">
        <f>+Import_shares!M50*TFC_reg9!M50</f>
        <v>19978.320197515724</v>
      </c>
      <c r="N50">
        <f>+Import_shares!N50*TFC_reg9!N50</f>
        <v>9263.9388643063321</v>
      </c>
      <c r="O50">
        <f>+Import_shares!O50*TFC_reg9!O50</f>
        <v>0</v>
      </c>
      <c r="P50">
        <f>+Import_shares!P50*TFC_reg9!P50</f>
        <v>0</v>
      </c>
      <c r="Q50">
        <f>+Import_shares!Q50*TFC_reg9!Q50</f>
        <v>0</v>
      </c>
    </row>
    <row r="51" spans="1:17" x14ac:dyDescent="0.25">
      <c r="A51" s="1" t="s">
        <v>14</v>
      </c>
      <c r="B51" s="1" t="s">
        <v>1</v>
      </c>
      <c r="C51">
        <f>+Import_shares!C51*TFC_reg9!C51</f>
        <v>0</v>
      </c>
      <c r="D51">
        <f>+Import_shares!D51*TFC_reg9!D51</f>
        <v>0</v>
      </c>
      <c r="E51">
        <f>+Import_shares!E51*TFC_reg9!E51</f>
        <v>0</v>
      </c>
      <c r="F51">
        <f>+Import_shares!F51*TFC_reg9!F51</f>
        <v>0</v>
      </c>
      <c r="G51">
        <f>+Import_shares!G51*TFC_reg9!G51</f>
        <v>0</v>
      </c>
      <c r="H51">
        <f>+Import_shares!H51*TFC_reg9!H51</f>
        <v>0</v>
      </c>
      <c r="I51">
        <f>+Import_shares!I51*TFC_reg9!I51</f>
        <v>0</v>
      </c>
      <c r="J51">
        <f>+Import_shares!J51*TFC_reg9!J51</f>
        <v>0</v>
      </c>
      <c r="K51">
        <f>+Import_shares!K51*TFC_reg9!K51</f>
        <v>0</v>
      </c>
      <c r="L51">
        <f>+Import_shares!L51*TFC_reg9!L51</f>
        <v>0</v>
      </c>
      <c r="M51">
        <f>+Import_shares!M51*TFC_reg9!M51</f>
        <v>0</v>
      </c>
      <c r="N51">
        <f>+Import_shares!N51*TFC_reg9!N51</f>
        <v>0</v>
      </c>
      <c r="O51">
        <f>+Import_shares!O51*TFC_reg9!O51</f>
        <v>0</v>
      </c>
      <c r="P51">
        <f>+Import_shares!P51*TFC_reg9!P51</f>
        <v>0</v>
      </c>
      <c r="Q51">
        <f>+Import_shares!Q51*TFC_reg9!Q51</f>
        <v>96158.050009528262</v>
      </c>
    </row>
    <row r="52" spans="1:17" x14ac:dyDescent="0.25">
      <c r="A52" s="1" t="s">
        <v>14</v>
      </c>
      <c r="B52" s="1" t="s">
        <v>2</v>
      </c>
      <c r="C52">
        <f>+Import_shares!C52*TFC_reg9!C52</f>
        <v>0</v>
      </c>
      <c r="D52">
        <f>+Import_shares!D52*TFC_reg9!D52</f>
        <v>0</v>
      </c>
      <c r="E52">
        <f>+Import_shares!E52*TFC_reg9!E52</f>
        <v>0</v>
      </c>
      <c r="F52">
        <f>+Import_shares!F52*TFC_reg9!F52</f>
        <v>0</v>
      </c>
      <c r="G52">
        <f>+Import_shares!G52*TFC_reg9!G52</f>
        <v>0</v>
      </c>
      <c r="H52">
        <f>+Import_shares!H52*TFC_reg9!H52</f>
        <v>0</v>
      </c>
      <c r="I52">
        <f>+Import_shares!I52*TFC_reg9!I52</f>
        <v>0</v>
      </c>
      <c r="J52">
        <f>+Import_shares!J52*TFC_reg9!J52</f>
        <v>0</v>
      </c>
      <c r="K52">
        <f>+Import_shares!K52*TFC_reg9!K52</f>
        <v>0</v>
      </c>
      <c r="L52">
        <f>+Import_shares!L52*TFC_reg9!L52</f>
        <v>0</v>
      </c>
      <c r="M52">
        <f>+Import_shares!M52*TFC_reg9!M52</f>
        <v>0</v>
      </c>
      <c r="N52">
        <f>+Import_shares!N52*TFC_reg9!N52</f>
        <v>0</v>
      </c>
      <c r="O52">
        <f>+Import_shares!O52*TFC_reg9!O52</f>
        <v>0</v>
      </c>
      <c r="P52">
        <f>+Import_shares!P52*TFC_reg9!P52</f>
        <v>0</v>
      </c>
      <c r="Q52">
        <f>+Import_shares!Q52*TFC_reg9!Q52</f>
        <v>0</v>
      </c>
    </row>
    <row r="53" spans="1:17" x14ac:dyDescent="0.25">
      <c r="A53" s="1" t="s">
        <v>14</v>
      </c>
      <c r="B53" s="1" t="s">
        <v>3</v>
      </c>
      <c r="C53">
        <f>+Import_shares!C53*TFC_reg9!C53</f>
        <v>0</v>
      </c>
      <c r="D53">
        <f>+Import_shares!D53*TFC_reg9!D53</f>
        <v>0</v>
      </c>
      <c r="E53">
        <f>+Import_shares!E53*TFC_reg9!E53</f>
        <v>0</v>
      </c>
      <c r="F53">
        <f>+Import_shares!F53*TFC_reg9!F53</f>
        <v>0</v>
      </c>
      <c r="G53">
        <f>+Import_shares!G53*TFC_reg9!G53</f>
        <v>0</v>
      </c>
      <c r="H53">
        <f>+Import_shares!H53*TFC_reg9!H53</f>
        <v>0</v>
      </c>
      <c r="I53">
        <f>+Import_shares!I53*TFC_reg9!I53</f>
        <v>0</v>
      </c>
      <c r="J53">
        <f>+Import_shares!J53*TFC_reg9!J53</f>
        <v>0</v>
      </c>
      <c r="K53">
        <f>+Import_shares!K53*TFC_reg9!K53</f>
        <v>0</v>
      </c>
      <c r="L53">
        <f>+Import_shares!L53*TFC_reg9!L53</f>
        <v>0</v>
      </c>
      <c r="M53">
        <f>+Import_shares!M53*TFC_reg9!M53</f>
        <v>0</v>
      </c>
      <c r="N53">
        <f>+Import_shares!N53*TFC_reg9!N53</f>
        <v>0</v>
      </c>
      <c r="O53">
        <f>+Import_shares!O53*TFC_reg9!O53</f>
        <v>0</v>
      </c>
      <c r="P53">
        <f>+Import_shares!P53*TFC_reg9!P53</f>
        <v>0</v>
      </c>
      <c r="Q53">
        <f>+Import_shares!Q53*TFC_reg9!Q53</f>
        <v>0</v>
      </c>
    </row>
    <row r="54" spans="1:17" x14ac:dyDescent="0.25">
      <c r="A54" s="1" t="s">
        <v>14</v>
      </c>
      <c r="B54" s="1" t="s">
        <v>4</v>
      </c>
      <c r="C54">
        <f>+Import_shares!C54*TFC_reg9!C54</f>
        <v>0</v>
      </c>
      <c r="D54">
        <f>+Import_shares!D54*TFC_reg9!D54</f>
        <v>0</v>
      </c>
      <c r="E54">
        <f>+Import_shares!E54*TFC_reg9!E54</f>
        <v>0</v>
      </c>
      <c r="F54">
        <f>+Import_shares!F54*TFC_reg9!F54</f>
        <v>0</v>
      </c>
      <c r="G54">
        <f>+Import_shares!G54*TFC_reg9!G54</f>
        <v>0</v>
      </c>
      <c r="H54">
        <f>+Import_shares!H54*TFC_reg9!H54</f>
        <v>0</v>
      </c>
      <c r="I54">
        <f>+Import_shares!I54*TFC_reg9!I54</f>
        <v>0</v>
      </c>
      <c r="J54">
        <f>+Import_shares!J54*TFC_reg9!J54</f>
        <v>0</v>
      </c>
      <c r="K54">
        <f>+Import_shares!K54*TFC_reg9!K54</f>
        <v>0</v>
      </c>
      <c r="L54">
        <f>+Import_shares!L54*TFC_reg9!L54</f>
        <v>0</v>
      </c>
      <c r="M54">
        <f>+Import_shares!M54*TFC_reg9!M54</f>
        <v>0</v>
      </c>
      <c r="N54">
        <f>+Import_shares!N54*TFC_reg9!N54</f>
        <v>0</v>
      </c>
      <c r="O54">
        <f>+Import_shares!O54*TFC_reg9!O54</f>
        <v>0</v>
      </c>
      <c r="P54">
        <f>+Import_shares!P54*TFC_reg9!P54</f>
        <v>0</v>
      </c>
      <c r="Q54">
        <f>+Import_shares!Q54*TFC_reg9!Q54</f>
        <v>0</v>
      </c>
    </row>
    <row r="55" spans="1:17" x14ac:dyDescent="0.25">
      <c r="A55" s="1" t="s">
        <v>14</v>
      </c>
      <c r="B55" s="1" t="s">
        <v>5</v>
      </c>
      <c r="C55">
        <f>+Import_shares!C55*TFC_reg9!C55</f>
        <v>0</v>
      </c>
      <c r="D55">
        <f>+Import_shares!D55*TFC_reg9!D55</f>
        <v>0</v>
      </c>
      <c r="E55">
        <f>+Import_shares!E55*TFC_reg9!E55</f>
        <v>0</v>
      </c>
      <c r="F55">
        <f>+Import_shares!F55*TFC_reg9!F55</f>
        <v>0</v>
      </c>
      <c r="G55">
        <f>+Import_shares!G55*TFC_reg9!G55</f>
        <v>0</v>
      </c>
      <c r="H55">
        <f>+Import_shares!H55*TFC_reg9!H55</f>
        <v>0</v>
      </c>
      <c r="I55">
        <f>+Import_shares!I55*TFC_reg9!I55</f>
        <v>0</v>
      </c>
      <c r="J55">
        <f>+Import_shares!J55*TFC_reg9!J55</f>
        <v>0</v>
      </c>
      <c r="K55">
        <f>+Import_shares!K55*TFC_reg9!K55</f>
        <v>0</v>
      </c>
      <c r="L55">
        <f>+Import_shares!L55*TFC_reg9!L55</f>
        <v>0</v>
      </c>
      <c r="M55">
        <f>+Import_shares!M55*TFC_reg9!M55</f>
        <v>0</v>
      </c>
      <c r="N55">
        <f>+Import_shares!N55*TFC_reg9!N55</f>
        <v>0</v>
      </c>
      <c r="O55">
        <f>+Import_shares!O55*TFC_reg9!O55</f>
        <v>0</v>
      </c>
      <c r="P55">
        <f>+Import_shares!P55*TFC_reg9!P55</f>
        <v>0</v>
      </c>
      <c r="Q55">
        <f>+Import_shares!Q55*TFC_reg9!Q55</f>
        <v>0</v>
      </c>
    </row>
    <row r="56" spans="1:17" x14ac:dyDescent="0.25">
      <c r="A56" s="1" t="s">
        <v>14</v>
      </c>
      <c r="B56" s="1" t="s">
        <v>6</v>
      </c>
      <c r="C56">
        <f>+Import_shares!C56*TFC_reg9!C56</f>
        <v>0</v>
      </c>
      <c r="D56">
        <f>+Import_shares!D56*TFC_reg9!D56</f>
        <v>0</v>
      </c>
      <c r="E56">
        <f>+Import_shares!E56*TFC_reg9!E56</f>
        <v>0</v>
      </c>
      <c r="F56">
        <f>+Import_shares!F56*TFC_reg9!F56</f>
        <v>0</v>
      </c>
      <c r="G56">
        <f>+Import_shares!G56*TFC_reg9!G56</f>
        <v>0</v>
      </c>
      <c r="H56">
        <f>+Import_shares!H56*TFC_reg9!H56</f>
        <v>0</v>
      </c>
      <c r="I56">
        <f>+Import_shares!I56*TFC_reg9!I56</f>
        <v>0</v>
      </c>
      <c r="J56">
        <f>+Import_shares!J56*TFC_reg9!J56</f>
        <v>0</v>
      </c>
      <c r="K56">
        <f>+Import_shares!K56*TFC_reg9!K56</f>
        <v>0</v>
      </c>
      <c r="L56">
        <f>+Import_shares!L56*TFC_reg9!L56</f>
        <v>0</v>
      </c>
      <c r="M56">
        <f>+Import_shares!M56*TFC_reg9!M56</f>
        <v>0</v>
      </c>
      <c r="N56">
        <f>+Import_shares!N56*TFC_reg9!N56</f>
        <v>0</v>
      </c>
      <c r="O56">
        <f>+Import_shares!O56*TFC_reg9!O56</f>
        <v>0</v>
      </c>
      <c r="P56">
        <f>+Import_shares!P56*TFC_reg9!P56</f>
        <v>0</v>
      </c>
      <c r="Q56">
        <f>+Import_shares!Q56*TFC_reg9!Q56</f>
        <v>0</v>
      </c>
    </row>
    <row r="57" spans="1:17" x14ac:dyDescent="0.25">
      <c r="A57" s="1" t="s">
        <v>31</v>
      </c>
      <c r="B57" s="3" t="s">
        <v>1</v>
      </c>
      <c r="C57" s="4">
        <f>SUMIF($B$3:$B$56,$B57,C$3:C$56)</f>
        <v>1558949.6647561705</v>
      </c>
      <c r="D57" s="4">
        <f t="shared" ref="D57:Q62" si="0">SUMIF($B$3:$B$56,$B57,D$3:D$56)</f>
        <v>1383985.9949582885</v>
      </c>
      <c r="E57" s="4">
        <f t="shared" si="0"/>
        <v>1494543.5046223006</v>
      </c>
      <c r="F57" s="4">
        <f t="shared" si="0"/>
        <v>1690293.9746129385</v>
      </c>
      <c r="G57" s="4">
        <f t="shared" si="0"/>
        <v>2365176.0196851864</v>
      </c>
      <c r="H57" s="4">
        <f t="shared" si="0"/>
        <v>3381389.2087118607</v>
      </c>
      <c r="I57" s="4">
        <f t="shared" si="0"/>
        <v>3176596.5822160179</v>
      </c>
      <c r="J57" s="4">
        <f t="shared" si="0"/>
        <v>3669550.2581693232</v>
      </c>
      <c r="K57" s="4">
        <f t="shared" si="0"/>
        <v>4067611.4499347438</v>
      </c>
      <c r="L57" s="4">
        <f t="shared" si="0"/>
        <v>4454368.9122374356</v>
      </c>
      <c r="M57" s="4">
        <f t="shared" si="0"/>
        <v>3932767.9435993745</v>
      </c>
      <c r="N57" s="4">
        <f t="shared" si="0"/>
        <v>3966429.9458397268</v>
      </c>
      <c r="O57" s="4">
        <f t="shared" si="0"/>
        <v>4023132.701265234</v>
      </c>
      <c r="P57" s="4">
        <f t="shared" si="0"/>
        <v>3698730.0823686179</v>
      </c>
      <c r="Q57" s="4">
        <f t="shared" si="0"/>
        <v>3906050.1426499719</v>
      </c>
    </row>
    <row r="58" spans="1:17" x14ac:dyDescent="0.25">
      <c r="A58" s="1" t="s">
        <v>31</v>
      </c>
      <c r="B58" s="3" t="s">
        <v>2</v>
      </c>
      <c r="C58" s="4">
        <f t="shared" ref="C58:C62" si="1">SUMIF($B$3:$B$56,$B58,C$3:C$56)</f>
        <v>7609020.3771707611</v>
      </c>
      <c r="D58" s="4">
        <f t="shared" si="0"/>
        <v>7911438.4885273231</v>
      </c>
      <c r="E58" s="4">
        <f t="shared" si="0"/>
        <v>7960663.6196286194</v>
      </c>
      <c r="F58" s="4">
        <f t="shared" si="0"/>
        <v>8039505.8520059632</v>
      </c>
      <c r="G58" s="4">
        <f t="shared" si="0"/>
        <v>7866777.6862109192</v>
      </c>
      <c r="H58" s="4">
        <f t="shared" si="0"/>
        <v>8737751.9468326867</v>
      </c>
      <c r="I58" s="4">
        <f t="shared" si="0"/>
        <v>8967880.9481345117</v>
      </c>
      <c r="J58" s="4">
        <f t="shared" si="0"/>
        <v>9604974.7061782256</v>
      </c>
      <c r="K58" s="4">
        <f t="shared" si="0"/>
        <v>10089698.176307548</v>
      </c>
      <c r="L58" s="4">
        <f t="shared" si="0"/>
        <v>9320599.9289620779</v>
      </c>
      <c r="M58" s="4">
        <f t="shared" si="0"/>
        <v>9666579.0753691737</v>
      </c>
      <c r="N58" s="4">
        <f t="shared" si="0"/>
        <v>4518000.4734431803</v>
      </c>
      <c r="O58" s="4">
        <f t="shared" si="0"/>
        <v>11554689.519094741</v>
      </c>
      <c r="P58" s="4">
        <f t="shared" si="0"/>
        <v>6035121.7812048839</v>
      </c>
      <c r="Q58" s="4">
        <f t="shared" si="0"/>
        <v>6243381.7061486272</v>
      </c>
    </row>
    <row r="59" spans="1:17" x14ac:dyDescent="0.25">
      <c r="A59" s="1" t="s">
        <v>31</v>
      </c>
      <c r="B59" s="3" t="s">
        <v>3</v>
      </c>
      <c r="C59" s="4">
        <f t="shared" si="1"/>
        <v>5598280.9290099815</v>
      </c>
      <c r="D59" s="4">
        <f t="shared" si="0"/>
        <v>5310582.304139086</v>
      </c>
      <c r="E59" s="4">
        <f t="shared" si="0"/>
        <v>4579827.8004029226</v>
      </c>
      <c r="F59" s="4">
        <f t="shared" si="0"/>
        <v>3584996.4117649496</v>
      </c>
      <c r="G59" s="4">
        <f t="shared" si="0"/>
        <v>2733859.8438963182</v>
      </c>
      <c r="H59" s="4">
        <f t="shared" si="0"/>
        <v>3210044.8095602086</v>
      </c>
      <c r="I59" s="4">
        <f t="shared" si="0"/>
        <v>3279598.0887926109</v>
      </c>
      <c r="J59" s="4">
        <f t="shared" si="0"/>
        <v>3309277.7344147773</v>
      </c>
      <c r="K59" s="4">
        <f t="shared" si="0"/>
        <v>3802705.8424481805</v>
      </c>
      <c r="L59" s="4">
        <f t="shared" si="0"/>
        <v>4204464.1750556808</v>
      </c>
      <c r="M59" s="4">
        <f t="shared" si="0"/>
        <v>3857356.736058373</v>
      </c>
      <c r="N59" s="4">
        <f t="shared" si="0"/>
        <v>3824858.5971345957</v>
      </c>
      <c r="O59" s="4">
        <f t="shared" si="0"/>
        <v>4054076.0618520174</v>
      </c>
      <c r="P59" s="4">
        <f t="shared" si="0"/>
        <v>3620044.1835746435</v>
      </c>
      <c r="Q59" s="4">
        <f t="shared" si="0"/>
        <v>3700856.4728872674</v>
      </c>
    </row>
    <row r="60" spans="1:17" x14ac:dyDescent="0.25">
      <c r="A60" s="1" t="s">
        <v>31</v>
      </c>
      <c r="B60" s="3" t="s">
        <v>4</v>
      </c>
      <c r="C60" s="4">
        <f t="shared" si="1"/>
        <v>42565.446446395377</v>
      </c>
      <c r="D60" s="4">
        <f t="shared" si="0"/>
        <v>57730.354257336265</v>
      </c>
      <c r="E60" s="4">
        <f t="shared" si="0"/>
        <v>57623.107149510288</v>
      </c>
      <c r="F60" s="4">
        <f t="shared" si="0"/>
        <v>58513.465582558849</v>
      </c>
      <c r="G60" s="4">
        <f t="shared" si="0"/>
        <v>78179.699391197748</v>
      </c>
      <c r="H60" s="4">
        <f t="shared" si="0"/>
        <v>94482.660907371683</v>
      </c>
      <c r="I60" s="4">
        <f t="shared" si="0"/>
        <v>91107.073591470631</v>
      </c>
      <c r="J60" s="4">
        <f t="shared" si="0"/>
        <v>85371.274016708048</v>
      </c>
      <c r="K60" s="4">
        <f t="shared" si="0"/>
        <v>117050.47903611099</v>
      </c>
      <c r="L60" s="4">
        <f t="shared" si="0"/>
        <v>130284.94001309412</v>
      </c>
      <c r="M60" s="4">
        <f t="shared" si="0"/>
        <v>113132.57580388359</v>
      </c>
      <c r="N60" s="4">
        <f t="shared" si="0"/>
        <v>128660.08717473515</v>
      </c>
      <c r="O60" s="4">
        <f t="shared" si="0"/>
        <v>136741.82849148437</v>
      </c>
      <c r="P60" s="4">
        <f t="shared" si="0"/>
        <v>150033.02442547758</v>
      </c>
      <c r="Q60" s="4">
        <f t="shared" si="0"/>
        <v>153065.89710448869</v>
      </c>
    </row>
    <row r="61" spans="1:17" x14ac:dyDescent="0.25">
      <c r="A61" s="1" t="s">
        <v>31</v>
      </c>
      <c r="B61" s="3" t="s">
        <v>5</v>
      </c>
      <c r="C61" s="4">
        <f t="shared" si="1"/>
        <v>0</v>
      </c>
      <c r="D61" s="4">
        <f t="shared" si="0"/>
        <v>0</v>
      </c>
      <c r="E61" s="4">
        <f t="shared" si="0"/>
        <v>0</v>
      </c>
      <c r="F61" s="4">
        <f t="shared" si="0"/>
        <v>0</v>
      </c>
      <c r="G61" s="4">
        <f t="shared" si="0"/>
        <v>0</v>
      </c>
      <c r="H61" s="4">
        <f t="shared" si="0"/>
        <v>0</v>
      </c>
      <c r="I61" s="4">
        <f t="shared" si="0"/>
        <v>0</v>
      </c>
      <c r="J61" s="4">
        <f t="shared" si="0"/>
        <v>0</v>
      </c>
      <c r="K61" s="4">
        <f t="shared" si="0"/>
        <v>0</v>
      </c>
      <c r="L61" s="4">
        <f t="shared" si="0"/>
        <v>19.650608741428801</v>
      </c>
      <c r="M61" s="4">
        <f t="shared" si="0"/>
        <v>25.024520237889764</v>
      </c>
      <c r="N61" s="4">
        <f t="shared" si="0"/>
        <v>22.645011045445834</v>
      </c>
      <c r="O61" s="4">
        <f t="shared" si="0"/>
        <v>38.084704721525561</v>
      </c>
      <c r="P61" s="4">
        <f t="shared" si="0"/>
        <v>120.62735167878371</v>
      </c>
      <c r="Q61" s="4">
        <f t="shared" si="0"/>
        <v>112.25372121456915</v>
      </c>
    </row>
    <row r="62" spans="1:17" x14ac:dyDescent="0.25">
      <c r="A62" s="1" t="s">
        <v>31</v>
      </c>
      <c r="B62" s="3" t="s">
        <v>6</v>
      </c>
      <c r="C62" s="4">
        <f t="shared" si="1"/>
        <v>176607.09271042724</v>
      </c>
      <c r="D62" s="4">
        <f t="shared" si="0"/>
        <v>170752.93973551964</v>
      </c>
      <c r="E62" s="4">
        <f t="shared" si="0"/>
        <v>202666.16097533336</v>
      </c>
      <c r="F62" s="4">
        <f t="shared" si="0"/>
        <v>227427.80314348414</v>
      </c>
      <c r="G62" s="4">
        <f t="shared" si="0"/>
        <v>217962.3491045367</v>
      </c>
      <c r="H62" s="4">
        <f t="shared" si="0"/>
        <v>190078.47879689228</v>
      </c>
      <c r="I62" s="4">
        <f t="shared" si="0"/>
        <v>214308.76663908554</v>
      </c>
      <c r="J62" s="4">
        <f t="shared" si="0"/>
        <v>239661.09536306205</v>
      </c>
      <c r="K62" s="4">
        <f t="shared" si="0"/>
        <v>262390.03965537687</v>
      </c>
      <c r="L62" s="4">
        <f t="shared" si="0"/>
        <v>257004.11032460164</v>
      </c>
      <c r="M62" s="4">
        <f t="shared" si="0"/>
        <v>261341.63181029714</v>
      </c>
      <c r="N62" s="4">
        <f t="shared" si="0"/>
        <v>283115.60520605138</v>
      </c>
      <c r="O62" s="4">
        <f t="shared" si="0"/>
        <v>266019.73273273453</v>
      </c>
      <c r="P62" s="4">
        <f t="shared" si="0"/>
        <v>291793.30272916367</v>
      </c>
      <c r="Q62" s="4">
        <f t="shared" si="0"/>
        <v>262436.42664438859</v>
      </c>
    </row>
    <row r="63" spans="1:17" x14ac:dyDescent="0.25">
      <c r="A63" s="1"/>
      <c r="B63" s="1"/>
    </row>
    <row r="64" spans="1:17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W74"/>
  <sheetViews>
    <sheetView workbookViewId="0">
      <selection activeCell="M3" sqref="M3"/>
    </sheetView>
  </sheetViews>
  <sheetFormatPr baseColWidth="10" defaultColWidth="9.140625" defaultRowHeight="15" x14ac:dyDescent="0.25"/>
  <cols>
    <col min="3" max="3" width="10.85546875" bestFit="1" customWidth="1"/>
  </cols>
  <sheetData>
    <row r="2" spans="1:23" x14ac:dyDescent="0.25"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/>
      <c r="S2" s="1"/>
      <c r="T2" s="1"/>
      <c r="U2" s="1"/>
      <c r="V2" s="1"/>
      <c r="W2" s="1"/>
    </row>
    <row r="3" spans="1:23" x14ac:dyDescent="0.25">
      <c r="A3" s="1" t="s">
        <v>0</v>
      </c>
      <c r="B3" s="1" t="s">
        <v>1</v>
      </c>
      <c r="C3">
        <f>(1-Import_shares!C3)*TFC_reg9!C3</f>
        <v>21596885.765399996</v>
      </c>
      <c r="D3">
        <f>(1-Import_shares!D3)*TFC_reg9!D3</f>
        <v>22853941.344999999</v>
      </c>
      <c r="E3">
        <f>(1-Import_shares!E3)*TFC_reg9!E3</f>
        <v>23869969.111999996</v>
      </c>
      <c r="F3">
        <f>(1-Import_shares!F3)*TFC_reg9!F3</f>
        <v>25238131.1972</v>
      </c>
      <c r="G3">
        <f>(1-Import_shares!G3)*TFC_reg9!G3</f>
        <v>25766347.76564128</v>
      </c>
      <c r="H3">
        <f>(1-Import_shares!H3)*TFC_reg9!H3</f>
        <v>26960242.139911979</v>
      </c>
      <c r="I3">
        <f>(1-Import_shares!I3)*TFC_reg9!I3</f>
        <v>28363386.393324524</v>
      </c>
      <c r="J3">
        <f>(1-Import_shares!J3)*TFC_reg9!J3</f>
        <v>28495334.718870237</v>
      </c>
      <c r="K3">
        <f>(1-Import_shares!K3)*TFC_reg9!K3</f>
        <v>28128694.206213396</v>
      </c>
      <c r="L3">
        <f>(1-Import_shares!L3)*TFC_reg9!L3</f>
        <v>28279345.712862149</v>
      </c>
      <c r="M3" s="6">
        <f>(1-Import_shares!M3)*TFC_reg9!M3</f>
        <v>28575889.252171922</v>
      </c>
      <c r="N3">
        <f>(1-Import_shares!N3)*TFC_reg9!N3</f>
        <v>26399481.426792074</v>
      </c>
      <c r="O3">
        <f>(1-Import_shares!O3)*TFC_reg9!O3</f>
        <v>23946998.868316989</v>
      </c>
      <c r="P3">
        <f>(1-Import_shares!P3)*TFC_reg9!P3</f>
        <v>21335673.947238274</v>
      </c>
      <c r="Q3">
        <f>(1-Import_shares!Q3)*TFC_reg9!Q3</f>
        <v>20079495.917987462</v>
      </c>
    </row>
    <row r="4" spans="1:23" x14ac:dyDescent="0.25">
      <c r="A4" s="1" t="s">
        <v>0</v>
      </c>
      <c r="B4" s="1" t="s">
        <v>2</v>
      </c>
      <c r="C4">
        <f>(1-Import_shares!C4)*TFC_reg9!C4</f>
        <v>3006174.1655999999</v>
      </c>
      <c r="D4">
        <f>(1-Import_shares!D4)*TFC_reg9!D4</f>
        <v>3396890.6833000001</v>
      </c>
      <c r="E4">
        <f>(1-Import_shares!E4)*TFC_reg9!E4</f>
        <v>4153537.4087048187</v>
      </c>
      <c r="F4">
        <f>(1-Import_shares!F4)*TFC_reg9!F4</f>
        <v>4568496.2492229911</v>
      </c>
      <c r="G4">
        <f>(1-Import_shares!G4)*TFC_reg9!G4</f>
        <v>4899696.2356669353</v>
      </c>
      <c r="H4">
        <f>(1-Import_shares!H4)*TFC_reg9!H4</f>
        <v>5736290.8010618314</v>
      </c>
      <c r="I4">
        <f>(1-Import_shares!I4)*TFC_reg9!I4</f>
        <v>5861189.0959582962</v>
      </c>
      <c r="J4">
        <f>(1-Import_shares!J4)*TFC_reg9!J4</f>
        <v>5904175.3492849469</v>
      </c>
      <c r="K4">
        <f>(1-Import_shares!K4)*TFC_reg9!K4</f>
        <v>6538694.298088992</v>
      </c>
      <c r="L4">
        <f>(1-Import_shares!L4)*TFC_reg9!L4</f>
        <v>6979152.4959153077</v>
      </c>
      <c r="M4">
        <f>(1-Import_shares!M4)*TFC_reg9!M4</f>
        <v>6846899.0341118211</v>
      </c>
      <c r="N4">
        <f>(1-Import_shares!N4)*TFC_reg9!N4</f>
        <v>7037667.3463564981</v>
      </c>
      <c r="O4">
        <f>(1-Import_shares!O4)*TFC_reg9!O4</f>
        <v>7536892.9196074689</v>
      </c>
      <c r="P4">
        <f>(1-Import_shares!P4)*TFC_reg9!P4</f>
        <v>8823962.5805471484</v>
      </c>
      <c r="Q4">
        <f>(1-Import_shares!Q4)*TFC_reg9!Q4</f>
        <v>9696051.4876352213</v>
      </c>
    </row>
    <row r="5" spans="1:23" x14ac:dyDescent="0.25">
      <c r="A5" s="1" t="s">
        <v>0</v>
      </c>
      <c r="B5" s="1" t="s">
        <v>3</v>
      </c>
      <c r="C5">
        <f>(1-Import_shares!C5)*TFC_reg9!C5</f>
        <v>9715150.3061081152</v>
      </c>
      <c r="D5">
        <f>(1-Import_shares!D5)*TFC_reg9!D5</f>
        <v>10411901.879695145</v>
      </c>
      <c r="E5">
        <f>(1-Import_shares!E5)*TFC_reg9!E5</f>
        <v>11329957.103942718</v>
      </c>
      <c r="F5">
        <f>(1-Import_shares!F5)*TFC_reg9!F5</f>
        <v>11629248.663516792</v>
      </c>
      <c r="G5">
        <f>(1-Import_shares!G5)*TFC_reg9!G5</f>
        <v>12301119.565342842</v>
      </c>
      <c r="H5">
        <f>(1-Import_shares!H5)*TFC_reg9!H5</f>
        <v>13737252.174804782</v>
      </c>
      <c r="I5">
        <f>(1-Import_shares!I5)*TFC_reg9!I5</f>
        <v>14151108.574774068</v>
      </c>
      <c r="J5">
        <f>(1-Import_shares!J5)*TFC_reg9!J5</f>
        <v>15022037.044599332</v>
      </c>
      <c r="K5">
        <f>(1-Import_shares!K5)*TFC_reg9!K5</f>
        <v>16078786.201084387</v>
      </c>
      <c r="L5">
        <f>(1-Import_shares!L5)*TFC_reg9!L5</f>
        <v>16900850.078966763</v>
      </c>
      <c r="M5">
        <f>(1-Import_shares!M5)*TFC_reg9!M5</f>
        <v>18147234.250954509</v>
      </c>
      <c r="N5">
        <f>(1-Import_shares!N5)*TFC_reg9!N5</f>
        <v>18930898.155800004</v>
      </c>
      <c r="O5">
        <f>(1-Import_shares!O5)*TFC_reg9!O5</f>
        <v>19538812.2797</v>
      </c>
      <c r="P5">
        <f>(1-Import_shares!P5)*TFC_reg9!P5</f>
        <v>20192788.756699998</v>
      </c>
      <c r="Q5">
        <f>(1-Import_shares!Q5)*TFC_reg9!Q5</f>
        <v>20427716.472899996</v>
      </c>
    </row>
    <row r="6" spans="1:23" x14ac:dyDescent="0.25">
      <c r="A6" s="1" t="s">
        <v>0</v>
      </c>
      <c r="B6" s="1" t="s">
        <v>4</v>
      </c>
      <c r="C6">
        <f>(1-Import_shares!C6)*TFC_reg9!C6</f>
        <v>6781670.0009000003</v>
      </c>
      <c r="D6">
        <f>(1-Import_shares!D6)*TFC_reg9!D6</f>
        <v>6660688.9984999998</v>
      </c>
      <c r="E6">
        <f>(1-Import_shares!E6)*TFC_reg9!E6</f>
        <v>6076074.9984999998</v>
      </c>
      <c r="F6">
        <f>(1-Import_shares!F6)*TFC_reg9!F6</f>
        <v>5486626.9988000002</v>
      </c>
      <c r="G6">
        <f>(1-Import_shares!G6)*TFC_reg9!G6</f>
        <v>5112441.9981000004</v>
      </c>
      <c r="H6">
        <f>(1-Import_shares!H6)*TFC_reg9!H6</f>
        <v>4680921.9994000001</v>
      </c>
      <c r="I6">
        <f>(1-Import_shares!I6)*TFC_reg9!I6</f>
        <v>4291090.0017999997</v>
      </c>
      <c r="J6">
        <f>(1-Import_shares!J6)*TFC_reg9!J6</f>
        <v>3956243.0016000001</v>
      </c>
      <c r="K6">
        <f>(1-Import_shares!K6)*TFC_reg9!K6</f>
        <v>3579555.0021000002</v>
      </c>
      <c r="L6">
        <f>(1-Import_shares!L6)*TFC_reg9!L6</f>
        <v>3493852.0016000001</v>
      </c>
      <c r="M6">
        <f>(1-Import_shares!M6)*TFC_reg9!M6</f>
        <v>3377008.0013000001</v>
      </c>
      <c r="N6">
        <f>(1-Import_shares!N6)*TFC_reg9!N6</f>
        <v>3140615.9980000001</v>
      </c>
      <c r="O6">
        <f>(1-Import_shares!O6)*TFC_reg9!O6</f>
        <v>3106846.6466000001</v>
      </c>
      <c r="P6">
        <f>(1-Import_shares!P6)*TFC_reg9!P6</f>
        <v>3073076.5751999998</v>
      </c>
      <c r="Q6">
        <f>(1-Import_shares!Q6)*TFC_reg9!Q6</f>
        <v>3073076.5751999998</v>
      </c>
    </row>
    <row r="7" spans="1:23" x14ac:dyDescent="0.25">
      <c r="A7" s="1" t="s">
        <v>0</v>
      </c>
      <c r="B7" s="1" t="s">
        <v>5</v>
      </c>
      <c r="C7">
        <f>(1-Import_shares!C7)*TFC_reg9!C7</f>
        <v>2026083.0009000001</v>
      </c>
      <c r="D7">
        <f>(1-Import_shares!D7)*TFC_reg9!D7</f>
        <v>2269715.003</v>
      </c>
      <c r="E7">
        <f>(1-Import_shares!E7)*TFC_reg9!E7</f>
        <v>2456784.0028999997</v>
      </c>
      <c r="F7">
        <f>(1-Import_shares!F7)*TFC_reg9!F7</f>
        <v>2553650.9969000001</v>
      </c>
      <c r="G7">
        <f>(1-Import_shares!G7)*TFC_reg9!G7</f>
        <v>2724241.9954000004</v>
      </c>
      <c r="H7">
        <f>(1-Import_shares!H7)*TFC_reg9!H7</f>
        <v>3081354.0001999997</v>
      </c>
      <c r="I7">
        <f>(1-Import_shares!I7)*TFC_reg9!I7</f>
        <v>3416514.0014</v>
      </c>
      <c r="J7">
        <f>(1-Import_shares!J7)*TFC_reg9!J7</f>
        <v>3776283.0039000004</v>
      </c>
      <c r="K7">
        <f>(1-Import_shares!K7)*TFC_reg9!K7</f>
        <v>4214844.9993000003</v>
      </c>
      <c r="L7">
        <f>(1-Import_shares!L7)*TFC_reg9!L7</f>
        <v>4415299.9983000001</v>
      </c>
      <c r="M7">
        <f>(1-Import_shares!M7)*TFC_reg9!M7</f>
        <v>4728214.0029999996</v>
      </c>
      <c r="N7">
        <f>(1-Import_shares!N7)*TFC_reg9!N7</f>
        <v>5160891.9951999998</v>
      </c>
      <c r="O7">
        <f>(1-Import_shares!O7)*TFC_reg9!O7</f>
        <v>5536460.2392999995</v>
      </c>
      <c r="P7">
        <f>(1-Import_shares!P7)*TFC_reg9!P7</f>
        <v>6127578.2153000003</v>
      </c>
      <c r="Q7">
        <f>(1-Import_shares!Q7)*TFC_reg9!Q7</f>
        <v>6404625.5833000001</v>
      </c>
    </row>
    <row r="8" spans="1:23" x14ac:dyDescent="0.25">
      <c r="A8" s="1" t="s">
        <v>0</v>
      </c>
      <c r="B8" s="1" t="s">
        <v>6</v>
      </c>
      <c r="C8">
        <f>(1-Import_shares!C8)*TFC_reg9!C8</f>
        <v>7180592.3996000001</v>
      </c>
      <c r="D8">
        <f>(1-Import_shares!D8)*TFC_reg9!D8</f>
        <v>8344054.7991000004</v>
      </c>
      <c r="E8">
        <f>(1-Import_shares!E8)*TFC_reg9!E8</f>
        <v>9649000.8015000001</v>
      </c>
      <c r="F8">
        <f>(1-Import_shares!F8)*TFC_reg9!F8</f>
        <v>10242068.398700001</v>
      </c>
      <c r="G8">
        <f>(1-Import_shares!G8)*TFC_reg9!G8</f>
        <v>11035951.202099999</v>
      </c>
      <c r="H8">
        <f>(1-Import_shares!H8)*TFC_reg9!H8</f>
        <v>12422685.601500001</v>
      </c>
      <c r="I8">
        <f>(1-Import_shares!I8)*TFC_reg9!I8</f>
        <v>13905143.998299999</v>
      </c>
      <c r="J8">
        <f>(1-Import_shares!J8)*TFC_reg9!J8</f>
        <v>14861167.2008</v>
      </c>
      <c r="K8">
        <f>(1-Import_shares!K8)*TFC_reg9!K8</f>
        <v>16198855.2017</v>
      </c>
      <c r="L8">
        <f>(1-Import_shares!L8)*TFC_reg9!L8</f>
        <v>17406007.198399998</v>
      </c>
      <c r="M8">
        <f>(1-Import_shares!M8)*TFC_reg9!M8</f>
        <v>17535711.599599998</v>
      </c>
      <c r="N8">
        <f>(1-Import_shares!N8)*TFC_reg9!N8</f>
        <v>18572716.8004</v>
      </c>
      <c r="O8">
        <f>(1-Import_shares!O8)*TFC_reg9!O8</f>
        <v>20281072.408599999</v>
      </c>
      <c r="P8">
        <f>(1-Import_shares!P8)*TFC_reg9!P8</f>
        <v>22240757.609900001</v>
      </c>
      <c r="Q8">
        <f>(1-Import_shares!Q8)*TFC_reg9!Q8</f>
        <v>23482138.4089</v>
      </c>
    </row>
    <row r="9" spans="1:23" x14ac:dyDescent="0.25">
      <c r="A9" s="1" t="s">
        <v>7</v>
      </c>
      <c r="B9" s="1" t="s">
        <v>1</v>
      </c>
      <c r="C9">
        <f>(1-Import_shares!C9)*TFC_reg9!C9</f>
        <v>1674404.6400530497</v>
      </c>
      <c r="D9">
        <f>(1-Import_shares!D9)*TFC_reg9!D9</f>
        <v>1777126.2044589787</v>
      </c>
      <c r="E9">
        <f>(1-Import_shares!E9)*TFC_reg9!E9</f>
        <v>1958196.0000023441</v>
      </c>
      <c r="F9">
        <f>(1-Import_shares!F9)*TFC_reg9!F9</f>
        <v>2309613.0331680239</v>
      </c>
      <c r="G9">
        <f>(1-Import_shares!G9)*TFC_reg9!G9</f>
        <v>2568291.5130117182</v>
      </c>
      <c r="H9">
        <f>(1-Import_shares!H9)*TFC_reg9!H9</f>
        <v>2795556.4420297798</v>
      </c>
      <c r="I9">
        <f>(1-Import_shares!I9)*TFC_reg9!I9</f>
        <v>3030780.6136633144</v>
      </c>
      <c r="J9">
        <f>(1-Import_shares!J9)*TFC_reg9!J9</f>
        <v>2936840.609604015</v>
      </c>
      <c r="K9">
        <f>(1-Import_shares!K9)*TFC_reg9!K9</f>
        <v>2999245.9397492195</v>
      </c>
      <c r="L9">
        <f>(1-Import_shares!L9)*TFC_reg9!L9</f>
        <v>2975386.6539773531</v>
      </c>
      <c r="M9">
        <f>(1-Import_shares!M9)*TFC_reg9!M9</f>
        <v>3078624.5448416746</v>
      </c>
      <c r="N9">
        <f>(1-Import_shares!N9)*TFC_reg9!N9</f>
        <v>3209261.1168737379</v>
      </c>
      <c r="O9">
        <f>(1-Import_shares!O9)*TFC_reg9!O9</f>
        <v>3453683.035168807</v>
      </c>
      <c r="P9">
        <f>(1-Import_shares!P9)*TFC_reg9!P9</f>
        <v>3388123.8888215553</v>
      </c>
      <c r="Q9">
        <f>(1-Import_shares!Q9)*TFC_reg9!Q9</f>
        <v>3358882.9545931001</v>
      </c>
    </row>
    <row r="10" spans="1:23" x14ac:dyDescent="0.25">
      <c r="A10" s="1" t="s">
        <v>7</v>
      </c>
      <c r="B10" s="1" t="s">
        <v>2</v>
      </c>
      <c r="C10">
        <f>(1-Import_shares!C10)*TFC_reg9!C10</f>
        <v>718430.8716981801</v>
      </c>
      <c r="D10">
        <f>(1-Import_shares!D10)*TFC_reg9!D10</f>
        <v>735865.06960440555</v>
      </c>
      <c r="E10">
        <f>(1-Import_shares!E10)*TFC_reg9!E10</f>
        <v>805812.26514018502</v>
      </c>
      <c r="F10">
        <f>(1-Import_shares!F10)*TFC_reg9!F10</f>
        <v>797967.58427940612</v>
      </c>
      <c r="G10">
        <f>(1-Import_shares!G10)*TFC_reg9!G10</f>
        <v>826327.34326493565</v>
      </c>
      <c r="H10">
        <f>(1-Import_shares!H10)*TFC_reg9!H10</f>
        <v>862983.43667829561</v>
      </c>
      <c r="I10">
        <f>(1-Import_shares!I10)*TFC_reg9!I10</f>
        <v>1018045.4053545707</v>
      </c>
      <c r="J10">
        <f>(1-Import_shares!J10)*TFC_reg9!J10</f>
        <v>1126823.7999357732</v>
      </c>
      <c r="K10">
        <f>(1-Import_shares!K10)*TFC_reg9!K10</f>
        <v>1167567.2533681379</v>
      </c>
      <c r="L10">
        <f>(1-Import_shares!L10)*TFC_reg9!L10</f>
        <v>1165475.9426029862</v>
      </c>
      <c r="M10">
        <f>(1-Import_shares!M10)*TFC_reg9!M10</f>
        <v>1218052.0546863952</v>
      </c>
      <c r="N10">
        <f>(1-Import_shares!N10)*TFC_reg9!N10</f>
        <v>1290446.6496255712</v>
      </c>
      <c r="O10">
        <f>(1-Import_shares!O10)*TFC_reg9!O10</f>
        <v>1316492.4634485242</v>
      </c>
      <c r="P10">
        <f>(1-Import_shares!P10)*TFC_reg9!P10</f>
        <v>1346828.7715654427</v>
      </c>
      <c r="Q10">
        <f>(1-Import_shares!Q10)*TFC_reg9!Q10</f>
        <v>1324938.8581367291</v>
      </c>
    </row>
    <row r="11" spans="1:23" x14ac:dyDescent="0.25">
      <c r="A11" s="1" t="s">
        <v>7</v>
      </c>
      <c r="B11" s="1" t="s">
        <v>3</v>
      </c>
      <c r="C11">
        <f>(1-Import_shares!C11)*TFC_reg9!C11</f>
        <v>4144487.7051000004</v>
      </c>
      <c r="D11">
        <f>(1-Import_shares!D11)*TFC_reg9!D11</f>
        <v>4429440.6140000001</v>
      </c>
      <c r="E11">
        <f>(1-Import_shares!E11)*TFC_reg9!E11</f>
        <v>4767560.3644000003</v>
      </c>
      <c r="F11">
        <f>(1-Import_shares!F11)*TFC_reg9!F11</f>
        <v>4998535.3228999991</v>
      </c>
      <c r="G11">
        <f>(1-Import_shares!G11)*TFC_reg9!G11</f>
        <v>5185986.0333000002</v>
      </c>
      <c r="H11">
        <f>(1-Import_shares!H11)*TFC_reg9!H11</f>
        <v>5444816.6930000009</v>
      </c>
      <c r="I11">
        <f>(1-Import_shares!I11)*TFC_reg9!I11</f>
        <v>5710134.8870999999</v>
      </c>
      <c r="J11">
        <f>(1-Import_shares!J11)*TFC_reg9!J11</f>
        <v>5922331.6623</v>
      </c>
      <c r="K11">
        <f>(1-Import_shares!K11)*TFC_reg9!K11</f>
        <v>5905513.8016000008</v>
      </c>
      <c r="L11">
        <f>(1-Import_shares!L11)*TFC_reg9!L11</f>
        <v>6114410.3817999987</v>
      </c>
      <c r="M11">
        <f>(1-Import_shares!M11)*TFC_reg9!M11</f>
        <v>6688849.6370999999</v>
      </c>
      <c r="N11">
        <f>(1-Import_shares!N11)*TFC_reg9!N11</f>
        <v>6907160.3290999997</v>
      </c>
      <c r="O11">
        <f>(1-Import_shares!O11)*TFC_reg9!O11</f>
        <v>7327335.6195999999</v>
      </c>
      <c r="P11">
        <f>(1-Import_shares!P11)*TFC_reg9!P11</f>
        <v>7744493.7974000005</v>
      </c>
      <c r="Q11">
        <f>(1-Import_shares!Q11)*TFC_reg9!Q11</f>
        <v>7783025.4245000007</v>
      </c>
    </row>
    <row r="12" spans="1:23" x14ac:dyDescent="0.25">
      <c r="A12" s="1" t="s">
        <v>7</v>
      </c>
      <c r="B12" s="1" t="s">
        <v>4</v>
      </c>
      <c r="C12">
        <f>(1-Import_shares!C12)*TFC_reg9!C12</f>
        <v>5274139.551</v>
      </c>
      <c r="D12">
        <f>(1-Import_shares!D12)*TFC_reg9!D12</f>
        <v>5384482.1206999999</v>
      </c>
      <c r="E12">
        <f>(1-Import_shares!E12)*TFC_reg9!E12</f>
        <v>5482502.1844999995</v>
      </c>
      <c r="F12">
        <f>(1-Import_shares!F12)*TFC_reg9!F12</f>
        <v>5560356.8105999995</v>
      </c>
      <c r="G12">
        <f>(1-Import_shares!G12)*TFC_reg9!G12</f>
        <v>5597212.0219999999</v>
      </c>
      <c r="H12">
        <f>(1-Import_shares!H12)*TFC_reg9!H12</f>
        <v>5713038.0478999997</v>
      </c>
      <c r="I12">
        <f>(1-Import_shares!I12)*TFC_reg9!I12</f>
        <v>5748417.5294999992</v>
      </c>
      <c r="J12">
        <f>(1-Import_shares!J12)*TFC_reg9!J12</f>
        <v>5857366.2379999999</v>
      </c>
      <c r="K12">
        <f>(1-Import_shares!K12)*TFC_reg9!K12</f>
        <v>6038308.8734999998</v>
      </c>
      <c r="L12">
        <f>(1-Import_shares!L12)*TFC_reg9!L12</f>
        <v>6158082.0553000001</v>
      </c>
      <c r="M12">
        <f>(1-Import_shares!M12)*TFC_reg9!M12</f>
        <v>6326937.4410000006</v>
      </c>
      <c r="N12">
        <f>(1-Import_shares!N12)*TFC_reg9!N12</f>
        <v>6445693.3058000002</v>
      </c>
      <c r="O12">
        <f>(1-Import_shares!O12)*TFC_reg9!O12</f>
        <v>6622387.1932999995</v>
      </c>
      <c r="P12">
        <f>(1-Import_shares!P12)*TFC_reg9!P12</f>
        <v>6835178.0711000003</v>
      </c>
      <c r="Q12">
        <f>(1-Import_shares!Q12)*TFC_reg9!Q12</f>
        <v>6890645.7186000003</v>
      </c>
    </row>
    <row r="13" spans="1:23" x14ac:dyDescent="0.25">
      <c r="A13" s="1" t="s">
        <v>7</v>
      </c>
      <c r="B13" s="1" t="s">
        <v>5</v>
      </c>
      <c r="C13">
        <f>(1-Import_shares!C13)*TFC_reg9!C13</f>
        <v>4035.9998000000001</v>
      </c>
      <c r="D13">
        <f>(1-Import_shares!D13)*TFC_reg9!D13</f>
        <v>4843.8010000000004</v>
      </c>
      <c r="E13">
        <f>(1-Import_shares!E13)*TFC_reg9!E13</f>
        <v>6942.7987999999996</v>
      </c>
      <c r="F13">
        <f>(1-Import_shares!F13)*TFC_reg9!F13</f>
        <v>6987.9994999999999</v>
      </c>
      <c r="G13">
        <f>(1-Import_shares!G13)*TFC_reg9!G13</f>
        <v>9342.9991000000009</v>
      </c>
      <c r="H13">
        <f>(1-Import_shares!H13)*TFC_reg9!H13</f>
        <v>12228.998</v>
      </c>
      <c r="I13">
        <f>(1-Import_shares!I13)*TFC_reg9!I13</f>
        <v>14727.002</v>
      </c>
      <c r="J13">
        <f>(1-Import_shares!J13)*TFC_reg9!J13</f>
        <v>19521.001100000001</v>
      </c>
      <c r="K13">
        <f>(1-Import_shares!K13)*TFC_reg9!K13</f>
        <v>18702.540300000001</v>
      </c>
      <c r="L13">
        <f>(1-Import_shares!L13)*TFC_reg9!L13</f>
        <v>23165.999800000001</v>
      </c>
      <c r="M13">
        <f>(1-Import_shares!M13)*TFC_reg9!M13</f>
        <v>27741.598600000001</v>
      </c>
      <c r="N13">
        <f>(1-Import_shares!N13)*TFC_reg9!N13</f>
        <v>29635.4725</v>
      </c>
      <c r="O13">
        <f>(1-Import_shares!O13)*TFC_reg9!O13</f>
        <v>35568.729099999997</v>
      </c>
      <c r="P13">
        <f>(1-Import_shares!P13)*TFC_reg9!P13</f>
        <v>41945.120900000002</v>
      </c>
      <c r="Q13">
        <f>(1-Import_shares!Q13)*TFC_reg9!Q13</f>
        <v>46269.5452</v>
      </c>
    </row>
    <row r="14" spans="1:23" x14ac:dyDescent="0.25">
      <c r="A14" s="1" t="s">
        <v>7</v>
      </c>
      <c r="B14" s="1" t="s">
        <v>6</v>
      </c>
      <c r="C14">
        <f>(1-Import_shares!C14)*TFC_reg9!C14</f>
        <v>1731889.8651250356</v>
      </c>
      <c r="D14">
        <f>(1-Import_shares!D14)*TFC_reg9!D14</f>
        <v>1925260.7171062934</v>
      </c>
      <c r="E14">
        <f>(1-Import_shares!E14)*TFC_reg9!E14</f>
        <v>2083352.2686653167</v>
      </c>
      <c r="F14">
        <f>(1-Import_shares!F14)*TFC_reg9!F14</f>
        <v>2195571.7172266287</v>
      </c>
      <c r="G14">
        <f>(1-Import_shares!G14)*TFC_reg9!G14</f>
        <v>2360306.8487714478</v>
      </c>
      <c r="H14">
        <f>(1-Import_shares!H14)*TFC_reg9!H14</f>
        <v>2577665.1940917964</v>
      </c>
      <c r="I14">
        <f>(1-Import_shares!I14)*TFC_reg9!I14</f>
        <v>2779249.3257908709</v>
      </c>
      <c r="J14">
        <f>(1-Import_shares!J14)*TFC_reg9!J14</f>
        <v>2955661.2749595852</v>
      </c>
      <c r="K14">
        <f>(1-Import_shares!K14)*TFC_reg9!K14</f>
        <v>3097184.7144234749</v>
      </c>
      <c r="L14">
        <f>(1-Import_shares!L14)*TFC_reg9!L14</f>
        <v>3473043.3232071423</v>
      </c>
      <c r="M14">
        <f>(1-Import_shares!M14)*TFC_reg9!M14</f>
        <v>3662992.3054883881</v>
      </c>
      <c r="N14">
        <f>(1-Import_shares!N14)*TFC_reg9!N14</f>
        <v>3895261.1793999998</v>
      </c>
      <c r="O14">
        <f>(1-Import_shares!O14)*TFC_reg9!O14</f>
        <v>4117114.9720000001</v>
      </c>
      <c r="P14">
        <f>(1-Import_shares!P14)*TFC_reg9!P14</f>
        <v>4418419.4282</v>
      </c>
      <c r="Q14">
        <f>(1-Import_shares!Q14)*TFC_reg9!Q14</f>
        <v>4720040.5865000002</v>
      </c>
    </row>
    <row r="15" spans="1:23" x14ac:dyDescent="0.25">
      <c r="A15" s="1" t="s">
        <v>8</v>
      </c>
      <c r="B15" s="1" t="s">
        <v>1</v>
      </c>
      <c r="C15">
        <f>(1-Import_shares!C15)*TFC_reg9!C15</f>
        <v>584393.70000000007</v>
      </c>
      <c r="D15">
        <f>(1-Import_shares!D15)*TFC_reg9!D15</f>
        <v>569115.37999999989</v>
      </c>
      <c r="E15">
        <f>(1-Import_shares!E15)*TFC_reg9!E15</f>
        <v>541599.16999999993</v>
      </c>
      <c r="F15">
        <f>(1-Import_shares!F15)*TFC_reg9!F15</f>
        <v>628443.92999999993</v>
      </c>
      <c r="G15">
        <f>(1-Import_shares!G15)*TFC_reg9!G15</f>
        <v>482731.24</v>
      </c>
      <c r="H15">
        <f>(1-Import_shares!H15)*TFC_reg9!H15</f>
        <v>482564.42</v>
      </c>
      <c r="I15">
        <f>(1-Import_shares!I15)*TFC_reg9!I15</f>
        <v>515836.28</v>
      </c>
      <c r="J15">
        <f>(1-Import_shares!J15)*TFC_reg9!J15</f>
        <v>1083916.8500000001</v>
      </c>
      <c r="K15">
        <f>(1-Import_shares!K15)*TFC_reg9!K15</f>
        <v>1041238.2300000001</v>
      </c>
      <c r="L15">
        <f>(1-Import_shares!L15)*TFC_reg9!L15</f>
        <v>1134844.8500000001</v>
      </c>
      <c r="M15">
        <f>(1-Import_shares!M15)*TFC_reg9!M15</f>
        <v>1239943.71</v>
      </c>
      <c r="N15">
        <f>(1-Import_shares!N15)*TFC_reg9!N15</f>
        <v>1267589.96</v>
      </c>
      <c r="O15">
        <f>(1-Import_shares!O15)*TFC_reg9!O15</f>
        <v>1214496.2899999998</v>
      </c>
      <c r="P15">
        <f>(1-Import_shares!P15)*TFC_reg9!P15</f>
        <v>1319934.8600000001</v>
      </c>
      <c r="Q15">
        <f>(1-Import_shares!Q15)*TFC_reg9!Q15</f>
        <v>1528347.21</v>
      </c>
    </row>
    <row r="16" spans="1:23" x14ac:dyDescent="0.25">
      <c r="A16" s="1" t="s">
        <v>8</v>
      </c>
      <c r="B16" s="1" t="s">
        <v>2</v>
      </c>
      <c r="C16">
        <f>(1-Import_shares!C16)*TFC_reg9!C16</f>
        <v>5733852.6999999993</v>
      </c>
      <c r="D16">
        <f>(1-Import_shares!D16)*TFC_reg9!D16</f>
        <v>5879246.5</v>
      </c>
      <c r="E16">
        <f>(1-Import_shares!E16)*TFC_reg9!E16</f>
        <v>6046522.4000000004</v>
      </c>
      <c r="F16">
        <f>(1-Import_shares!F16)*TFC_reg9!F16</f>
        <v>6127688.7999999998</v>
      </c>
      <c r="G16">
        <f>(1-Import_shares!G16)*TFC_reg9!G16</f>
        <v>5925511.2999999998</v>
      </c>
      <c r="H16">
        <f>(1-Import_shares!H16)*TFC_reg9!H16</f>
        <v>6580648.4000000004</v>
      </c>
      <c r="I16">
        <f>(1-Import_shares!I16)*TFC_reg9!I16</f>
        <v>6413204.5</v>
      </c>
      <c r="J16">
        <f>(1-Import_shares!J16)*TFC_reg9!J16</f>
        <v>5917807.7000000002</v>
      </c>
      <c r="K16">
        <f>(1-Import_shares!K16)*TFC_reg9!K16</f>
        <v>5898257.5</v>
      </c>
      <c r="L16">
        <f>(1-Import_shares!L16)*TFC_reg9!L16</f>
        <v>6344416.5</v>
      </c>
      <c r="M16">
        <f>(1-Import_shares!M16)*TFC_reg9!M16</f>
        <v>6534078.9000000004</v>
      </c>
      <c r="N16">
        <f>(1-Import_shares!N16)*TFC_reg9!N16</f>
        <v>6990317</v>
      </c>
      <c r="O16">
        <f>(1-Import_shares!O16)*TFC_reg9!O16</f>
        <v>7583335.2000000002</v>
      </c>
      <c r="P16">
        <f>(1-Import_shares!P16)*TFC_reg9!P16</f>
        <v>8048334.3200000003</v>
      </c>
      <c r="Q16">
        <f>(1-Import_shares!Q16)*TFC_reg9!Q16</f>
        <v>7996732.54</v>
      </c>
    </row>
    <row r="17" spans="1:17" x14ac:dyDescent="0.25">
      <c r="A17" s="1" t="s">
        <v>8</v>
      </c>
      <c r="B17" s="1" t="s">
        <v>3</v>
      </c>
      <c r="C17">
        <f>(1-Import_shares!C17)*TFC_reg9!C17</f>
        <v>3456103.8</v>
      </c>
      <c r="D17">
        <f>(1-Import_shares!D17)*TFC_reg9!D17</f>
        <v>3612803.2</v>
      </c>
      <c r="E17">
        <f>(1-Import_shares!E17)*TFC_reg9!E17</f>
        <v>3698367</v>
      </c>
      <c r="F17">
        <f>(1-Import_shares!F17)*TFC_reg9!F17</f>
        <v>3956375</v>
      </c>
      <c r="G17">
        <f>(1-Import_shares!G17)*TFC_reg9!G17</f>
        <v>3827653.6</v>
      </c>
      <c r="H17">
        <f>(1-Import_shares!H17)*TFC_reg9!H17</f>
        <v>4134831.5999999996</v>
      </c>
      <c r="I17">
        <f>(1-Import_shares!I17)*TFC_reg9!I17</f>
        <v>3851226.2</v>
      </c>
      <c r="J17">
        <f>(1-Import_shares!J17)*TFC_reg9!J17</f>
        <v>3808230.8000000003</v>
      </c>
      <c r="K17">
        <f>(1-Import_shares!K17)*TFC_reg9!K17</f>
        <v>3961757.2</v>
      </c>
      <c r="L17">
        <f>(1-Import_shares!L17)*TFC_reg9!L17</f>
        <v>4180251.1999999997</v>
      </c>
      <c r="M17">
        <f>(1-Import_shares!M17)*TFC_reg9!M17</f>
        <v>4120959.1999999997</v>
      </c>
      <c r="N17">
        <f>(1-Import_shares!N17)*TFC_reg9!N17</f>
        <v>4018132.2</v>
      </c>
      <c r="O17">
        <f>(1-Import_shares!O17)*TFC_reg9!O17</f>
        <v>4361008.55</v>
      </c>
      <c r="P17">
        <f>(1-Import_shares!P17)*TFC_reg9!P17</f>
        <v>4854297.51</v>
      </c>
      <c r="Q17">
        <f>(1-Import_shares!Q17)*TFC_reg9!Q17</f>
        <v>5081524.7699999996</v>
      </c>
    </row>
    <row r="18" spans="1:17" x14ac:dyDescent="0.25">
      <c r="A18" s="1" t="s">
        <v>8</v>
      </c>
      <c r="B18" s="1" t="s">
        <v>4</v>
      </c>
      <c r="C18">
        <f>(1-Import_shares!C18)*TFC_reg9!C18</f>
        <v>95135</v>
      </c>
      <c r="D18">
        <f>(1-Import_shares!D18)*TFC_reg9!D18</f>
        <v>89163</v>
      </c>
      <c r="E18">
        <f>(1-Import_shares!E18)*TFC_reg9!E18</f>
        <v>103473</v>
      </c>
      <c r="F18">
        <f>(1-Import_shares!F18)*TFC_reg9!F18</f>
        <v>91748</v>
      </c>
      <c r="G18">
        <f>(1-Import_shares!G18)*TFC_reg9!G18</f>
        <v>80602</v>
      </c>
      <c r="H18">
        <f>(1-Import_shares!H18)*TFC_reg9!H18</f>
        <v>81875</v>
      </c>
      <c r="I18">
        <f>(1-Import_shares!I18)*TFC_reg9!I18</f>
        <v>85916</v>
      </c>
      <c r="J18">
        <f>(1-Import_shares!J18)*TFC_reg9!J18</f>
        <v>92554</v>
      </c>
      <c r="K18">
        <f>(1-Import_shares!K18)*TFC_reg9!K18</f>
        <v>90692</v>
      </c>
      <c r="L18">
        <f>(1-Import_shares!L18)*TFC_reg9!L18</f>
        <v>83413</v>
      </c>
      <c r="M18">
        <f>(1-Import_shares!M18)*TFC_reg9!M18</f>
        <v>86952</v>
      </c>
      <c r="N18">
        <f>(1-Import_shares!N18)*TFC_reg9!N18</f>
        <v>94673.4</v>
      </c>
      <c r="O18">
        <f>(1-Import_shares!O18)*TFC_reg9!O18</f>
        <v>86227.900000000009</v>
      </c>
      <c r="P18">
        <f>(1-Import_shares!P18)*TFC_reg9!P18</f>
        <v>91321.14</v>
      </c>
      <c r="Q18">
        <f>(1-Import_shares!Q18)*TFC_reg9!Q18</f>
        <v>96952.55</v>
      </c>
    </row>
    <row r="19" spans="1:17" x14ac:dyDescent="0.25">
      <c r="A19" s="1" t="s">
        <v>8</v>
      </c>
      <c r="B19" s="1" t="s">
        <v>5</v>
      </c>
      <c r="C19">
        <f>(1-Import_shares!C19)*TFC_reg9!C19</f>
        <v>5036039</v>
      </c>
      <c r="D19">
        <f>(1-Import_shares!D19)*TFC_reg9!D19</f>
        <v>5136566</v>
      </c>
      <c r="E19">
        <f>(1-Import_shares!E19)*TFC_reg9!E19</f>
        <v>4966054</v>
      </c>
      <c r="F19">
        <f>(1-Import_shares!F19)*TFC_reg9!F19</f>
        <v>4757649</v>
      </c>
      <c r="G19">
        <f>(1-Import_shares!G19)*TFC_reg9!G19</f>
        <v>4543552</v>
      </c>
      <c r="H19">
        <f>(1-Import_shares!H19)*TFC_reg9!H19</f>
        <v>4799594</v>
      </c>
      <c r="I19">
        <f>(1-Import_shares!I19)*TFC_reg9!I19</f>
        <v>5173595</v>
      </c>
      <c r="J19">
        <f>(1-Import_shares!J19)*TFC_reg9!J19</f>
        <v>5180648</v>
      </c>
      <c r="K19">
        <f>(1-Import_shares!K19)*TFC_reg9!K19</f>
        <v>4600206</v>
      </c>
      <c r="L19">
        <f>(1-Import_shares!L19)*TFC_reg9!L19</f>
        <v>4582520</v>
      </c>
      <c r="M19">
        <f>(1-Import_shares!M19)*TFC_reg9!M19</f>
        <v>4324824</v>
      </c>
      <c r="N19">
        <f>(1-Import_shares!N19)*TFC_reg9!N19</f>
        <v>4407609</v>
      </c>
      <c r="O19">
        <f>(1-Import_shares!O19)*TFC_reg9!O19</f>
        <v>4443950.01</v>
      </c>
      <c r="P19">
        <f>(1-Import_shares!P19)*TFC_reg9!P19</f>
        <v>4489751.84</v>
      </c>
      <c r="Q19">
        <f>(1-Import_shares!Q19)*TFC_reg9!Q19</f>
        <v>4406434.5999999996</v>
      </c>
    </row>
    <row r="20" spans="1:17" x14ac:dyDescent="0.25">
      <c r="A20" s="1" t="s">
        <v>8</v>
      </c>
      <c r="B20" s="1" t="s">
        <v>6</v>
      </c>
      <c r="C20">
        <f>(1-Import_shares!C20)*TFC_reg9!C20</f>
        <v>2339902.7999999998</v>
      </c>
      <c r="D20">
        <f>(1-Import_shares!D20)*TFC_reg9!D20</f>
        <v>2453043.6</v>
      </c>
      <c r="E20">
        <f>(1-Import_shares!E20)*TFC_reg9!E20</f>
        <v>2523391.2000000002</v>
      </c>
      <c r="F20">
        <f>(1-Import_shares!F20)*TFC_reg9!F20</f>
        <v>2611656</v>
      </c>
      <c r="G20">
        <f>(1-Import_shares!G20)*TFC_reg9!G20</f>
        <v>2470449.6</v>
      </c>
      <c r="H20">
        <f>(1-Import_shares!H20)*TFC_reg9!H20</f>
        <v>2616058.7999999998</v>
      </c>
      <c r="I20">
        <f>(1-Import_shares!I20)*TFC_reg9!I20</f>
        <v>2623766.4</v>
      </c>
      <c r="J20">
        <f>(1-Import_shares!J20)*TFC_reg9!J20</f>
        <v>2665026</v>
      </c>
      <c r="K20">
        <f>(1-Import_shares!K20)*TFC_reg9!K20</f>
        <v>2678727.6</v>
      </c>
      <c r="L20">
        <f>(1-Import_shares!L20)*TFC_reg9!L20</f>
        <v>2656188</v>
      </c>
      <c r="M20">
        <f>(1-Import_shares!M20)*TFC_reg9!M20</f>
        <v>2636421.19</v>
      </c>
      <c r="N20">
        <f>(1-Import_shares!N20)*TFC_reg9!N20</f>
        <v>2678293.81</v>
      </c>
      <c r="O20">
        <f>(1-Import_shares!O20)*TFC_reg9!O20</f>
        <v>2739185.35</v>
      </c>
      <c r="P20">
        <f>(1-Import_shares!P20)*TFC_reg9!P20</f>
        <v>2734493.97</v>
      </c>
      <c r="Q20">
        <f>(1-Import_shares!Q20)*TFC_reg9!Q20</f>
        <v>2720289.24</v>
      </c>
    </row>
    <row r="21" spans="1:17" x14ac:dyDescent="0.25">
      <c r="A21" s="1" t="s">
        <v>9</v>
      </c>
      <c r="B21" s="1" t="s">
        <v>1</v>
      </c>
      <c r="C21">
        <f>(1-Import_shares!C21)*TFC_reg9!C21</f>
        <v>90460.996009454044</v>
      </c>
      <c r="D21">
        <f>(1-Import_shares!D21)*TFC_reg9!D21</f>
        <v>76037.568308601039</v>
      </c>
      <c r="E21">
        <f>(1-Import_shares!E21)*TFC_reg9!E21</f>
        <v>80592.046608279008</v>
      </c>
      <c r="F21">
        <f>(1-Import_shares!F21)*TFC_reg9!F21</f>
        <v>77214.687002311519</v>
      </c>
      <c r="G21">
        <f>(1-Import_shares!G21)*TFC_reg9!G21</f>
        <v>65521.241728723515</v>
      </c>
      <c r="H21">
        <f>(1-Import_shares!H21)*TFC_reg9!H21</f>
        <v>94788.290212183347</v>
      </c>
      <c r="I21">
        <f>(1-Import_shares!I21)*TFC_reg9!I21</f>
        <v>76729.882748009171</v>
      </c>
      <c r="J21">
        <f>(1-Import_shares!J21)*TFC_reg9!J21</f>
        <v>59216.559584010836</v>
      </c>
      <c r="K21">
        <f>(1-Import_shares!K21)*TFC_reg9!K21</f>
        <v>41899.681777343074</v>
      </c>
      <c r="L21">
        <f>(1-Import_shares!L21)*TFC_reg9!L21</f>
        <v>49385.176323244923</v>
      </c>
      <c r="M21">
        <f>(1-Import_shares!M21)*TFC_reg9!M21</f>
        <v>81060.162115120329</v>
      </c>
      <c r="N21">
        <f>(1-Import_shares!N21)*TFC_reg9!N21</f>
        <v>99688.272490213451</v>
      </c>
      <c r="O21">
        <f>(1-Import_shares!O21)*TFC_reg9!O21</f>
        <v>87400.793018497308</v>
      </c>
      <c r="P21">
        <f>(1-Import_shares!P21)*TFC_reg9!P21</f>
        <v>63950.359856387055</v>
      </c>
      <c r="Q21">
        <f>(1-Import_shares!Q21)*TFC_reg9!Q21</f>
        <v>82374.929172989781</v>
      </c>
    </row>
    <row r="22" spans="1:17" x14ac:dyDescent="0.25">
      <c r="A22" s="1" t="s">
        <v>9</v>
      </c>
      <c r="B22" s="1" t="s">
        <v>2</v>
      </c>
      <c r="C22">
        <f>(1-Import_shares!C22)*TFC_reg9!C22</f>
        <v>2067400.9425863263</v>
      </c>
      <c r="D22">
        <f>(1-Import_shares!D22)*TFC_reg9!D22</f>
        <v>1878670.1571464976</v>
      </c>
      <c r="E22">
        <f>(1-Import_shares!E22)*TFC_reg9!E22</f>
        <v>1635838.5284799128</v>
      </c>
      <c r="F22">
        <f>(1-Import_shares!F22)*TFC_reg9!F22</f>
        <v>1560214.5893844378</v>
      </c>
      <c r="G22">
        <f>(1-Import_shares!G22)*TFC_reg9!G22</f>
        <v>1312171.7015977148</v>
      </c>
      <c r="H22">
        <f>(1-Import_shares!H22)*TFC_reg9!H22</f>
        <v>1303661.6875170537</v>
      </c>
      <c r="I22">
        <f>(1-Import_shares!I22)*TFC_reg9!I22</f>
        <v>1013615.5609275606</v>
      </c>
      <c r="J22">
        <f>(1-Import_shares!J22)*TFC_reg9!J22</f>
        <v>1027312.7693883047</v>
      </c>
      <c r="K22">
        <f>(1-Import_shares!K22)*TFC_reg9!K22</f>
        <v>1011247.5267182124</v>
      </c>
      <c r="L22">
        <f>(1-Import_shares!L22)*TFC_reg9!L22</f>
        <v>956413.82628924376</v>
      </c>
      <c r="M22">
        <f>(1-Import_shares!M22)*TFC_reg9!M22</f>
        <v>1039437.4424036698</v>
      </c>
      <c r="N22">
        <f>(1-Import_shares!N22)*TFC_reg9!N22</f>
        <v>1020498.2565653815</v>
      </c>
      <c r="O22">
        <f>(1-Import_shares!O22)*TFC_reg9!O22</f>
        <v>1015692.2021550572</v>
      </c>
      <c r="P22">
        <f>(1-Import_shares!P22)*TFC_reg9!P22</f>
        <v>989645.16096705862</v>
      </c>
      <c r="Q22">
        <f>(1-Import_shares!Q22)*TFC_reg9!Q22</f>
        <v>970630.30788352643</v>
      </c>
    </row>
    <row r="23" spans="1:17" x14ac:dyDescent="0.25">
      <c r="A23" s="1" t="s">
        <v>9</v>
      </c>
      <c r="B23" s="1" t="s">
        <v>3</v>
      </c>
      <c r="C23">
        <f>(1-Import_shares!C23)*TFC_reg9!C23</f>
        <v>2454438.5799999996</v>
      </c>
      <c r="D23">
        <f>(1-Import_shares!D23)*TFC_reg9!D23</f>
        <v>2472154.5299999998</v>
      </c>
      <c r="E23">
        <f>(1-Import_shares!E23)*TFC_reg9!E23</f>
        <v>2431876.2399999998</v>
      </c>
      <c r="F23">
        <f>(1-Import_shares!F23)*TFC_reg9!F23</f>
        <v>2307809.04</v>
      </c>
      <c r="G23">
        <f>(1-Import_shares!G23)*TFC_reg9!G23</f>
        <v>2234874.44</v>
      </c>
      <c r="H23">
        <f>(1-Import_shares!H23)*TFC_reg9!H23</f>
        <v>2242672.61</v>
      </c>
      <c r="I23">
        <f>(1-Import_shares!I23)*TFC_reg9!I23</f>
        <v>2156027.6599999997</v>
      </c>
      <c r="J23">
        <f>(1-Import_shares!J23)*TFC_reg9!J23</f>
        <v>2121466.52</v>
      </c>
      <c r="K23">
        <f>(1-Import_shares!K23)*TFC_reg9!K23</f>
        <v>2039426.5171681866</v>
      </c>
      <c r="L23">
        <f>(1-Import_shares!L23)*TFC_reg9!L23</f>
        <v>1877208.8890067739</v>
      </c>
      <c r="M23">
        <f>(1-Import_shares!M23)*TFC_reg9!M23</f>
        <v>1867364.9928766994</v>
      </c>
      <c r="N23">
        <f>(1-Import_shares!N23)*TFC_reg9!N23</f>
        <v>1862864.5068499923</v>
      </c>
      <c r="O23">
        <f>(1-Import_shares!O23)*TFC_reg9!O23</f>
        <v>1897505.5394575386</v>
      </c>
      <c r="P23">
        <f>(1-Import_shares!P23)*TFC_reg9!P23</f>
        <v>1801040.347925547</v>
      </c>
      <c r="Q23">
        <f>(1-Import_shares!Q23)*TFC_reg9!Q23</f>
        <v>1774429.1875871152</v>
      </c>
    </row>
    <row r="24" spans="1:17" x14ac:dyDescent="0.25">
      <c r="A24" s="1" t="s">
        <v>9</v>
      </c>
      <c r="B24" s="1" t="s">
        <v>4</v>
      </c>
      <c r="C24">
        <f>(1-Import_shares!C24)*TFC_reg9!C24</f>
        <v>13612.799678521198</v>
      </c>
      <c r="D24">
        <f>(1-Import_shares!D24)*TFC_reg9!D24</f>
        <v>14656.226749799982</v>
      </c>
      <c r="E24">
        <f>(1-Import_shares!E24)*TFC_reg9!E24</f>
        <v>17614.491486291485</v>
      </c>
      <c r="F24">
        <f>(1-Import_shares!F24)*TFC_reg9!F24</f>
        <v>40873.905944158781</v>
      </c>
      <c r="G24">
        <f>(1-Import_shares!G24)*TFC_reg9!G24</f>
        <v>43872.787778033613</v>
      </c>
      <c r="H24">
        <f>(1-Import_shares!H24)*TFC_reg9!H24</f>
        <v>50376.098399224982</v>
      </c>
      <c r="I24">
        <f>(1-Import_shares!I24)*TFC_reg9!I24</f>
        <v>47885.195819202258</v>
      </c>
      <c r="J24">
        <f>(1-Import_shares!J24)*TFC_reg9!J24</f>
        <v>56078.387581125651</v>
      </c>
      <c r="K24">
        <f>(1-Import_shares!K24)*TFC_reg9!K24</f>
        <v>66502.973113474465</v>
      </c>
      <c r="L24">
        <f>(1-Import_shares!L24)*TFC_reg9!L24</f>
        <v>62793.891018372517</v>
      </c>
      <c r="M24">
        <f>(1-Import_shares!M24)*TFC_reg9!M24</f>
        <v>70026.585823458387</v>
      </c>
      <c r="N24">
        <f>(1-Import_shares!N24)*TFC_reg9!N24</f>
        <v>73047.385654490121</v>
      </c>
      <c r="O24">
        <f>(1-Import_shares!O24)*TFC_reg9!O24</f>
        <v>79691.628960758666</v>
      </c>
      <c r="P24">
        <f>(1-Import_shares!P24)*TFC_reg9!P24</f>
        <v>88639.664977678258</v>
      </c>
      <c r="Q24">
        <f>(1-Import_shares!Q24)*TFC_reg9!Q24</f>
        <v>85875.087352006929</v>
      </c>
    </row>
    <row r="25" spans="1:17" x14ac:dyDescent="0.25">
      <c r="A25" s="1" t="s">
        <v>9</v>
      </c>
      <c r="B25" s="1" t="s">
        <v>5</v>
      </c>
      <c r="C25">
        <f>(1-Import_shares!C25)*TFC_reg9!C25</f>
        <v>54350</v>
      </c>
      <c r="D25">
        <f>(1-Import_shares!D25)*TFC_reg9!D25</f>
        <v>53668</v>
      </c>
      <c r="E25">
        <f>(1-Import_shares!E25)*TFC_reg9!E25</f>
        <v>57930</v>
      </c>
      <c r="F25">
        <f>(1-Import_shares!F25)*TFC_reg9!F25</f>
        <v>62627</v>
      </c>
      <c r="G25">
        <f>(1-Import_shares!G25)*TFC_reg9!G25</f>
        <v>51929</v>
      </c>
      <c r="H25">
        <f>(1-Import_shares!H25)*TFC_reg9!H25</f>
        <v>54641</v>
      </c>
      <c r="I25">
        <f>(1-Import_shares!I25)*TFC_reg9!I25</f>
        <v>52313</v>
      </c>
      <c r="J25">
        <f>(1-Import_shares!J25)*TFC_reg9!J25</f>
        <v>53123</v>
      </c>
      <c r="K25">
        <f>(1-Import_shares!K25)*TFC_reg9!K25</f>
        <v>51962</v>
      </c>
      <c r="L25">
        <f>(1-Import_shares!L25)*TFC_reg9!L25</f>
        <v>50455</v>
      </c>
      <c r="M25">
        <f>(1-Import_shares!M25)*TFC_reg9!M25</f>
        <v>53923.32</v>
      </c>
      <c r="N25">
        <f>(1-Import_shares!N25)*TFC_reg9!N25</f>
        <v>54067.49</v>
      </c>
      <c r="O25">
        <f>(1-Import_shares!O25)*TFC_reg9!O25</f>
        <v>55418.52</v>
      </c>
      <c r="P25">
        <f>(1-Import_shares!P25)*TFC_reg9!P25</f>
        <v>55304.69</v>
      </c>
      <c r="Q25">
        <f>(1-Import_shares!Q25)*TFC_reg9!Q25</f>
        <v>54359.33</v>
      </c>
    </row>
    <row r="26" spans="1:17" x14ac:dyDescent="0.25">
      <c r="A26" s="1" t="s">
        <v>9</v>
      </c>
      <c r="B26" s="1" t="s">
        <v>6</v>
      </c>
      <c r="C26">
        <f>(1-Import_shares!C26)*TFC_reg9!C26</f>
        <v>1229360.2831490173</v>
      </c>
      <c r="D26">
        <f>(1-Import_shares!D26)*TFC_reg9!D26</f>
        <v>1219523.7866650703</v>
      </c>
      <c r="E26">
        <f>(1-Import_shares!E26)*TFC_reg9!E26</f>
        <v>1213852.8418781268</v>
      </c>
      <c r="F26">
        <f>(1-Import_shares!F26)*TFC_reg9!F26</f>
        <v>1196292.8080272221</v>
      </c>
      <c r="G26">
        <f>(1-Import_shares!G26)*TFC_reg9!G26</f>
        <v>1149474.1808711104</v>
      </c>
      <c r="H26">
        <f>(1-Import_shares!H26)*TFC_reg9!H26</f>
        <v>1176022.4119818793</v>
      </c>
      <c r="I26">
        <f>(1-Import_shares!I26)*TFC_reg9!I26</f>
        <v>1125570.4940623562</v>
      </c>
      <c r="J26">
        <f>(1-Import_shares!J26)*TFC_reg9!J26</f>
        <v>1109742.6835979887</v>
      </c>
      <c r="K26">
        <f>(1-Import_shares!K26)*TFC_reg9!K26</f>
        <v>1094431.5898383246</v>
      </c>
      <c r="L26">
        <f>(1-Import_shares!L26)*TFC_reg9!L26</f>
        <v>1027666.5246621413</v>
      </c>
      <c r="M26">
        <f>(1-Import_shares!M26)*TFC_reg9!M26</f>
        <v>1026529.0891202166</v>
      </c>
      <c r="N26">
        <f>(1-Import_shares!N26)*TFC_reg9!N26</f>
        <v>1040022.1915887125</v>
      </c>
      <c r="O26">
        <f>(1-Import_shares!O26)*TFC_reg9!O26</f>
        <v>1033331.335166837</v>
      </c>
      <c r="P26">
        <f>(1-Import_shares!P26)*TFC_reg9!P26</f>
        <v>1022793.0766786579</v>
      </c>
      <c r="Q26">
        <f>(1-Import_shares!Q26)*TFC_reg9!Q26</f>
        <v>997320.68320052</v>
      </c>
    </row>
    <row r="27" spans="1:17" x14ac:dyDescent="0.25">
      <c r="A27" s="1" t="s">
        <v>10</v>
      </c>
      <c r="B27" s="1" t="s">
        <v>1</v>
      </c>
      <c r="C27">
        <f>(1-Import_shares!C27)*TFC_reg9!C27</f>
        <v>2696436.8332999996</v>
      </c>
      <c r="D27">
        <f>(1-Import_shares!D27)*TFC_reg9!D27</f>
        <v>2773986.1305999998</v>
      </c>
      <c r="E27">
        <f>(1-Import_shares!E27)*TFC_reg9!E27</f>
        <v>2695345.1374999997</v>
      </c>
      <c r="F27">
        <f>(1-Import_shares!F27)*TFC_reg9!F27</f>
        <v>2649283.8249999997</v>
      </c>
      <c r="G27">
        <f>(1-Import_shares!G27)*TFC_reg9!G27</f>
        <v>2373414.0399999996</v>
      </c>
      <c r="H27">
        <f>(1-Import_shares!H27)*TFC_reg9!H27</f>
        <v>2528614.4338000002</v>
      </c>
      <c r="I27">
        <f>(1-Import_shares!I27)*TFC_reg9!I27</f>
        <v>2485593.3160000001</v>
      </c>
      <c r="J27">
        <f>(1-Import_shares!J27)*TFC_reg9!J27</f>
        <v>2271484.5231999997</v>
      </c>
      <c r="K27">
        <f>(1-Import_shares!K27)*TFC_reg9!K27</f>
        <v>2192815.7462999998</v>
      </c>
      <c r="L27">
        <f>(1-Import_shares!L27)*TFC_reg9!L27</f>
        <v>2036310.6934000002</v>
      </c>
      <c r="M27">
        <f>(1-Import_shares!M27)*TFC_reg9!M27</f>
        <v>2075844.0898999998</v>
      </c>
      <c r="N27">
        <f>(1-Import_shares!N27)*TFC_reg9!N27</f>
        <v>2092052.6101000002</v>
      </c>
      <c r="O27">
        <f>(1-Import_shares!O27)*TFC_reg9!O27</f>
        <v>2078887.9957000001</v>
      </c>
      <c r="P27">
        <f>(1-Import_shares!P27)*TFC_reg9!P27</f>
        <v>2013222.0504000005</v>
      </c>
      <c r="Q27">
        <f>(1-Import_shares!Q27)*TFC_reg9!Q27</f>
        <v>1898074.0492000002</v>
      </c>
    </row>
    <row r="28" spans="1:17" x14ac:dyDescent="0.25">
      <c r="A28" s="1" t="s">
        <v>10</v>
      </c>
      <c r="B28" s="1" t="s">
        <v>2</v>
      </c>
      <c r="C28">
        <f>(1-Import_shares!C28)*TFC_reg9!C28</f>
        <v>4072953.6979004457</v>
      </c>
      <c r="D28">
        <f>(1-Import_shares!D28)*TFC_reg9!D28</f>
        <v>3923928.1479475484</v>
      </c>
      <c r="E28">
        <f>(1-Import_shares!E28)*TFC_reg9!E28</f>
        <v>3997830.676117396</v>
      </c>
      <c r="F28">
        <f>(1-Import_shares!F28)*TFC_reg9!F28</f>
        <v>3976359.701882585</v>
      </c>
      <c r="G28">
        <f>(1-Import_shares!G28)*TFC_reg9!G28</f>
        <v>3616834.268020798</v>
      </c>
      <c r="H28">
        <f>(1-Import_shares!H28)*TFC_reg9!H28</f>
        <v>4253525.5681130812</v>
      </c>
      <c r="I28">
        <f>(1-Import_shares!I28)*TFC_reg9!I28</f>
        <v>3901384.418006571</v>
      </c>
      <c r="J28">
        <f>(1-Import_shares!J28)*TFC_reg9!J28</f>
        <v>4091382.0491036228</v>
      </c>
      <c r="K28">
        <f>(1-Import_shares!K28)*TFC_reg9!K28</f>
        <v>4199953.1424699891</v>
      </c>
      <c r="L28">
        <f>(1-Import_shares!L28)*TFC_reg9!L28</f>
        <v>3860197.0326887877</v>
      </c>
      <c r="M28">
        <f>(1-Import_shares!M28)*TFC_reg9!M28</f>
        <v>3648880.9141252972</v>
      </c>
      <c r="N28">
        <f>(1-Import_shares!N28)*TFC_reg9!N28</f>
        <v>9431811.6707999986</v>
      </c>
      <c r="O28">
        <f>(1-Import_shares!O28)*TFC_reg9!O28</f>
        <v>3189494.7588330875</v>
      </c>
      <c r="P28">
        <f>(1-Import_shares!P28)*TFC_reg9!P28</f>
        <v>9609386.4140000027</v>
      </c>
      <c r="Q28">
        <f>(1-Import_shares!Q28)*TFC_reg9!Q28</f>
        <v>9459388.3101000004</v>
      </c>
    </row>
    <row r="29" spans="1:17" x14ac:dyDescent="0.25">
      <c r="A29" s="1" t="s">
        <v>10</v>
      </c>
      <c r="B29" s="1" t="s">
        <v>3</v>
      </c>
      <c r="C29">
        <f>(1-Import_shares!C29)*TFC_reg9!C29</f>
        <v>18658299.994312227</v>
      </c>
      <c r="D29">
        <f>(1-Import_shares!D29)*TFC_reg9!D29</f>
        <v>18677939.044995409</v>
      </c>
      <c r="E29">
        <f>(1-Import_shares!E29)*TFC_reg9!E29</f>
        <v>18525745.648862883</v>
      </c>
      <c r="F29">
        <f>(1-Import_shares!F29)*TFC_reg9!F29</f>
        <v>18408654.191551503</v>
      </c>
      <c r="G29">
        <f>(1-Import_shares!G29)*TFC_reg9!G29</f>
        <v>17774299.6008</v>
      </c>
      <c r="H29">
        <f>(1-Import_shares!H29)*TFC_reg9!H29</f>
        <v>17761389.127900001</v>
      </c>
      <c r="I29">
        <f>(1-Import_shares!I29)*TFC_reg9!I29</f>
        <v>17261312.7379</v>
      </c>
      <c r="J29">
        <f>(1-Import_shares!J29)*TFC_reg9!J29</f>
        <v>16797915.762700003</v>
      </c>
      <c r="K29">
        <f>(1-Import_shares!K29)*TFC_reg9!K29</f>
        <v>16527379.421500001</v>
      </c>
      <c r="L29">
        <f>(1-Import_shares!L29)*TFC_reg9!L29</f>
        <v>16472881.919200001</v>
      </c>
      <c r="M29">
        <f>(1-Import_shares!M29)*TFC_reg9!M29</f>
        <v>16636706.7689</v>
      </c>
      <c r="N29">
        <f>(1-Import_shares!N29)*TFC_reg9!N29</f>
        <v>16799784.088400003</v>
      </c>
      <c r="O29">
        <f>(1-Import_shares!O29)*TFC_reg9!O29</f>
        <v>17223146.235000007</v>
      </c>
      <c r="P29">
        <f>(1-Import_shares!P29)*TFC_reg9!P29</f>
        <v>17090488.309699997</v>
      </c>
      <c r="Q29">
        <f>(1-Import_shares!Q29)*TFC_reg9!Q29</f>
        <v>17123764.682600003</v>
      </c>
    </row>
    <row r="30" spans="1:17" x14ac:dyDescent="0.25">
      <c r="A30" s="1" t="s">
        <v>10</v>
      </c>
      <c r="B30" s="1" t="s">
        <v>4</v>
      </c>
      <c r="C30">
        <f>(1-Import_shares!C30)*TFC_reg9!C30</f>
        <v>2267971.8750118464</v>
      </c>
      <c r="D30">
        <f>(1-Import_shares!D30)*TFC_reg9!D30</f>
        <v>2338969.7659638207</v>
      </c>
      <c r="E30">
        <f>(1-Import_shares!E30)*TFC_reg9!E30</f>
        <v>2479500.5593167376</v>
      </c>
      <c r="F30">
        <f>(1-Import_shares!F30)*TFC_reg9!F30</f>
        <v>2590548.1928907624</v>
      </c>
      <c r="G30">
        <f>(1-Import_shares!G30)*TFC_reg9!G30</f>
        <v>2578627.9396239123</v>
      </c>
      <c r="H30">
        <f>(1-Import_shares!H30)*TFC_reg9!H30</f>
        <v>2753377.7935068565</v>
      </c>
      <c r="I30">
        <f>(1-Import_shares!I30)*TFC_reg9!I30</f>
        <v>2544218.6922932854</v>
      </c>
      <c r="J30">
        <f>(1-Import_shares!J30)*TFC_reg9!J30</f>
        <v>2755450.874273472</v>
      </c>
      <c r="K30">
        <f>(1-Import_shares!K30)*TFC_reg9!K30</f>
        <v>2789064.6337451274</v>
      </c>
      <c r="L30">
        <f>(1-Import_shares!L30)*TFC_reg9!L30</f>
        <v>2551333.7332324143</v>
      </c>
      <c r="M30">
        <f>(1-Import_shares!M30)*TFC_reg9!M30</f>
        <v>2684584.3862122912</v>
      </c>
      <c r="N30">
        <f>(1-Import_shares!N30)*TFC_reg9!N30</f>
        <v>2704493.8410075107</v>
      </c>
      <c r="O30">
        <f>(1-Import_shares!O30)*TFC_reg9!O30</f>
        <v>2731192.8072359189</v>
      </c>
      <c r="P30">
        <f>(1-Import_shares!P30)*TFC_reg9!P30</f>
        <v>2704058.3440506826</v>
      </c>
      <c r="Q30">
        <f>(1-Import_shares!Q30)*TFC_reg9!Q30</f>
        <v>2745903.6802068218</v>
      </c>
    </row>
    <row r="31" spans="1:17" x14ac:dyDescent="0.25">
      <c r="A31" s="1" t="s">
        <v>10</v>
      </c>
      <c r="B31" s="1" t="s">
        <v>5</v>
      </c>
      <c r="C31">
        <f>(1-Import_shares!C31)*TFC_reg9!C31</f>
        <v>2191807.0545999999</v>
      </c>
      <c r="D31">
        <f>(1-Import_shares!D31)*TFC_reg9!D31</f>
        <v>2154047.3481000001</v>
      </c>
      <c r="E31">
        <f>(1-Import_shares!E31)*TFC_reg9!E31</f>
        <v>2058749.7545</v>
      </c>
      <c r="F31">
        <f>(1-Import_shares!F31)*TFC_reg9!F31</f>
        <v>2085407.436</v>
      </c>
      <c r="G31">
        <f>(1-Import_shares!G31)*TFC_reg9!G31</f>
        <v>2057125.7490000001</v>
      </c>
      <c r="H31">
        <f>(1-Import_shares!H31)*TFC_reg9!H31</f>
        <v>2239335.5832000002</v>
      </c>
      <c r="I31">
        <f>(1-Import_shares!I31)*TFC_reg9!I31</f>
        <v>2071471.6938999996</v>
      </c>
      <c r="J31">
        <f>(1-Import_shares!J31)*TFC_reg9!J31</f>
        <v>2126397.0088000004</v>
      </c>
      <c r="K31">
        <f>(1-Import_shares!K31)*TFC_reg9!K31</f>
        <v>2128500.0926000001</v>
      </c>
      <c r="L31">
        <f>(1-Import_shares!L31)*TFC_reg9!L31</f>
        <v>1973969.0635912586</v>
      </c>
      <c r="M31">
        <f>(1-Import_shares!M31)*TFC_reg9!M31</f>
        <v>2003642.2284797623</v>
      </c>
      <c r="N31">
        <f>(1-Import_shares!N31)*TFC_reg9!N31</f>
        <v>2084395.8533889544</v>
      </c>
      <c r="O31">
        <f>(1-Import_shares!O31)*TFC_reg9!O31</f>
        <v>2094837.2586952785</v>
      </c>
      <c r="P31">
        <f>(1-Import_shares!P31)*TFC_reg9!P31</f>
        <v>2048386.1269483212</v>
      </c>
      <c r="Q31">
        <f>(1-Import_shares!Q31)*TFC_reg9!Q31</f>
        <v>2048552.2871787851</v>
      </c>
    </row>
    <row r="32" spans="1:17" x14ac:dyDescent="0.25">
      <c r="A32" s="1" t="s">
        <v>10</v>
      </c>
      <c r="B32" s="1" t="s">
        <v>6</v>
      </c>
      <c r="C32">
        <f>(1-Import_shares!C32)*TFC_reg9!C32</f>
        <v>8728193.6863500085</v>
      </c>
      <c r="D32">
        <f>(1-Import_shares!D32)*TFC_reg9!D32</f>
        <v>8926567.7892000005</v>
      </c>
      <c r="E32">
        <f>(1-Import_shares!E32)*TFC_reg9!E32</f>
        <v>8977453.9716097694</v>
      </c>
      <c r="F32">
        <f>(1-Import_shares!F32)*TFC_reg9!F32</f>
        <v>9021660.261687139</v>
      </c>
      <c r="G32">
        <f>(1-Import_shares!G32)*TFC_reg9!G32</f>
        <v>8542863.180758575</v>
      </c>
      <c r="H32">
        <f>(1-Import_shares!H32)*TFC_reg9!H32</f>
        <v>9009751.0837885458</v>
      </c>
      <c r="I32">
        <f>(1-Import_shares!I32)*TFC_reg9!I32</f>
        <v>8886044.7078000028</v>
      </c>
      <c r="J32">
        <f>(1-Import_shares!J32)*TFC_reg9!J32</f>
        <v>8909742.1037644539</v>
      </c>
      <c r="K32">
        <f>(1-Import_shares!K32)*TFC_reg9!K32</f>
        <v>8836244.9899000023</v>
      </c>
      <c r="L32">
        <f>(1-Import_shares!L32)*TFC_reg9!L32</f>
        <v>8651780.7541000005</v>
      </c>
      <c r="M32">
        <f>(1-Import_shares!M32)*TFC_reg9!M32</f>
        <v>8799427.7322000004</v>
      </c>
      <c r="N32">
        <f>(1-Import_shares!N32)*TFC_reg9!N32</f>
        <v>8911355.033900002</v>
      </c>
      <c r="O32">
        <f>(1-Import_shares!O32)*TFC_reg9!O32</f>
        <v>9000573.6449000016</v>
      </c>
      <c r="P32">
        <f>(1-Import_shares!P32)*TFC_reg9!P32</f>
        <v>9005264.6810659599</v>
      </c>
      <c r="Q32">
        <f>(1-Import_shares!Q32)*TFC_reg9!Q32</f>
        <v>8922491.7229000013</v>
      </c>
    </row>
    <row r="33" spans="1:17" x14ac:dyDescent="0.25">
      <c r="A33" s="1" t="s">
        <v>11</v>
      </c>
      <c r="B33" s="1" t="s">
        <v>1</v>
      </c>
      <c r="C33">
        <f>(1-Import_shares!C33)*TFC_reg9!C33</f>
        <v>1338448.3158813256</v>
      </c>
      <c r="D33">
        <f>(1-Import_shares!D33)*TFC_reg9!D33</f>
        <v>1794521.7025741315</v>
      </c>
      <c r="E33">
        <f>(1-Import_shares!E33)*TFC_reg9!E33</f>
        <v>1943981.561467076</v>
      </c>
      <c r="F33">
        <f>(1-Import_shares!F33)*TFC_reg9!F33</f>
        <v>1731033.6405167251</v>
      </c>
      <c r="G33">
        <f>(1-Import_shares!G33)*TFC_reg9!G33</f>
        <v>2078265.1166330862</v>
      </c>
      <c r="H33">
        <f>(1-Import_shares!H33)*TFC_reg9!H33</f>
        <v>2403822.7315341989</v>
      </c>
      <c r="I33">
        <f>(1-Import_shares!I33)*TFC_reg9!I33</f>
        <v>2915931.9929481354</v>
      </c>
      <c r="J33">
        <f>(1-Import_shares!J33)*TFC_reg9!J33</f>
        <v>2824562.2025724151</v>
      </c>
      <c r="K33">
        <f>(1-Import_shares!K33)*TFC_reg9!K33</f>
        <v>2615392.1315253018</v>
      </c>
      <c r="L33">
        <f>(1-Import_shares!L33)*TFC_reg9!L33</f>
        <v>2544562.8292998127</v>
      </c>
      <c r="M33">
        <f>(1-Import_shares!M33)*TFC_reg9!M33</f>
        <v>2499695.4488719054</v>
      </c>
      <c r="N33">
        <f>(1-Import_shares!N33)*TFC_reg9!N33</f>
        <v>2214665.4759042473</v>
      </c>
      <c r="O33">
        <f>(1-Import_shares!O33)*TFC_reg9!O33</f>
        <v>2385459.6593304705</v>
      </c>
      <c r="P33">
        <f>(1-Import_shares!P33)*TFC_reg9!P33</f>
        <v>2681614.9549151636</v>
      </c>
      <c r="Q33">
        <f>(1-Import_shares!Q33)*TFC_reg9!Q33</f>
        <v>3204853.4766060058</v>
      </c>
    </row>
    <row r="34" spans="1:17" x14ac:dyDescent="0.25">
      <c r="A34" s="1" t="s">
        <v>11</v>
      </c>
      <c r="B34" s="1" t="s">
        <v>2</v>
      </c>
      <c r="C34">
        <f>(1-Import_shares!C34)*TFC_reg9!C34</f>
        <v>2867029.5027770041</v>
      </c>
      <c r="D34">
        <f>(1-Import_shares!D34)*TFC_reg9!D34</f>
        <v>3040585.61293349</v>
      </c>
      <c r="E34">
        <f>(1-Import_shares!E34)*TFC_reg9!E34</f>
        <v>2887452.2752400707</v>
      </c>
      <c r="F34">
        <f>(1-Import_shares!F34)*TFC_reg9!F34</f>
        <v>2894070.3956129332</v>
      </c>
      <c r="G34">
        <f>(1-Import_shares!G34)*TFC_reg9!G34</f>
        <v>2893945.2045474607</v>
      </c>
      <c r="H34">
        <f>(1-Import_shares!H34)*TFC_reg9!H34</f>
        <v>2998259.02216085</v>
      </c>
      <c r="I34">
        <f>(1-Import_shares!I34)*TFC_reg9!I34</f>
        <v>3074135.1290531829</v>
      </c>
      <c r="J34">
        <f>(1-Import_shares!J34)*TFC_reg9!J34</f>
        <v>3103780.0152779855</v>
      </c>
      <c r="K34">
        <f>(1-Import_shares!K34)*TFC_reg9!K34</f>
        <v>3151729.7504919567</v>
      </c>
      <c r="L34">
        <f>(1-Import_shares!L34)*TFC_reg9!L34</f>
        <v>3108438.3994950913</v>
      </c>
      <c r="M34">
        <f>(1-Import_shares!M34)*TFC_reg9!M34</f>
        <v>3051796.4519023695</v>
      </c>
      <c r="N34">
        <f>(1-Import_shares!N34)*TFC_reg9!N34</f>
        <v>3003415.5594897429</v>
      </c>
      <c r="O34">
        <f>(1-Import_shares!O34)*TFC_reg9!O34</f>
        <v>3096711.4625052316</v>
      </c>
      <c r="P34">
        <f>(1-Import_shares!P34)*TFC_reg9!P34</f>
        <v>3236770.1669378951</v>
      </c>
      <c r="Q34">
        <f>(1-Import_shares!Q34)*TFC_reg9!Q34</f>
        <v>3246755.9803855917</v>
      </c>
    </row>
    <row r="35" spans="1:17" x14ac:dyDescent="0.25">
      <c r="A35" s="1" t="s">
        <v>11</v>
      </c>
      <c r="B35" s="1" t="s">
        <v>3</v>
      </c>
      <c r="C35">
        <f>(1-Import_shares!C35)*TFC_reg9!C35</f>
        <v>17795791.407507014</v>
      </c>
      <c r="D35">
        <f>(1-Import_shares!D35)*TFC_reg9!D35</f>
        <v>17520169.841611769</v>
      </c>
      <c r="E35">
        <f>(1-Import_shares!E35)*TFC_reg9!E35</f>
        <v>17631652.183456514</v>
      </c>
      <c r="F35">
        <f>(1-Import_shares!F35)*TFC_reg9!F35</f>
        <v>16868455.473307025</v>
      </c>
      <c r="G35">
        <f>(1-Import_shares!G35)*TFC_reg9!G35</f>
        <v>16650744.525228187</v>
      </c>
      <c r="H35">
        <f>(1-Import_shares!H35)*TFC_reg9!H35</f>
        <v>16548598.427217005</v>
      </c>
      <c r="I35">
        <f>(1-Import_shares!I35)*TFC_reg9!I35</f>
        <v>16777985.998267002</v>
      </c>
      <c r="J35">
        <f>(1-Import_shares!J35)*TFC_reg9!J35</f>
        <v>17242739.245832708</v>
      </c>
      <c r="K35">
        <f>(1-Import_shares!K35)*TFC_reg9!K35</f>
        <v>17318928.507652819</v>
      </c>
      <c r="L35">
        <f>(1-Import_shares!L35)*TFC_reg9!L35</f>
        <v>17064814.019976649</v>
      </c>
      <c r="M35">
        <f>(1-Import_shares!M35)*TFC_reg9!M35</f>
        <v>17627785.717125345</v>
      </c>
      <c r="N35">
        <f>(1-Import_shares!N35)*TFC_reg9!N35</f>
        <v>17690558.732817374</v>
      </c>
      <c r="O35">
        <f>(1-Import_shares!O35)*TFC_reg9!O35</f>
        <v>17958369.434922237</v>
      </c>
      <c r="P35">
        <f>(1-Import_shares!P35)*TFC_reg9!P35</f>
        <v>18257968.613882393</v>
      </c>
      <c r="Q35">
        <f>(1-Import_shares!Q35)*TFC_reg9!Q35</f>
        <v>18275512.235629875</v>
      </c>
    </row>
    <row r="36" spans="1:17" x14ac:dyDescent="0.25">
      <c r="A36" s="1" t="s">
        <v>11</v>
      </c>
      <c r="B36" s="1" t="s">
        <v>4</v>
      </c>
      <c r="C36">
        <f>(1-Import_shares!C36)*TFC_reg9!C36</f>
        <v>3719268.6078305379</v>
      </c>
      <c r="D36">
        <f>(1-Import_shares!D36)*TFC_reg9!D36</f>
        <v>3783318.0136697954</v>
      </c>
      <c r="E36">
        <f>(1-Import_shares!E36)*TFC_reg9!E36</f>
        <v>3844318.7226999998</v>
      </c>
      <c r="F36">
        <f>(1-Import_shares!F36)*TFC_reg9!F36</f>
        <v>3857501.6422395762</v>
      </c>
      <c r="G36">
        <f>(1-Import_shares!G36)*TFC_reg9!G36</f>
        <v>3728471.1014193771</v>
      </c>
      <c r="H36">
        <f>(1-Import_shares!H36)*TFC_reg9!H36</f>
        <v>3681758.3819566411</v>
      </c>
      <c r="I36">
        <f>(1-Import_shares!I36)*TFC_reg9!I36</f>
        <v>3567863.5869102222</v>
      </c>
      <c r="J36">
        <f>(1-Import_shares!J36)*TFC_reg9!J36</f>
        <v>3547864.4968943782</v>
      </c>
      <c r="K36">
        <f>(1-Import_shares!K36)*TFC_reg9!K36</f>
        <v>3487044.483858922</v>
      </c>
      <c r="L36">
        <f>(1-Import_shares!L36)*TFC_reg9!L36</f>
        <v>3484776.5006361194</v>
      </c>
      <c r="M36">
        <f>(1-Import_shares!M36)*TFC_reg9!M36</f>
        <v>3337485.4738603667</v>
      </c>
      <c r="N36">
        <f>(1-Import_shares!N36)*TFC_reg9!N36</f>
        <v>2824227.0666815233</v>
      </c>
      <c r="O36">
        <f>(1-Import_shares!O36)*TFC_reg9!O36</f>
        <v>2792674.904111838</v>
      </c>
      <c r="P36">
        <f>(1-Import_shares!P36)*TFC_reg9!P36</f>
        <v>2457072.6923461612</v>
      </c>
      <c r="Q36">
        <f>(1-Import_shares!Q36)*TFC_reg9!Q36</f>
        <v>2321347.0579366819</v>
      </c>
    </row>
    <row r="37" spans="1:17" x14ac:dyDescent="0.25">
      <c r="A37" s="1" t="s">
        <v>11</v>
      </c>
      <c r="B37" s="1" t="s">
        <v>5</v>
      </c>
      <c r="C37">
        <f>(1-Import_shares!C37)*TFC_reg9!C37</f>
        <v>291681.28240000003</v>
      </c>
      <c r="D37">
        <f>(1-Import_shares!D37)*TFC_reg9!D37</f>
        <v>291899.50199999998</v>
      </c>
      <c r="E37">
        <f>(1-Import_shares!E37)*TFC_reg9!E37</f>
        <v>313941.7819</v>
      </c>
      <c r="F37">
        <f>(1-Import_shares!F37)*TFC_reg9!F37</f>
        <v>311207.76670000004</v>
      </c>
      <c r="G37">
        <f>(1-Import_shares!G37)*TFC_reg9!G37</f>
        <v>301937.96420000005</v>
      </c>
      <c r="H37">
        <f>(1-Import_shares!H37)*TFC_reg9!H37</f>
        <v>303319.25139999995</v>
      </c>
      <c r="I37">
        <f>(1-Import_shares!I37)*TFC_reg9!I37</f>
        <v>302586.28720000002</v>
      </c>
      <c r="J37">
        <f>(1-Import_shares!J37)*TFC_reg9!J37</f>
        <v>295444.07120000001</v>
      </c>
      <c r="K37">
        <f>(1-Import_shares!K37)*TFC_reg9!K37</f>
        <v>291071.46429999999</v>
      </c>
      <c r="L37">
        <f>(1-Import_shares!L37)*TFC_reg9!L37</f>
        <v>302183.22399999999</v>
      </c>
      <c r="M37">
        <f>(1-Import_shares!M37)*TFC_reg9!M37</f>
        <v>291856.89260000002</v>
      </c>
      <c r="N37">
        <f>(1-Import_shares!N37)*TFC_reg9!N37</f>
        <v>308293.75800000003</v>
      </c>
      <c r="O37">
        <f>(1-Import_shares!O37)*TFC_reg9!O37</f>
        <v>320947.75789999991</v>
      </c>
      <c r="P37">
        <f>(1-Import_shares!P37)*TFC_reg9!P37</f>
        <v>370759.73919999995</v>
      </c>
      <c r="Q37">
        <f>(1-Import_shares!Q37)*TFC_reg9!Q37</f>
        <v>362036.78820000001</v>
      </c>
    </row>
    <row r="38" spans="1:17" x14ac:dyDescent="0.25">
      <c r="A38" s="1" t="s">
        <v>11</v>
      </c>
      <c r="B38" s="1" t="s">
        <v>6</v>
      </c>
      <c r="C38">
        <f>(1-Import_shares!C38)*TFC_reg9!C38</f>
        <v>7410795.0501892427</v>
      </c>
      <c r="D38">
        <f>(1-Import_shares!D38)*TFC_reg9!D38</f>
        <v>7589026.225703205</v>
      </c>
      <c r="E38">
        <f>(1-Import_shares!E38)*TFC_reg9!E38</f>
        <v>7908047.7629333613</v>
      </c>
      <c r="F38">
        <f>(1-Import_shares!F38)*TFC_reg9!F38</f>
        <v>7861308.3866913943</v>
      </c>
      <c r="G38">
        <f>(1-Import_shares!G38)*TFC_reg9!G38</f>
        <v>7833273.9928895822</v>
      </c>
      <c r="H38">
        <f>(1-Import_shares!H38)*TFC_reg9!H38</f>
        <v>8386968.0258408915</v>
      </c>
      <c r="I38">
        <f>(1-Import_shares!I38)*TFC_reg9!I38</f>
        <v>8403907.9828367569</v>
      </c>
      <c r="J38">
        <f>(1-Import_shares!J38)*TFC_reg9!J38</f>
        <v>8623897.7085696813</v>
      </c>
      <c r="K38">
        <f>(1-Import_shares!K38)*TFC_reg9!K38</f>
        <v>8771135.9845535494</v>
      </c>
      <c r="L38">
        <f>(1-Import_shares!L38)*TFC_reg9!L38</f>
        <v>8861420.4025602974</v>
      </c>
      <c r="M38">
        <f>(1-Import_shares!M38)*TFC_reg9!M38</f>
        <v>8915469.7873852775</v>
      </c>
      <c r="N38">
        <f>(1-Import_shares!N38)*TFC_reg9!N38</f>
        <v>9221070.8641985934</v>
      </c>
      <c r="O38">
        <f>(1-Import_shares!O38)*TFC_reg9!O38</f>
        <v>9402834.2991855275</v>
      </c>
      <c r="P38">
        <f>(1-Import_shares!P38)*TFC_reg9!P38</f>
        <v>9616958.3820415232</v>
      </c>
      <c r="Q38">
        <f>(1-Import_shares!Q38)*TFC_reg9!Q38</f>
        <v>9667436.3678376935</v>
      </c>
    </row>
    <row r="39" spans="1:17" x14ac:dyDescent="0.25">
      <c r="A39" s="1" t="s">
        <v>12</v>
      </c>
      <c r="B39" s="1" t="s">
        <v>1</v>
      </c>
      <c r="C39">
        <f>(1-Import_shares!C39)*TFC_reg9!C39</f>
        <v>550219.38529999997</v>
      </c>
      <c r="D39">
        <f>(1-Import_shares!D39)*TFC_reg9!D39</f>
        <v>565971.82629999984</v>
      </c>
      <c r="E39">
        <f>(1-Import_shares!E39)*TFC_reg9!E39</f>
        <v>608141.85750000004</v>
      </c>
      <c r="F39">
        <f>(1-Import_shares!F39)*TFC_reg9!F39</f>
        <v>641297.09159999993</v>
      </c>
      <c r="G39">
        <f>(1-Import_shares!G39)*TFC_reg9!G39</f>
        <v>626656.33270000003</v>
      </c>
      <c r="H39">
        <f>(1-Import_shares!H39)*TFC_reg9!H39</f>
        <v>742639.28710000007</v>
      </c>
      <c r="I39">
        <f>(1-Import_shares!I39)*TFC_reg9!I39</f>
        <v>828235.04189999995</v>
      </c>
      <c r="J39">
        <f>(1-Import_shares!J39)*TFC_reg9!J39</f>
        <v>774845.46470000013</v>
      </c>
      <c r="K39">
        <f>(1-Import_shares!K39)*TFC_reg9!K39</f>
        <v>834242.55440000002</v>
      </c>
      <c r="L39">
        <f>(1-Import_shares!L39)*TFC_reg9!L39</f>
        <v>860991.70719999995</v>
      </c>
      <c r="M39">
        <f>(1-Import_shares!M39)*TFC_reg9!M39</f>
        <v>785674.37570000009</v>
      </c>
      <c r="N39">
        <f>(1-Import_shares!N39)*TFC_reg9!N39</f>
        <v>725728.05079999997</v>
      </c>
      <c r="O39">
        <f>(1-Import_shares!O39)*TFC_reg9!O39</f>
        <v>742097.28670000006</v>
      </c>
      <c r="P39">
        <f>(1-Import_shares!P39)*TFC_reg9!P39</f>
        <v>735683.89399999997</v>
      </c>
      <c r="Q39">
        <f>(1-Import_shares!Q39)*TFC_reg9!Q39</f>
        <v>691806.3861</v>
      </c>
    </row>
    <row r="40" spans="1:17" x14ac:dyDescent="0.25">
      <c r="A40" s="1" t="s">
        <v>12</v>
      </c>
      <c r="B40" s="1" t="s">
        <v>2</v>
      </c>
      <c r="C40">
        <f>(1-Import_shares!C40)*TFC_reg9!C40</f>
        <v>1472463.2056067465</v>
      </c>
      <c r="D40">
        <f>(1-Import_shares!D40)*TFC_reg9!D40</f>
        <v>1542391.3878356921</v>
      </c>
      <c r="E40">
        <f>(1-Import_shares!E40)*TFC_reg9!E40</f>
        <v>1533702.3381022734</v>
      </c>
      <c r="F40">
        <f>(1-Import_shares!F40)*TFC_reg9!F40</f>
        <v>1543503.4598496847</v>
      </c>
      <c r="G40">
        <f>(1-Import_shares!G40)*TFC_reg9!G40</f>
        <v>1436548.3388498256</v>
      </c>
      <c r="H40">
        <f>(1-Import_shares!H40)*TFC_reg9!H40</f>
        <v>1580133.227404763</v>
      </c>
      <c r="I40">
        <f>(1-Import_shares!I40)*TFC_reg9!I40</f>
        <v>1685941.1309830542</v>
      </c>
      <c r="J40">
        <f>(1-Import_shares!J40)*TFC_reg9!J40</f>
        <v>1588740.1782025967</v>
      </c>
      <c r="K40">
        <f>(1-Import_shares!K40)*TFC_reg9!K40</f>
        <v>1547192.2060841757</v>
      </c>
      <c r="L40">
        <f>(1-Import_shares!L40)*TFC_reg9!L40</f>
        <v>1480450.2038640357</v>
      </c>
      <c r="M40">
        <f>(1-Import_shares!M40)*TFC_reg9!M40</f>
        <v>1507818.9773031769</v>
      </c>
      <c r="N40">
        <f>(1-Import_shares!N40)*TFC_reg9!N40</f>
        <v>1575034.897219626</v>
      </c>
      <c r="O40">
        <f>(1-Import_shares!O40)*TFC_reg9!O40</f>
        <v>1567516.584055885</v>
      </c>
      <c r="P40">
        <f>(1-Import_shares!P40)*TFC_reg9!P40</f>
        <v>1668749.7351775744</v>
      </c>
      <c r="Q40">
        <f>(1-Import_shares!Q40)*TFC_reg9!Q40</f>
        <v>1659650.1172103044</v>
      </c>
    </row>
    <row r="41" spans="1:17" x14ac:dyDescent="0.25">
      <c r="A41" s="1" t="s">
        <v>12</v>
      </c>
      <c r="B41" s="1" t="s">
        <v>3</v>
      </c>
      <c r="C41">
        <f>(1-Import_shares!C41)*TFC_reg9!C41</f>
        <v>5179862.4202000005</v>
      </c>
      <c r="D41">
        <f>(1-Import_shares!D41)*TFC_reg9!D41</f>
        <v>5285823.2551000006</v>
      </c>
      <c r="E41">
        <f>(1-Import_shares!E41)*TFC_reg9!E41</f>
        <v>5643812.3599000005</v>
      </c>
      <c r="F41">
        <f>(1-Import_shares!F41)*TFC_reg9!F41</f>
        <v>5840941.0683652814</v>
      </c>
      <c r="G41">
        <f>(1-Import_shares!G41)*TFC_reg9!G41</f>
        <v>5792273.7486409498</v>
      </c>
      <c r="H41">
        <f>(1-Import_shares!H41)*TFC_reg9!H41</f>
        <v>5857131.122068095</v>
      </c>
      <c r="I41">
        <f>(1-Import_shares!I41)*TFC_reg9!I41</f>
        <v>5916917.2794663226</v>
      </c>
      <c r="J41">
        <f>(1-Import_shares!J41)*TFC_reg9!J41</f>
        <v>6141669.7976531815</v>
      </c>
      <c r="K41">
        <f>(1-Import_shares!K41)*TFC_reg9!K41</f>
        <v>6286497.6115464279</v>
      </c>
      <c r="L41">
        <f>(1-Import_shares!L41)*TFC_reg9!L41</f>
        <v>6214357.3417941369</v>
      </c>
      <c r="M41">
        <f>(1-Import_shares!M41)*TFC_reg9!M41</f>
        <v>6256395.2144850725</v>
      </c>
      <c r="N41">
        <f>(1-Import_shares!N41)*TFC_reg9!N41</f>
        <v>6125529.4249980366</v>
      </c>
      <c r="O41">
        <f>(1-Import_shares!O41)*TFC_reg9!O41</f>
        <v>6127609.5429682033</v>
      </c>
      <c r="P41">
        <f>(1-Import_shares!P41)*TFC_reg9!P41</f>
        <v>6253850.3569174157</v>
      </c>
      <c r="Q41">
        <f>(1-Import_shares!Q41)*TFC_reg9!Q41</f>
        <v>6397968.5281957388</v>
      </c>
    </row>
    <row r="42" spans="1:17" x14ac:dyDescent="0.25">
      <c r="A42" s="1" t="s">
        <v>12</v>
      </c>
      <c r="B42" s="1" t="s">
        <v>4</v>
      </c>
      <c r="C42">
        <f>(1-Import_shares!C42)*TFC_reg9!C42</f>
        <v>2172955.2411326985</v>
      </c>
      <c r="D42">
        <f>(1-Import_shares!D42)*TFC_reg9!D42</f>
        <v>2286374.1820592475</v>
      </c>
      <c r="E42">
        <f>(1-Import_shares!E42)*TFC_reg9!E42</f>
        <v>2357247.10844746</v>
      </c>
      <c r="F42">
        <f>(1-Import_shares!F42)*TFC_reg9!F42</f>
        <v>2369303.2578429445</v>
      </c>
      <c r="G42">
        <f>(1-Import_shares!G42)*TFC_reg9!G42</f>
        <v>2314034.1842874791</v>
      </c>
      <c r="H42">
        <f>(1-Import_shares!H42)*TFC_reg9!H42</f>
        <v>2397125.473829905</v>
      </c>
      <c r="I42">
        <f>(1-Import_shares!I42)*TFC_reg9!I42</f>
        <v>2382698.8853858188</v>
      </c>
      <c r="J42">
        <f>(1-Import_shares!J42)*TFC_reg9!J42</f>
        <v>2420837.6202343157</v>
      </c>
      <c r="K42">
        <f>(1-Import_shares!K42)*TFC_reg9!K42</f>
        <v>2465711.9366463651</v>
      </c>
      <c r="L42">
        <f>(1-Import_shares!L42)*TFC_reg9!L42</f>
        <v>2383613.8339999998</v>
      </c>
      <c r="M42">
        <f>(1-Import_shares!M42)*TFC_reg9!M42</f>
        <v>2335889.6840999997</v>
      </c>
      <c r="N42">
        <f>(1-Import_shares!N42)*TFC_reg9!N42</f>
        <v>2394242.7261817404</v>
      </c>
      <c r="O42">
        <f>(1-Import_shares!O42)*TFC_reg9!O42</f>
        <v>2407930.2119</v>
      </c>
      <c r="P42">
        <f>(1-Import_shares!P42)*TFC_reg9!P42</f>
        <v>2300667.7985999999</v>
      </c>
      <c r="Q42">
        <f>(1-Import_shares!Q42)*TFC_reg9!Q42</f>
        <v>2293908.7829999998</v>
      </c>
    </row>
    <row r="43" spans="1:17" x14ac:dyDescent="0.25">
      <c r="A43" s="1" t="s">
        <v>12</v>
      </c>
      <c r="B43" s="1" t="s">
        <v>5</v>
      </c>
      <c r="C43">
        <f>(1-Import_shares!C43)*TFC_reg9!C43</f>
        <v>6602.5418</v>
      </c>
      <c r="D43">
        <f>(1-Import_shares!D43)*TFC_reg9!D43</f>
        <v>7280.2583999999997</v>
      </c>
      <c r="E43">
        <f>(1-Import_shares!E43)*TFC_reg9!E43</f>
        <v>5988.3369000000002</v>
      </c>
      <c r="F43">
        <f>(1-Import_shares!F43)*TFC_reg9!F43</f>
        <v>10100.599</v>
      </c>
      <c r="G43">
        <f>(1-Import_shares!G43)*TFC_reg9!G43</f>
        <v>13373.0353</v>
      </c>
      <c r="H43">
        <f>(1-Import_shares!H43)*TFC_reg9!H43</f>
        <v>15791.010900000001</v>
      </c>
      <c r="I43">
        <f>(1-Import_shares!I43)*TFC_reg9!I43</f>
        <v>18032.4323</v>
      </c>
      <c r="J43">
        <f>(1-Import_shares!J43)*TFC_reg9!J43</f>
        <v>21514.298599999998</v>
      </c>
      <c r="K43">
        <f>(1-Import_shares!K43)*TFC_reg9!K43</f>
        <v>24135.629499999999</v>
      </c>
      <c r="L43">
        <f>(1-Import_shares!L43)*TFC_reg9!L43</f>
        <v>27458.0157</v>
      </c>
      <c r="M43">
        <f>(1-Import_shares!M43)*TFC_reg9!M43</f>
        <v>31620.742700000003</v>
      </c>
      <c r="N43">
        <f>(1-Import_shares!N43)*TFC_reg9!N43</f>
        <v>35193.720099999999</v>
      </c>
      <c r="O43">
        <f>(1-Import_shares!O43)*TFC_reg9!O43</f>
        <v>38402.289000000004</v>
      </c>
      <c r="P43">
        <f>(1-Import_shares!P43)*TFC_reg9!P43</f>
        <v>41681.598599999998</v>
      </c>
      <c r="Q43">
        <f>(1-Import_shares!Q43)*TFC_reg9!Q43</f>
        <v>44447.294699999999</v>
      </c>
    </row>
    <row r="44" spans="1:17" x14ac:dyDescent="0.25">
      <c r="A44" s="1" t="s">
        <v>12</v>
      </c>
      <c r="B44" s="1" t="s">
        <v>6</v>
      </c>
      <c r="C44">
        <f>(1-Import_shares!C44)*TFC_reg9!C44</f>
        <v>1917800.6915762688</v>
      </c>
      <c r="D44">
        <f>(1-Import_shares!D44)*TFC_reg9!D44</f>
        <v>2009442.22328991</v>
      </c>
      <c r="E44">
        <f>(1-Import_shares!E44)*TFC_reg9!E44</f>
        <v>2109698.1129380944</v>
      </c>
      <c r="F44">
        <f>(1-Import_shares!F44)*TFC_reg9!F44</f>
        <v>2197299.5633241278</v>
      </c>
      <c r="G44">
        <f>(1-Import_shares!G44)*TFC_reg9!G44</f>
        <v>2206987.6903047496</v>
      </c>
      <c r="H44">
        <f>(1-Import_shares!H44)*TFC_reg9!H44</f>
        <v>2369018.6451999927</v>
      </c>
      <c r="I44">
        <f>(1-Import_shares!I44)*TFC_reg9!I44</f>
        <v>2482772.4336709301</v>
      </c>
      <c r="J44">
        <f>(1-Import_shares!J44)*TFC_reg9!J44</f>
        <v>2558491.5171657982</v>
      </c>
      <c r="K44">
        <f>(1-Import_shares!K44)*TFC_reg9!K44</f>
        <v>2657380.9596961397</v>
      </c>
      <c r="L44">
        <f>(1-Import_shares!L44)*TFC_reg9!L44</f>
        <v>2759209.3393872068</v>
      </c>
      <c r="M44">
        <f>(1-Import_shares!M44)*TFC_reg9!M44</f>
        <v>2761454.7617933354</v>
      </c>
      <c r="N44">
        <f>(1-Import_shares!N44)*TFC_reg9!N44</f>
        <v>2764125.7456709496</v>
      </c>
      <c r="O44">
        <f>(1-Import_shares!O44)*TFC_reg9!O44</f>
        <v>2797599.2623149003</v>
      </c>
      <c r="P44">
        <f>(1-Import_shares!P44)*TFC_reg9!P44</f>
        <v>2855903.9416846954</v>
      </c>
      <c r="Q44">
        <f>(1-Import_shares!Q44)*TFC_reg9!Q44</f>
        <v>2921708.1998173986</v>
      </c>
    </row>
    <row r="45" spans="1:17" x14ac:dyDescent="0.25">
      <c r="A45" s="1" t="s">
        <v>13</v>
      </c>
      <c r="B45" s="1" t="s">
        <v>1</v>
      </c>
      <c r="C45">
        <f>(1-Import_shares!C45)*TFC_reg9!C45</f>
        <v>3544534.0860000001</v>
      </c>
      <c r="D45">
        <f>(1-Import_shares!D45)*TFC_reg9!D45</f>
        <v>3634534.9910999993</v>
      </c>
      <c r="E45">
        <f>(1-Import_shares!E45)*TFC_reg9!E45</f>
        <v>3494073.7039000001</v>
      </c>
      <c r="F45">
        <f>(1-Import_shares!F45)*TFC_reg9!F45</f>
        <v>3255001.6363999997</v>
      </c>
      <c r="G45">
        <f>(1-Import_shares!G45)*TFC_reg9!G45</f>
        <v>2732628.0395999998</v>
      </c>
      <c r="H45">
        <f>(1-Import_shares!H45)*TFC_reg9!H45</f>
        <v>2799892.0081999996</v>
      </c>
      <c r="I45">
        <f>(1-Import_shares!I45)*TFC_reg9!I45</f>
        <v>2707141.071</v>
      </c>
      <c r="J45">
        <f>(1-Import_shares!J45)*TFC_reg9!J45</f>
        <v>2437810.8689000001</v>
      </c>
      <c r="K45">
        <f>(1-Import_shares!K45)*TFC_reg9!K45</f>
        <v>2360230.2826999999</v>
      </c>
      <c r="L45">
        <f>(1-Import_shares!L45)*TFC_reg9!L45</f>
        <v>2295843.7821</v>
      </c>
      <c r="M45">
        <f>(1-Import_shares!M45)*TFC_reg9!M45</f>
        <v>2323583.5068000001</v>
      </c>
      <c r="N45">
        <f>(1-Import_shares!N45)*TFC_reg9!N45</f>
        <v>2179245.8177999998</v>
      </c>
      <c r="O45">
        <f>(1-Import_shares!O45)*TFC_reg9!O45</f>
        <v>2200776.4065</v>
      </c>
      <c r="P45">
        <f>(1-Import_shares!P45)*TFC_reg9!P45</f>
        <v>2079171.6069999998</v>
      </c>
      <c r="Q45">
        <f>(1-Import_shares!Q45)*TFC_reg9!Q45</f>
        <v>2090492.0869000002</v>
      </c>
    </row>
    <row r="46" spans="1:17" x14ac:dyDescent="0.25">
      <c r="A46" s="1" t="s">
        <v>13</v>
      </c>
      <c r="B46" s="1" t="s">
        <v>2</v>
      </c>
      <c r="C46">
        <f>(1-Import_shares!C46)*TFC_reg9!C46</f>
        <v>16544976.701160539</v>
      </c>
      <c r="D46">
        <f>(1-Import_shares!D46)*TFC_reg9!D46</f>
        <v>16048989.57900504</v>
      </c>
      <c r="E46">
        <f>(1-Import_shares!E46)*TFC_reg9!E46</f>
        <v>16721874.073986724</v>
      </c>
      <c r="F46">
        <f>(1-Import_shares!F46)*TFC_reg9!F46</f>
        <v>17140054.231462002</v>
      </c>
      <c r="G46">
        <f>(1-Import_shares!G46)*TFC_reg9!G46</f>
        <v>16402179.842841407</v>
      </c>
      <c r="H46">
        <f>(1-Import_shares!H46)*TFC_reg9!H46</f>
        <v>17121716.257331442</v>
      </c>
      <c r="I46">
        <f>(1-Import_shares!I46)*TFC_reg9!I46</f>
        <v>17466949.189682253</v>
      </c>
      <c r="J46">
        <f>(1-Import_shares!J46)*TFC_reg9!J46</f>
        <v>17017440.826028544</v>
      </c>
      <c r="K46">
        <f>(1-Import_shares!K46)*TFC_reg9!K46</f>
        <v>18394941.207270984</v>
      </c>
      <c r="L46">
        <f>(1-Import_shares!L46)*TFC_reg9!L46</f>
        <v>19078042.197882473</v>
      </c>
      <c r="M46">
        <f>(1-Import_shares!M46)*TFC_reg9!M46</f>
        <v>18433953.706498098</v>
      </c>
      <c r="N46">
        <f>(1-Import_shares!N46)*TFC_reg9!N46</f>
        <v>18660503.298099998</v>
      </c>
      <c r="O46">
        <f>(1-Import_shares!O46)*TFC_reg9!O46</f>
        <v>19176927.050900001</v>
      </c>
      <c r="P46">
        <f>(1-Import_shares!P46)*TFC_reg9!P46</f>
        <v>20846822.308600001</v>
      </c>
      <c r="Q46">
        <f>(1-Import_shares!Q46)*TFC_reg9!Q46</f>
        <v>20958021.603100002</v>
      </c>
    </row>
    <row r="47" spans="1:17" x14ac:dyDescent="0.25">
      <c r="A47" s="1" t="s">
        <v>13</v>
      </c>
      <c r="B47" s="1" t="s">
        <v>3</v>
      </c>
      <c r="C47">
        <f>(1-Import_shares!C47)*TFC_reg9!C47</f>
        <v>35830461.737262666</v>
      </c>
      <c r="D47">
        <f>(1-Import_shares!D47)*TFC_reg9!D47</f>
        <v>36180194.163558587</v>
      </c>
      <c r="E47">
        <f>(1-Import_shares!E47)*TFC_reg9!E47</f>
        <v>36563393.900134966</v>
      </c>
      <c r="F47">
        <f>(1-Import_shares!F47)*TFC_reg9!F47</f>
        <v>35926440.376194455</v>
      </c>
      <c r="G47">
        <f>(1-Import_shares!G47)*TFC_reg9!G47</f>
        <v>34832450.468191706</v>
      </c>
      <c r="H47">
        <f>(1-Import_shares!H47)*TFC_reg9!H47</f>
        <v>36362040.025449909</v>
      </c>
      <c r="I47">
        <f>(1-Import_shares!I47)*TFC_reg9!I47</f>
        <v>35330007.071799994</v>
      </c>
      <c r="J47">
        <f>(1-Import_shares!J47)*TFC_reg9!J47</f>
        <v>35153231.054300003</v>
      </c>
      <c r="K47">
        <f>(1-Import_shares!K47)*TFC_reg9!K47</f>
        <v>35694759.194399998</v>
      </c>
      <c r="L47">
        <f>(1-Import_shares!L47)*TFC_reg9!L47</f>
        <v>35807028.438599996</v>
      </c>
      <c r="M47">
        <f>(1-Import_shares!M47)*TFC_reg9!M47</f>
        <v>36397947.703699999</v>
      </c>
      <c r="N47">
        <f>(1-Import_shares!N47)*TFC_reg9!N47</f>
        <v>36698489.825399995</v>
      </c>
      <c r="O47">
        <f>(1-Import_shares!O47)*TFC_reg9!O47</f>
        <v>36667460.556599997</v>
      </c>
      <c r="P47">
        <f>(1-Import_shares!P47)*TFC_reg9!P47</f>
        <v>37082274.774800003</v>
      </c>
      <c r="Q47">
        <f>(1-Import_shares!Q47)*TFC_reg9!Q47</f>
        <v>36746762.070100002</v>
      </c>
    </row>
    <row r="48" spans="1:17" x14ac:dyDescent="0.25">
      <c r="A48" s="1" t="s">
        <v>13</v>
      </c>
      <c r="B48" s="1" t="s">
        <v>4</v>
      </c>
      <c r="C48">
        <f>(1-Import_shares!C48)*TFC_reg9!C48</f>
        <v>2604890.0008999999</v>
      </c>
      <c r="D48">
        <f>(1-Import_shares!D48)*TFC_reg9!D48</f>
        <v>2645373.0005999999</v>
      </c>
      <c r="E48">
        <f>(1-Import_shares!E48)*TFC_reg9!E48</f>
        <v>2571631.0019999999</v>
      </c>
      <c r="F48">
        <f>(1-Import_shares!F48)*TFC_reg9!F48</f>
        <v>2508093.0014</v>
      </c>
      <c r="G48">
        <f>(1-Import_shares!G48)*TFC_reg9!G48</f>
        <v>2314805.0014</v>
      </c>
      <c r="H48">
        <f>(1-Import_shares!H48)*TFC_reg9!H48</f>
        <v>2515797.0003</v>
      </c>
      <c r="I48">
        <f>(1-Import_shares!I48)*TFC_reg9!I48</f>
        <v>2494651.9989999998</v>
      </c>
      <c r="J48">
        <f>(1-Import_shares!J48)*TFC_reg9!J48</f>
        <v>2389827.9982000003</v>
      </c>
      <c r="K48">
        <f>(1-Import_shares!K48)*TFC_reg9!K48</f>
        <v>2583235.9993000003</v>
      </c>
      <c r="L48">
        <f>(1-Import_shares!L48)*TFC_reg9!L48</f>
        <v>2616275.9980000001</v>
      </c>
      <c r="M48">
        <f>(1-Import_shares!M48)*TFC_reg9!M48</f>
        <v>2453705.9991000001</v>
      </c>
      <c r="N48">
        <f>(1-Import_shares!N48)*TFC_reg9!N48</f>
        <v>2332496.9982000003</v>
      </c>
      <c r="O48">
        <f>(1-Import_shares!O48)*TFC_reg9!O48</f>
        <v>2334335.09</v>
      </c>
      <c r="P48">
        <f>(1-Import_shares!P48)*TFC_reg9!P48</f>
        <v>2609521.6897</v>
      </c>
      <c r="Q48">
        <f>(1-Import_shares!Q48)*TFC_reg9!Q48</f>
        <v>2684992.1614000001</v>
      </c>
    </row>
    <row r="49" spans="1:17" x14ac:dyDescent="0.25">
      <c r="A49" s="1" t="s">
        <v>13</v>
      </c>
      <c r="B49" s="1" t="s">
        <v>5</v>
      </c>
      <c r="C49">
        <f>(1-Import_shares!C49)*TFC_reg9!C49</f>
        <v>265667.00099999999</v>
      </c>
      <c r="D49">
        <f>(1-Import_shares!D49)*TFC_reg9!D49</f>
        <v>428688.0012</v>
      </c>
      <c r="E49">
        <f>(1-Import_shares!E49)*TFC_reg9!E49</f>
        <v>439028.99939999997</v>
      </c>
      <c r="F49">
        <f>(1-Import_shares!F49)*TFC_reg9!F49</f>
        <v>395009</v>
      </c>
      <c r="G49">
        <f>(1-Import_shares!G49)*TFC_reg9!G49</f>
        <v>392345.00040000002</v>
      </c>
      <c r="H49">
        <f>(1-Import_shares!H49)*TFC_reg9!H49</f>
        <v>392859.99949999998</v>
      </c>
      <c r="I49">
        <f>(1-Import_shares!I49)*TFC_reg9!I49</f>
        <v>404961.0001</v>
      </c>
      <c r="J49">
        <f>(1-Import_shares!J49)*TFC_reg9!J49</f>
        <v>405507.00260000001</v>
      </c>
      <c r="K49">
        <f>(1-Import_shares!K49)*TFC_reg9!K49</f>
        <v>381963.99890000001</v>
      </c>
      <c r="L49">
        <f>(1-Import_shares!L49)*TFC_reg9!L49</f>
        <v>383399.00319999998</v>
      </c>
      <c r="M49">
        <f>(1-Import_shares!M49)*TFC_reg9!M49</f>
        <v>374414.00099999999</v>
      </c>
      <c r="N49">
        <f>(1-Import_shares!N49)*TFC_reg9!N49</f>
        <v>412790.00049999997</v>
      </c>
      <c r="O49">
        <f>(1-Import_shares!O49)*TFC_reg9!O49</f>
        <v>375159.34169999999</v>
      </c>
      <c r="P49">
        <f>(1-Import_shares!P49)*TFC_reg9!P49</f>
        <v>450679.58089999994</v>
      </c>
      <c r="Q49">
        <f>(1-Import_shares!Q49)*TFC_reg9!Q49</f>
        <v>419291.71849999996</v>
      </c>
    </row>
    <row r="50" spans="1:17" x14ac:dyDescent="0.25">
      <c r="A50" s="1" t="s">
        <v>13</v>
      </c>
      <c r="B50" s="1" t="s">
        <v>6</v>
      </c>
      <c r="C50">
        <f>(1-Import_shares!C50)*TFC_reg9!C50</f>
        <v>15874146.001899999</v>
      </c>
      <c r="D50">
        <f>(1-Import_shares!D50)*TFC_reg9!D50</f>
        <v>15917831.999500001</v>
      </c>
      <c r="E50">
        <f>(1-Import_shares!E50)*TFC_reg9!E50</f>
        <v>16350987.6008</v>
      </c>
      <c r="F50">
        <f>(1-Import_shares!F50)*TFC_reg9!F50</f>
        <v>16285039.200300001</v>
      </c>
      <c r="G50">
        <f>(1-Import_shares!G50)*TFC_reg9!G50</f>
        <v>15566086.8016</v>
      </c>
      <c r="H50">
        <f>(1-Import_shares!H50)*TFC_reg9!H50</f>
        <v>16130487.6007</v>
      </c>
      <c r="I50">
        <f>(1-Import_shares!I50)*TFC_reg9!I50</f>
        <v>16195258.8002</v>
      </c>
      <c r="J50">
        <f>(1-Import_shares!J50)*TFC_reg9!J50</f>
        <v>16030398.918579429</v>
      </c>
      <c r="K50">
        <f>(1-Import_shares!K50)*TFC_reg9!K50</f>
        <v>16185327.317933135</v>
      </c>
      <c r="L50">
        <f>(1-Import_shares!L50)*TFC_reg9!L50</f>
        <v>16329617.549858613</v>
      </c>
      <c r="M50">
        <f>(1-Import_shares!M50)*TFC_reg9!M50</f>
        <v>16311821.279102484</v>
      </c>
      <c r="N50">
        <f>(1-Import_shares!N50)*TFC_reg9!N50</f>
        <v>16473109.262835693</v>
      </c>
      <c r="O50">
        <f>(1-Import_shares!O50)*TFC_reg9!O50</f>
        <v>16350345.702</v>
      </c>
      <c r="P50">
        <f>(1-Import_shares!P50)*TFC_reg9!P50</f>
        <v>16915819.829399999</v>
      </c>
      <c r="Q50">
        <f>(1-Import_shares!Q50)*TFC_reg9!Q50</f>
        <v>16702893.661599999</v>
      </c>
    </row>
    <row r="51" spans="1:17" x14ac:dyDescent="0.25">
      <c r="A51" s="1" t="s">
        <v>14</v>
      </c>
      <c r="B51" s="1" t="s">
        <v>1</v>
      </c>
      <c r="C51">
        <f>(1-Import_shares!C51)*TFC_reg9!C51</f>
        <v>3668285.6108999997</v>
      </c>
      <c r="D51">
        <f>(1-Import_shares!D51)*TFC_reg9!D51</f>
        <v>3674502.2104000007</v>
      </c>
      <c r="E51">
        <f>(1-Import_shares!E51)*TFC_reg9!E51</f>
        <v>3880333.8285999997</v>
      </c>
      <c r="F51">
        <f>(1-Import_shares!F51)*TFC_reg9!F51</f>
        <v>4098498.0845999992</v>
      </c>
      <c r="G51">
        <f>(1-Import_shares!G51)*TFC_reg9!G51</f>
        <v>4038643.8399999994</v>
      </c>
      <c r="H51">
        <f>(1-Import_shares!H51)*TFC_reg9!H51</f>
        <v>3733995.9008999998</v>
      </c>
      <c r="I51">
        <f>(1-Import_shares!I51)*TFC_reg9!I51</f>
        <v>3570418.8043</v>
      </c>
      <c r="J51">
        <f>(1-Import_shares!J51)*TFC_reg9!J51</f>
        <v>3874062.9024</v>
      </c>
      <c r="K51">
        <f>(1-Import_shares!K51)*TFC_reg9!K51</f>
        <v>3737370.8421</v>
      </c>
      <c r="L51">
        <f>(1-Import_shares!L51)*TFC_reg9!L51</f>
        <v>3778411.7042999994</v>
      </c>
      <c r="M51">
        <f>(1-Import_shares!M51)*TFC_reg9!M51</f>
        <v>3517957.2155000004</v>
      </c>
      <c r="N51">
        <f>(1-Import_shares!N51)*TFC_reg9!N51</f>
        <v>3611462.8946000002</v>
      </c>
      <c r="O51">
        <f>(1-Import_shares!O51)*TFC_reg9!O51</f>
        <v>4183037.1453</v>
      </c>
      <c r="P51">
        <f>(1-Import_shares!P51)*TFC_reg9!P51</f>
        <v>4308661.9071000004</v>
      </c>
      <c r="Q51">
        <f>(1-Import_shares!Q51)*TFC_reg9!Q51</f>
        <v>4256822.5366904717</v>
      </c>
    </row>
    <row r="52" spans="1:17" x14ac:dyDescent="0.25">
      <c r="A52" s="1" t="s">
        <v>14</v>
      </c>
      <c r="B52" s="1" t="s">
        <v>2</v>
      </c>
      <c r="C52">
        <f>(1-Import_shares!C52)*TFC_reg9!C52</f>
        <v>11371516.038000004</v>
      </c>
      <c r="D52">
        <f>(1-Import_shares!D52)*TFC_reg9!D52</f>
        <v>12326016.201100001</v>
      </c>
      <c r="E52">
        <f>(1-Import_shares!E52)*TFC_reg9!E52</f>
        <v>13385609.082299998</v>
      </c>
      <c r="F52">
        <f>(1-Import_shares!F52)*TFC_reg9!F52</f>
        <v>13872618.9474</v>
      </c>
      <c r="G52">
        <f>(1-Import_shares!G52)*TFC_reg9!G52</f>
        <v>13403359.191000005</v>
      </c>
      <c r="H52">
        <f>(1-Import_shares!H52)*TFC_reg9!H52</f>
        <v>14581807.394199999</v>
      </c>
      <c r="I52">
        <f>(1-Import_shares!I52)*TFC_reg9!I52</f>
        <v>15837673.511699997</v>
      </c>
      <c r="J52">
        <f>(1-Import_shares!J52)*TFC_reg9!J52</f>
        <v>15764098.323900003</v>
      </c>
      <c r="K52">
        <f>(1-Import_shares!K52)*TFC_reg9!K52</f>
        <v>15823960.046999998</v>
      </c>
      <c r="L52">
        <f>(1-Import_shares!L52)*TFC_reg9!L52</f>
        <v>15895612.150599997</v>
      </c>
      <c r="M52">
        <f>(1-Import_shares!M52)*TFC_reg9!M52</f>
        <v>16400569.049800009</v>
      </c>
      <c r="N52">
        <f>(1-Import_shares!N52)*TFC_reg9!N52</f>
        <v>16839232.074700002</v>
      </c>
      <c r="O52">
        <f>(1-Import_shares!O52)*TFC_reg9!O52</f>
        <v>16843111.251500003</v>
      </c>
      <c r="P52">
        <f>(1-Import_shares!P52)*TFC_reg9!P52</f>
        <v>17009783.851900004</v>
      </c>
      <c r="Q52">
        <f>(1-Import_shares!Q52)*TFC_reg9!Q52</f>
        <v>17470023.718899995</v>
      </c>
    </row>
    <row r="53" spans="1:17" x14ac:dyDescent="0.25">
      <c r="A53" s="1" t="s">
        <v>14</v>
      </c>
      <c r="B53" s="1" t="s">
        <v>3</v>
      </c>
      <c r="C53">
        <f>(1-Import_shares!C53)*TFC_reg9!C53</f>
        <v>17824815.800799996</v>
      </c>
      <c r="D53">
        <f>(1-Import_shares!D53)*TFC_reg9!D53</f>
        <v>18409952.116900004</v>
      </c>
      <c r="E53">
        <f>(1-Import_shares!E53)*TFC_reg9!E53</f>
        <v>19031589.520900004</v>
      </c>
      <c r="F53">
        <f>(1-Import_shares!F53)*TFC_reg9!F53</f>
        <v>19470675.748900004</v>
      </c>
      <c r="G53">
        <f>(1-Import_shares!G53)*TFC_reg9!G53</f>
        <v>19639874.312599998</v>
      </c>
      <c r="H53">
        <f>(1-Import_shares!H53)*TFC_reg9!H53</f>
        <v>20234068.534999996</v>
      </c>
      <c r="I53">
        <f>(1-Import_shares!I53)*TFC_reg9!I53</f>
        <v>20409686.322500002</v>
      </c>
      <c r="J53">
        <f>(1-Import_shares!J53)*TFC_reg9!J53</f>
        <v>21456816.932500001</v>
      </c>
      <c r="K53">
        <f>(1-Import_shares!K53)*TFC_reg9!K53</f>
        <v>21781078.853599999</v>
      </c>
      <c r="L53">
        <f>(1-Import_shares!L53)*TFC_reg9!L53</f>
        <v>22274944.097800005</v>
      </c>
      <c r="M53">
        <f>(1-Import_shares!M53)*TFC_reg9!M53</f>
        <v>22308319.138099998</v>
      </c>
      <c r="N53">
        <f>(1-Import_shares!N53)*TFC_reg9!N53</f>
        <v>22414032.524599995</v>
      </c>
      <c r="O53">
        <f>(1-Import_shares!O53)*TFC_reg9!O53</f>
        <v>23028939.921400003</v>
      </c>
      <c r="P53">
        <f>(1-Import_shares!P53)*TFC_reg9!P53</f>
        <v>22888804.869799998</v>
      </c>
      <c r="Q53">
        <f>(1-Import_shares!Q53)*TFC_reg9!Q53</f>
        <v>23189849.353199996</v>
      </c>
    </row>
    <row r="54" spans="1:17" x14ac:dyDescent="0.25">
      <c r="A54" s="1" t="s">
        <v>14</v>
      </c>
      <c r="B54" s="1" t="s">
        <v>4</v>
      </c>
      <c r="C54">
        <f>(1-Import_shares!C54)*TFC_reg9!C54</f>
        <v>11994269.924200002</v>
      </c>
      <c r="D54">
        <f>(1-Import_shares!D54)*TFC_reg9!D54</f>
        <v>12239550.067000005</v>
      </c>
      <c r="E54">
        <f>(1-Import_shares!E54)*TFC_reg9!E54</f>
        <v>12374940.625699999</v>
      </c>
      <c r="F54">
        <f>(1-Import_shares!F54)*TFC_reg9!F54</f>
        <v>12662750.409599999</v>
      </c>
      <c r="G54">
        <f>(1-Import_shares!G54)*TFC_reg9!G54</f>
        <v>12918145.016699998</v>
      </c>
      <c r="H54">
        <f>(1-Import_shares!H54)*TFC_reg9!H54</f>
        <v>13219472.596600002</v>
      </c>
      <c r="I54">
        <f>(1-Import_shares!I54)*TFC_reg9!I54</f>
        <v>13541613.804</v>
      </c>
      <c r="J54">
        <f>(1-Import_shares!J54)*TFC_reg9!J54</f>
        <v>13669330.627899999</v>
      </c>
      <c r="K54">
        <f>(1-Import_shares!K54)*TFC_reg9!K54</f>
        <v>14002932.678300003</v>
      </c>
      <c r="L54">
        <f>(1-Import_shares!L54)*TFC_reg9!L54</f>
        <v>14217287.1898</v>
      </c>
      <c r="M54">
        <f>(1-Import_shares!M54)*TFC_reg9!M54</f>
        <v>14394516.956900001</v>
      </c>
      <c r="N54">
        <f>(1-Import_shares!N54)*TFC_reg9!N54</f>
        <v>14651848.452000003</v>
      </c>
      <c r="O54">
        <f>(1-Import_shares!O54)*TFC_reg9!O54</f>
        <v>14838702.630700001</v>
      </c>
      <c r="P54">
        <f>(1-Import_shares!P54)*TFC_reg9!P54</f>
        <v>14910580.230600005</v>
      </c>
      <c r="Q54">
        <f>(1-Import_shares!Q54)*TFC_reg9!Q54</f>
        <v>15105606.027900007</v>
      </c>
    </row>
    <row r="55" spans="1:17" x14ac:dyDescent="0.25">
      <c r="A55" s="1" t="s">
        <v>14</v>
      </c>
      <c r="B55" s="1" t="s">
        <v>5</v>
      </c>
      <c r="C55">
        <f>(1-Import_shares!C55)*TFC_reg9!C55</f>
        <v>1512130.7897000001</v>
      </c>
      <c r="D55">
        <f>(1-Import_shares!D55)*TFC_reg9!D55</f>
        <v>1442614.6470999999</v>
      </c>
      <c r="E55">
        <f>(1-Import_shares!E55)*TFC_reg9!E55</f>
        <v>1515481.6477999999</v>
      </c>
      <c r="F55">
        <f>(1-Import_shares!F55)*TFC_reg9!F55</f>
        <v>1442208.5219000001</v>
      </c>
      <c r="G55">
        <f>(1-Import_shares!G55)*TFC_reg9!G55</f>
        <v>1386903.7359000002</v>
      </c>
      <c r="H55">
        <f>(1-Import_shares!H55)*TFC_reg9!H55</f>
        <v>1501781.3465999998</v>
      </c>
      <c r="I55">
        <f>(1-Import_shares!I55)*TFC_reg9!I55</f>
        <v>1483884.6917999997</v>
      </c>
      <c r="J55">
        <f>(1-Import_shares!J55)*TFC_reg9!J55</f>
        <v>1456905.8710999999</v>
      </c>
      <c r="K55">
        <f>(1-Import_shares!K55)*TFC_reg9!K55</f>
        <v>1424868.1513</v>
      </c>
      <c r="L55">
        <f>(1-Import_shares!L55)*TFC_reg9!L55</f>
        <v>1335227.0388000002</v>
      </c>
      <c r="M55">
        <f>(1-Import_shares!M55)*TFC_reg9!M55</f>
        <v>1274808.2199000001</v>
      </c>
      <c r="N55">
        <f>(1-Import_shares!N55)*TFC_reg9!N55</f>
        <v>1301767.3263999999</v>
      </c>
      <c r="O55">
        <f>(1-Import_shares!O55)*TFC_reg9!O55</f>
        <v>1286533.4575</v>
      </c>
      <c r="P55">
        <f>(1-Import_shares!P55)*TFC_reg9!P55</f>
        <v>1350745.7975000003</v>
      </c>
      <c r="Q55">
        <f>(1-Import_shares!Q55)*TFC_reg9!Q55</f>
        <v>1333539.5665999998</v>
      </c>
    </row>
    <row r="56" spans="1:17" x14ac:dyDescent="0.25">
      <c r="A56" s="1" t="s">
        <v>14</v>
      </c>
      <c r="B56" s="1" t="s">
        <v>6</v>
      </c>
      <c r="C56">
        <f>(1-Import_shares!C56)*TFC_reg9!C56</f>
        <v>6840515.425999999</v>
      </c>
      <c r="D56">
        <f>(1-Import_shares!D56)*TFC_reg9!D56</f>
        <v>7234213.2422000002</v>
      </c>
      <c r="E56">
        <f>(1-Import_shares!E56)*TFC_reg9!E56</f>
        <v>7556799.6084999992</v>
      </c>
      <c r="F56">
        <f>(1-Import_shares!F56)*TFC_reg9!F56</f>
        <v>7717014.0120000001</v>
      </c>
      <c r="G56">
        <f>(1-Import_shares!G56)*TFC_reg9!G56</f>
        <v>7744827.6048000017</v>
      </c>
      <c r="H56">
        <f>(1-Import_shares!H56)*TFC_reg9!H56</f>
        <v>8355470.4083999991</v>
      </c>
      <c r="I56">
        <f>(1-Import_shares!I56)*TFC_reg9!I56</f>
        <v>8618036.3934999984</v>
      </c>
      <c r="J56">
        <f>(1-Import_shares!J56)*TFC_reg9!J56</f>
        <v>9055378.8022999987</v>
      </c>
      <c r="K56">
        <f>(1-Import_shares!K56)*TFC_reg9!K56</f>
        <v>9346474.8030000031</v>
      </c>
      <c r="L56">
        <f>(1-Import_shares!L56)*TFC_reg9!L56</f>
        <v>9577045.2897999994</v>
      </c>
      <c r="M56">
        <f>(1-Import_shares!M56)*TFC_reg9!M56</f>
        <v>9788894.7523999996</v>
      </c>
      <c r="N56">
        <f>(1-Import_shares!N56)*TFC_reg9!N56</f>
        <v>10118875.146399999</v>
      </c>
      <c r="O56">
        <f>(1-Import_shares!O56)*TFC_reg9!O56</f>
        <v>10436493.4111</v>
      </c>
      <c r="P56">
        <f>(1-Import_shares!P56)*TFC_reg9!P56</f>
        <v>10661272.170299999</v>
      </c>
      <c r="Q56">
        <f>(1-Import_shares!Q56)*TFC_reg9!Q56</f>
        <v>10708471.394899998</v>
      </c>
    </row>
    <row r="57" spans="1:17" x14ac:dyDescent="0.25">
      <c r="A57" s="1"/>
      <c r="B57" s="1"/>
    </row>
    <row r="58" spans="1:17" x14ac:dyDescent="0.25">
      <c r="A58" s="1"/>
      <c r="B58" s="1"/>
    </row>
    <row r="59" spans="1:17" x14ac:dyDescent="0.25">
      <c r="A59" s="1"/>
      <c r="B59" s="1"/>
    </row>
    <row r="60" spans="1:17" x14ac:dyDescent="0.25">
      <c r="A60" s="1"/>
      <c r="B60" s="1"/>
    </row>
    <row r="61" spans="1:17" x14ac:dyDescent="0.25">
      <c r="A61" s="1"/>
      <c r="B61" s="1"/>
    </row>
    <row r="62" spans="1:17" x14ac:dyDescent="0.25">
      <c r="A62" s="1"/>
      <c r="B62" s="1"/>
    </row>
    <row r="63" spans="1:17" x14ac:dyDescent="0.25">
      <c r="A63" s="1"/>
      <c r="B63" s="1"/>
    </row>
    <row r="64" spans="1:17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2:W64"/>
  <sheetViews>
    <sheetView topLeftCell="B16" zoomScale="145" zoomScaleNormal="145" workbookViewId="0">
      <selection activeCell="Q63" sqref="Q63"/>
    </sheetView>
  </sheetViews>
  <sheetFormatPr baseColWidth="10" defaultColWidth="9.140625" defaultRowHeight="15" x14ac:dyDescent="0.25"/>
  <cols>
    <col min="2" max="2" width="14.140625" bestFit="1" customWidth="1"/>
    <col min="18" max="18" width="15.5703125" customWidth="1"/>
    <col min="19" max="19" width="20.7109375" bestFit="1" customWidth="1"/>
    <col min="20" max="20" width="30.85546875" style="16" bestFit="1" customWidth="1"/>
  </cols>
  <sheetData>
    <row r="2" spans="1:23" x14ac:dyDescent="0.25"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/>
      <c r="S2" s="1"/>
      <c r="T2" s="15" t="s">
        <v>60</v>
      </c>
      <c r="U2" s="1"/>
      <c r="V2" s="1"/>
      <c r="W2" s="1"/>
    </row>
    <row r="3" spans="1:23" x14ac:dyDescent="0.25">
      <c r="A3" s="1" t="s">
        <v>0</v>
      </c>
      <c r="B3" s="1" t="s">
        <v>1</v>
      </c>
      <c r="C3" s="14">
        <f>IFERROR(Net_Exports_reg9!C3/SUMIF(Net_Exports_reg9!$B$3:$B$56,Market_shares!$B3,Net_Exports_reg9!C$3:C$56),0)</f>
        <v>0.2654308676631823</v>
      </c>
      <c r="D3" s="14">
        <f>IFERROR(Net_Exports_reg9!D3/SUMIF(Net_Exports_reg9!$B$3:$B$56,Market_shares!$B3,Net_Exports_reg9!D$3:D$56),0)</f>
        <v>0.21565047314613875</v>
      </c>
      <c r="E3" s="14">
        <f>IFERROR(Net_Exports_reg9!E3/SUMIF(Net_Exports_reg9!$B$3:$B$56,Market_shares!$B3,Net_Exports_reg9!E$3:E$56),0)</f>
        <v>0.12287217065456871</v>
      </c>
      <c r="F3" s="14">
        <f>IFERROR(Net_Exports_reg9!F3/SUMIF(Net_Exports_reg9!$B$3:$B$56,Market_shares!$B3,Net_Exports_reg9!F$3:F$56),0)</f>
        <v>9.6459557251862976E-2</v>
      </c>
      <c r="G3" s="14">
        <f>IFERROR(Net_Exports_reg9!G3/SUMIF(Net_Exports_reg9!$B$3:$B$56,Market_shares!$B3,Net_Exports_reg9!G$3:G$56),0)</f>
        <v>0</v>
      </c>
      <c r="H3" s="14">
        <f>IFERROR(Net_Exports_reg9!H3/SUMIF(Net_Exports_reg9!$B$3:$B$56,Market_shares!$B3,Net_Exports_reg9!H$3:H$56),0)</f>
        <v>0</v>
      </c>
      <c r="I3" s="14">
        <f>IFERROR(Net_Exports_reg9!I3/SUMIF(Net_Exports_reg9!$B$3:$B$56,Market_shares!$B3,Net_Exports_reg9!I$3:I$56),0)</f>
        <v>0</v>
      </c>
      <c r="J3" s="14">
        <f>IFERROR(Net_Exports_reg9!J3/SUMIF(Net_Exports_reg9!$B$3:$B$56,Market_shares!$B3,Net_Exports_reg9!J$3:J$56),0)</f>
        <v>0</v>
      </c>
      <c r="K3" s="14">
        <f>IFERROR(Net_Exports_reg9!K3/SUMIF(Net_Exports_reg9!$B$3:$B$56,Market_shares!$B3,Net_Exports_reg9!K$3:K$56),0)</f>
        <v>0</v>
      </c>
      <c r="L3" s="14">
        <f>IFERROR(Net_Exports_reg9!L3/SUMIF(Net_Exports_reg9!$B$3:$B$56,Market_shares!$B3,Net_Exports_reg9!L$3:L$56),0)</f>
        <v>0</v>
      </c>
      <c r="M3" s="14">
        <f>IFERROR(Net_Exports_reg9!M3/SUMIF(Net_Exports_reg9!$B$3:$B$56,Market_shares!$B3,Net_Exports_reg9!M$3:M$56),0)</f>
        <v>0</v>
      </c>
      <c r="N3" s="14">
        <f>IFERROR(Net_Exports_reg9!N3/SUMIF(Net_Exports_reg9!$B$3:$B$56,Market_shares!$B3,Net_Exports_reg9!N$3:N$56),0)</f>
        <v>0</v>
      </c>
      <c r="O3" s="14">
        <f>IFERROR(Net_Exports_reg9!O3/SUMIF(Net_Exports_reg9!$B$3:$B$56,Market_shares!$B3,Net_Exports_reg9!O$3:O$56),0)</f>
        <v>0</v>
      </c>
      <c r="P3" s="14">
        <f>IFERROR(Net_Exports_reg9!P3/SUMIF(Net_Exports_reg9!$B$3:$B$56,Market_shares!$B3,Net_Exports_reg9!P$3:P$56),0)</f>
        <v>0</v>
      </c>
      <c r="Q3" s="14">
        <f>IFERROR(Net_Exports_reg9!Q3/SUMIF(Net_Exports_reg9!$B$3:$B$56,Market_shares!$B3,Net_Exports_reg9!Q$3:Q$56),0)</f>
        <v>0</v>
      </c>
      <c r="R3" s="2"/>
      <c r="S3" t="str">
        <f>A3&amp;"-"&amp;B3</f>
        <v>CHINA-FC_solid_fossil</v>
      </c>
      <c r="T3" s="16">
        <f>M3</f>
        <v>0</v>
      </c>
    </row>
    <row r="4" spans="1:23" x14ac:dyDescent="0.25">
      <c r="A4" s="1" t="s">
        <v>0</v>
      </c>
      <c r="B4" s="1" t="s">
        <v>2</v>
      </c>
      <c r="C4" s="14">
        <f>IFERROR(Net_Exports_reg9!C4/SUMIF(Net_Exports_reg9!$B$3:$B$56,Market_shares!$B4,Net_Exports_reg9!C$3:C$56),0)</f>
        <v>7.424593305984592E-3</v>
      </c>
      <c r="D4" s="14">
        <f>IFERROR(Net_Exports_reg9!D4/SUMIF(Net_Exports_reg9!$B$3:$B$56,Market_shares!$B4,Net_Exports_reg9!D$3:D$56),0)</f>
        <v>4.7332722032662599E-3</v>
      </c>
      <c r="E4" s="14">
        <f>IFERROR(Net_Exports_reg9!E4/SUMIF(Net_Exports_reg9!$B$3:$B$56,Market_shares!$B4,Net_Exports_reg9!E$3:E$56),0)</f>
        <v>0</v>
      </c>
      <c r="F4" s="14">
        <f>IFERROR(Net_Exports_reg9!F4/SUMIF(Net_Exports_reg9!$B$3:$B$56,Market_shares!$B4,Net_Exports_reg9!F$3:F$56),0)</f>
        <v>0</v>
      </c>
      <c r="G4" s="14">
        <f>IFERROR(Net_Exports_reg9!G4/SUMIF(Net_Exports_reg9!$B$3:$B$56,Market_shares!$B4,Net_Exports_reg9!G$3:G$56),0)</f>
        <v>0</v>
      </c>
      <c r="H4" s="14">
        <f>IFERROR(Net_Exports_reg9!H4/SUMIF(Net_Exports_reg9!$B$3:$B$56,Market_shares!$B4,Net_Exports_reg9!H$3:H$56),0)</f>
        <v>0</v>
      </c>
      <c r="I4" s="14">
        <f>IFERROR(Net_Exports_reg9!I4/SUMIF(Net_Exports_reg9!$B$3:$B$56,Market_shares!$B4,Net_Exports_reg9!I$3:I$56),0)</f>
        <v>0</v>
      </c>
      <c r="J4" s="14">
        <f>IFERROR(Net_Exports_reg9!J4/SUMIF(Net_Exports_reg9!$B$3:$B$56,Market_shares!$B4,Net_Exports_reg9!J$3:J$56),0)</f>
        <v>0</v>
      </c>
      <c r="K4" s="14">
        <f>IFERROR(Net_Exports_reg9!K4/SUMIF(Net_Exports_reg9!$B$3:$B$56,Market_shares!$B4,Net_Exports_reg9!K$3:K$56),0)</f>
        <v>0</v>
      </c>
      <c r="L4" s="14">
        <f>IFERROR(Net_Exports_reg9!L4/SUMIF(Net_Exports_reg9!$B$3:$B$56,Market_shares!$B4,Net_Exports_reg9!L$3:L$56),0)</f>
        <v>0</v>
      </c>
      <c r="M4" s="14">
        <f>IFERROR(Net_Exports_reg9!M4/SUMIF(Net_Exports_reg9!$B$3:$B$56,Market_shares!$B4,Net_Exports_reg9!M$3:M$56),0)</f>
        <v>0</v>
      </c>
      <c r="N4" s="14">
        <f>IFERROR(Net_Exports_reg9!N4/SUMIF(Net_Exports_reg9!$B$3:$B$56,Market_shares!$B4,Net_Exports_reg9!N$3:N$56),0)</f>
        <v>0</v>
      </c>
      <c r="O4" s="14">
        <f>IFERROR(Net_Exports_reg9!O4/SUMIF(Net_Exports_reg9!$B$3:$B$56,Market_shares!$B4,Net_Exports_reg9!O$3:O$56),0)</f>
        <v>0</v>
      </c>
      <c r="P4" s="14">
        <f>IFERROR(Net_Exports_reg9!P4/SUMIF(Net_Exports_reg9!$B$3:$B$56,Market_shares!$B4,Net_Exports_reg9!P$3:P$56),0)</f>
        <v>0</v>
      </c>
      <c r="Q4" s="14">
        <f>IFERROR(Net_Exports_reg9!Q4/SUMIF(Net_Exports_reg9!$B$3:$B$56,Market_shares!$B4,Net_Exports_reg9!Q$3:Q$56),0)</f>
        <v>0</v>
      </c>
      <c r="R4" s="2"/>
      <c r="S4" t="str">
        <f t="shared" ref="S4:S56" si="0">A4&amp;"-"&amp;B4</f>
        <v>CHINA-FC_gas</v>
      </c>
      <c r="T4" s="16">
        <f t="shared" ref="T4:T56" si="1">M4</f>
        <v>0</v>
      </c>
    </row>
    <row r="5" spans="1:23" x14ac:dyDescent="0.25">
      <c r="A5" s="1" t="s">
        <v>0</v>
      </c>
      <c r="B5" s="1" t="s">
        <v>3</v>
      </c>
      <c r="C5" s="14">
        <f>IFERROR(Net_Exports_reg9!C5/SUMIF(Net_Exports_reg9!$B$3:$B$56,Market_shares!$B5,Net_Exports_reg9!C$3:C$56),0)</f>
        <v>0</v>
      </c>
      <c r="D5" s="14">
        <f>IFERROR(Net_Exports_reg9!D5/SUMIF(Net_Exports_reg9!$B$3:$B$56,Market_shares!$B5,Net_Exports_reg9!D$3:D$56),0)</f>
        <v>0</v>
      </c>
      <c r="E5" s="14">
        <f>IFERROR(Net_Exports_reg9!E5/SUMIF(Net_Exports_reg9!$B$3:$B$56,Market_shares!$B5,Net_Exports_reg9!E$3:E$56),0)</f>
        <v>0</v>
      </c>
      <c r="F5" s="14">
        <f>IFERROR(Net_Exports_reg9!F5/SUMIF(Net_Exports_reg9!$B$3:$B$56,Market_shares!$B5,Net_Exports_reg9!F$3:F$56),0)</f>
        <v>0</v>
      </c>
      <c r="G5" s="14">
        <f>IFERROR(Net_Exports_reg9!G5/SUMIF(Net_Exports_reg9!$B$3:$B$56,Market_shares!$B5,Net_Exports_reg9!G$3:G$56),0)</f>
        <v>0</v>
      </c>
      <c r="H5" s="14">
        <f>IFERROR(Net_Exports_reg9!H5/SUMIF(Net_Exports_reg9!$B$3:$B$56,Market_shares!$B5,Net_Exports_reg9!H$3:H$56),0)</f>
        <v>0</v>
      </c>
      <c r="I5" s="14">
        <f>IFERROR(Net_Exports_reg9!I5/SUMIF(Net_Exports_reg9!$B$3:$B$56,Market_shares!$B5,Net_Exports_reg9!I$3:I$56),0)</f>
        <v>0</v>
      </c>
      <c r="J5" s="14">
        <f>IFERROR(Net_Exports_reg9!J5/SUMIF(Net_Exports_reg9!$B$3:$B$56,Market_shares!$B5,Net_Exports_reg9!J$3:J$56),0)</f>
        <v>0</v>
      </c>
      <c r="K5" s="14">
        <f>IFERROR(Net_Exports_reg9!K5/SUMIF(Net_Exports_reg9!$B$3:$B$56,Market_shares!$B5,Net_Exports_reg9!K$3:K$56),0)</f>
        <v>0</v>
      </c>
      <c r="L5" s="14">
        <f>IFERROR(Net_Exports_reg9!L5/SUMIF(Net_Exports_reg9!$B$3:$B$56,Market_shares!$B5,Net_Exports_reg9!L$3:L$56),0)</f>
        <v>0</v>
      </c>
      <c r="M5" s="14">
        <f>IFERROR(Net_Exports_reg9!M5/SUMIF(Net_Exports_reg9!$B$3:$B$56,Market_shares!$B5,Net_Exports_reg9!M$3:M$56),0)</f>
        <v>0</v>
      </c>
      <c r="N5" s="14">
        <f>IFERROR(Net_Exports_reg9!N5/SUMIF(Net_Exports_reg9!$B$3:$B$56,Market_shares!$B5,Net_Exports_reg9!N$3:N$56),0)</f>
        <v>1.1653871795849105E-2</v>
      </c>
      <c r="O5" s="14">
        <f>IFERROR(Net_Exports_reg9!O5/SUMIF(Net_Exports_reg9!$B$3:$B$56,Market_shares!$B5,Net_Exports_reg9!O$3:O$56),0)</f>
        <v>8.1340934215439389E-3</v>
      </c>
      <c r="P5" s="14">
        <f>IFERROR(Net_Exports_reg9!P5/SUMIF(Net_Exports_reg9!$B$3:$B$56,Market_shares!$B5,Net_Exports_reg9!P$3:P$56),0)</f>
        <v>1.4473060555104904E-2</v>
      </c>
      <c r="Q5" s="14">
        <f>IFERROR(Net_Exports_reg9!Q5/SUMIF(Net_Exports_reg9!$B$3:$B$56,Market_shares!$B5,Net_Exports_reg9!Q$3:Q$56),0)</f>
        <v>5.5285665808964574E-2</v>
      </c>
      <c r="R5" s="2"/>
      <c r="S5" t="str">
        <f t="shared" si="0"/>
        <v>CHINA-FC_liquid</v>
      </c>
      <c r="T5" s="16">
        <f t="shared" si="1"/>
        <v>0</v>
      </c>
    </row>
    <row r="6" spans="1:23" x14ac:dyDescent="0.25">
      <c r="A6" s="1" t="s">
        <v>0</v>
      </c>
      <c r="B6" s="1" t="s">
        <v>4</v>
      </c>
      <c r="C6" s="14">
        <f>IFERROR(Net_Exports_reg9!C6/SUMIF(Net_Exports_reg9!$B$3:$B$56,Market_shares!$B6,Net_Exports_reg9!C$3:C$56),0)</f>
        <v>0</v>
      </c>
      <c r="D6" s="14">
        <f>IFERROR(Net_Exports_reg9!D6/SUMIF(Net_Exports_reg9!$B$3:$B$56,Market_shares!$B6,Net_Exports_reg9!D$3:D$56),0)</f>
        <v>0</v>
      </c>
      <c r="E6" s="14">
        <f>IFERROR(Net_Exports_reg9!E6/SUMIF(Net_Exports_reg9!$B$3:$B$56,Market_shares!$B6,Net_Exports_reg9!E$3:E$56),0)</f>
        <v>0</v>
      </c>
      <c r="F6" s="14">
        <f>IFERROR(Net_Exports_reg9!F6/SUMIF(Net_Exports_reg9!$B$3:$B$56,Market_shares!$B6,Net_Exports_reg9!F$3:F$56),0)</f>
        <v>0</v>
      </c>
      <c r="G6" s="14">
        <f>IFERROR(Net_Exports_reg9!G6/SUMIF(Net_Exports_reg9!$B$3:$B$56,Market_shares!$B6,Net_Exports_reg9!G$3:G$56),0)</f>
        <v>0</v>
      </c>
      <c r="H6" s="14">
        <f>IFERROR(Net_Exports_reg9!H6/SUMIF(Net_Exports_reg9!$B$3:$B$56,Market_shares!$B6,Net_Exports_reg9!H$3:H$56),0)</f>
        <v>0</v>
      </c>
      <c r="I6" s="14">
        <f>IFERROR(Net_Exports_reg9!I6/SUMIF(Net_Exports_reg9!$B$3:$B$56,Market_shares!$B6,Net_Exports_reg9!I$3:I$56),0)</f>
        <v>0</v>
      </c>
      <c r="J6" s="14">
        <f>IFERROR(Net_Exports_reg9!J6/SUMIF(Net_Exports_reg9!$B$3:$B$56,Market_shares!$B6,Net_Exports_reg9!J$3:J$56),0)</f>
        <v>0</v>
      </c>
      <c r="K6" s="14">
        <f>IFERROR(Net_Exports_reg9!K6/SUMIF(Net_Exports_reg9!$B$3:$B$56,Market_shares!$B6,Net_Exports_reg9!K$3:K$56),0)</f>
        <v>0</v>
      </c>
      <c r="L6" s="14">
        <f>IFERROR(Net_Exports_reg9!L6/SUMIF(Net_Exports_reg9!$B$3:$B$56,Market_shares!$B6,Net_Exports_reg9!L$3:L$56),0)</f>
        <v>0</v>
      </c>
      <c r="M6" s="14">
        <f>IFERROR(Net_Exports_reg9!M6/SUMIF(Net_Exports_reg9!$B$3:$B$56,Market_shares!$B6,Net_Exports_reg9!M$3:M$56),0)</f>
        <v>0</v>
      </c>
      <c r="N6" s="14">
        <f>IFERROR(Net_Exports_reg9!N6/SUMIF(Net_Exports_reg9!$B$3:$B$56,Market_shares!$B6,Net_Exports_reg9!N$3:N$56),0)</f>
        <v>0</v>
      </c>
      <c r="O6" s="14">
        <f>IFERROR(Net_Exports_reg9!O6/SUMIF(Net_Exports_reg9!$B$3:$B$56,Market_shares!$B6,Net_Exports_reg9!O$3:O$56),0)</f>
        <v>0</v>
      </c>
      <c r="P6" s="14">
        <f>IFERROR(Net_Exports_reg9!P6/SUMIF(Net_Exports_reg9!$B$3:$B$56,Market_shares!$B6,Net_Exports_reg9!P$3:P$56),0)</f>
        <v>0</v>
      </c>
      <c r="Q6" s="14">
        <f>IFERROR(Net_Exports_reg9!Q6/SUMIF(Net_Exports_reg9!$B$3:$B$56,Market_shares!$B6,Net_Exports_reg9!Q$3:Q$56),0)</f>
        <v>0</v>
      </c>
      <c r="R6" s="2"/>
      <c r="S6" t="str">
        <f t="shared" si="0"/>
        <v>CHINA-FC_solid_bio</v>
      </c>
      <c r="T6" s="16">
        <f t="shared" si="1"/>
        <v>0</v>
      </c>
    </row>
    <row r="7" spans="1:23" x14ac:dyDescent="0.25">
      <c r="A7" s="1" t="s">
        <v>0</v>
      </c>
      <c r="B7" s="1" t="s">
        <v>5</v>
      </c>
      <c r="C7" s="14">
        <f>IFERROR(Net_Exports_reg9!C7/SUMIF(Net_Exports_reg9!$B$3:$B$56,Market_shares!$B7,Net_Exports_reg9!C$3:C$56),0)</f>
        <v>0</v>
      </c>
      <c r="D7" s="14">
        <f>IFERROR(Net_Exports_reg9!D7/SUMIF(Net_Exports_reg9!$B$3:$B$56,Market_shares!$B7,Net_Exports_reg9!D$3:D$56),0)</f>
        <v>0</v>
      </c>
      <c r="E7" s="14">
        <f>IFERROR(Net_Exports_reg9!E7/SUMIF(Net_Exports_reg9!$B$3:$B$56,Market_shares!$B7,Net_Exports_reg9!E$3:E$56),0)</f>
        <v>0</v>
      </c>
      <c r="F7" s="14">
        <f>IFERROR(Net_Exports_reg9!F7/SUMIF(Net_Exports_reg9!$B$3:$B$56,Market_shares!$B7,Net_Exports_reg9!F$3:F$56),0)</f>
        <v>0</v>
      </c>
      <c r="G7" s="14">
        <f>IFERROR(Net_Exports_reg9!G7/SUMIF(Net_Exports_reg9!$B$3:$B$56,Market_shares!$B7,Net_Exports_reg9!G$3:G$56),0)</f>
        <v>0</v>
      </c>
      <c r="H7" s="14">
        <f>IFERROR(Net_Exports_reg9!H7/SUMIF(Net_Exports_reg9!$B$3:$B$56,Market_shares!$B7,Net_Exports_reg9!H$3:H$56),0)</f>
        <v>0</v>
      </c>
      <c r="I7" s="14">
        <f>IFERROR(Net_Exports_reg9!I7/SUMIF(Net_Exports_reg9!$B$3:$B$56,Market_shares!$B7,Net_Exports_reg9!I$3:I$56),0)</f>
        <v>0</v>
      </c>
      <c r="J7" s="14">
        <f>IFERROR(Net_Exports_reg9!J7/SUMIF(Net_Exports_reg9!$B$3:$B$56,Market_shares!$B7,Net_Exports_reg9!J$3:J$56),0)</f>
        <v>0</v>
      </c>
      <c r="K7" s="14">
        <f>IFERROR(Net_Exports_reg9!K7/SUMIF(Net_Exports_reg9!$B$3:$B$56,Market_shares!$B7,Net_Exports_reg9!K$3:K$56),0)</f>
        <v>0</v>
      </c>
      <c r="L7" s="14">
        <f>IFERROR(Net_Exports_reg9!L7/SUMIF(Net_Exports_reg9!$B$3:$B$56,Market_shares!$B7,Net_Exports_reg9!L$3:L$56),0)</f>
        <v>0</v>
      </c>
      <c r="M7" s="14">
        <f>IFERROR(Net_Exports_reg9!M7/SUMIF(Net_Exports_reg9!$B$3:$B$56,Market_shares!$B7,Net_Exports_reg9!M$3:M$56),0)</f>
        <v>0</v>
      </c>
      <c r="N7" s="14">
        <f>IFERROR(Net_Exports_reg9!N7/SUMIF(Net_Exports_reg9!$B$3:$B$56,Market_shares!$B7,Net_Exports_reg9!N$3:N$56),0)</f>
        <v>0</v>
      </c>
      <c r="O7" s="14">
        <f>IFERROR(Net_Exports_reg9!O7/SUMIF(Net_Exports_reg9!$B$3:$B$56,Market_shares!$B7,Net_Exports_reg9!O$3:O$56),0)</f>
        <v>0</v>
      </c>
      <c r="P7" s="14">
        <f>IFERROR(Net_Exports_reg9!P7/SUMIF(Net_Exports_reg9!$B$3:$B$56,Market_shares!$B7,Net_Exports_reg9!P$3:P$56),0)</f>
        <v>0</v>
      </c>
      <c r="Q7" s="14">
        <f>IFERROR(Net_Exports_reg9!Q7/SUMIF(Net_Exports_reg9!$B$3:$B$56,Market_shares!$B7,Net_Exports_reg9!Q$3:Q$56),0)</f>
        <v>0</v>
      </c>
      <c r="R7" s="2"/>
      <c r="S7" t="str">
        <f t="shared" si="0"/>
        <v>CHINA-FC_heat</v>
      </c>
      <c r="T7" s="16">
        <f t="shared" si="1"/>
        <v>0</v>
      </c>
    </row>
    <row r="8" spans="1:23" x14ac:dyDescent="0.25">
      <c r="A8" s="1" t="s">
        <v>0</v>
      </c>
      <c r="B8" s="1" t="s">
        <v>6</v>
      </c>
      <c r="C8" s="14">
        <f>IFERROR(Net_Exports_reg9!C8/SUMIF(Net_Exports_reg9!$B$3:$B$56,Market_shares!$B8,Net_Exports_reg9!C$3:C$56),0)</f>
        <v>8.5700028766153541E-2</v>
      </c>
      <c r="D8" s="14">
        <f>IFERROR(Net_Exports_reg9!D8/SUMIF(Net_Exports_reg9!$B$3:$B$56,Market_shares!$B8,Net_Exports_reg9!D$3:D$56),0)</f>
        <v>0.10200436820628288</v>
      </c>
      <c r="E8" s="14">
        <f>IFERROR(Net_Exports_reg9!E8/SUMIF(Net_Exports_reg9!$B$3:$B$56,Market_shares!$B8,Net_Exports_reg9!E$3:E$56),0)</f>
        <v>0.13423997553728004</v>
      </c>
      <c r="F8" s="14">
        <f>IFERROR(Net_Exports_reg9!F8/SUMIF(Net_Exports_reg9!$B$3:$B$56,Market_shares!$B8,Net_Exports_reg9!F$3:F$56),0)</f>
        <v>0.14354110277059856</v>
      </c>
      <c r="G8" s="14">
        <f>IFERROR(Net_Exports_reg9!G8/SUMIF(Net_Exports_reg9!$B$3:$B$56,Market_shares!$B8,Net_Exports_reg9!G$3:G$56),0)</f>
        <v>0.13966960891785152</v>
      </c>
      <c r="H8" s="14">
        <f>IFERROR(Net_Exports_reg9!H8/SUMIF(Net_Exports_reg9!$B$3:$B$56,Market_shares!$B8,Net_Exports_reg9!H$3:H$56),0)</f>
        <v>0.16958213405237413</v>
      </c>
      <c r="I8" s="14">
        <f>IFERROR(Net_Exports_reg9!I8/SUMIF(Net_Exports_reg9!$B$3:$B$56,Market_shares!$B8,Net_Exports_reg9!I$3:I$56),0)</f>
        <v>0.14511889137826417</v>
      </c>
      <c r="J8" s="14">
        <f>IFERROR(Net_Exports_reg9!J8/SUMIF(Net_Exports_reg9!$B$3:$B$56,Market_shares!$B8,Net_Exports_reg9!J$3:J$56),0)</f>
        <v>0.11394291886298073</v>
      </c>
      <c r="K8" s="14">
        <f>IFERROR(Net_Exports_reg9!K8/SUMIF(Net_Exports_reg9!$B$3:$B$56,Market_shares!$B8,Net_Exports_reg9!K$3:K$56),0)</f>
        <v>0.12278428824838236</v>
      </c>
      <c r="L8" s="14">
        <f>IFERROR(Net_Exports_reg9!L8/SUMIF(Net_Exports_reg9!$B$3:$B$56,Market_shares!$B8,Net_Exports_reg9!L$3:L$56),0)</f>
        <v>0.12774866255327857</v>
      </c>
      <c r="M8" s="14">
        <f>IFERROR(Net_Exports_reg9!M8/SUMIF(Net_Exports_reg9!$B$3:$B$56,Market_shares!$B8,Net_Exports_reg9!M$3:M$56),0)</f>
        <v>0.14241892954601343</v>
      </c>
      <c r="N8" s="14">
        <f>IFERROR(Net_Exports_reg9!N8/SUMIF(Net_Exports_reg9!$B$3:$B$56,Market_shares!$B8,Net_Exports_reg9!N$3:N$56),0)</f>
        <v>0.1167760893670382</v>
      </c>
      <c r="O8" s="14">
        <f>IFERROR(Net_Exports_reg9!O8/SUMIF(Net_Exports_reg9!$B$3:$B$56,Market_shares!$B8,Net_Exports_reg9!O$3:O$56),0)</f>
        <v>0.113645635414392</v>
      </c>
      <c r="P8" s="14">
        <f>IFERROR(Net_Exports_reg9!P8/SUMIF(Net_Exports_reg9!$B$3:$B$56,Market_shares!$B8,Net_Exports_reg9!P$3:P$56),0)</f>
        <v>0.13297056831288559</v>
      </c>
      <c r="Q8" s="14">
        <f>IFERROR(Net_Exports_reg9!Q8/SUMIF(Net_Exports_reg9!$B$3:$B$56,Market_shares!$B8,Net_Exports_reg9!Q$3:Q$56),0)</f>
        <v>0.14626644723196641</v>
      </c>
      <c r="R8" s="2"/>
      <c r="S8" t="str">
        <f t="shared" si="0"/>
        <v>CHINA-FC_elec</v>
      </c>
      <c r="T8" s="16">
        <f t="shared" si="1"/>
        <v>0.14241892954601343</v>
      </c>
    </row>
    <row r="9" spans="1:23" x14ac:dyDescent="0.25">
      <c r="A9" s="1" t="s">
        <v>7</v>
      </c>
      <c r="B9" s="1" t="s">
        <v>1</v>
      </c>
      <c r="C9" s="14">
        <f>IFERROR(Net_Exports_reg9!C9/SUMIF(Net_Exports_reg9!$B$3:$B$56,Market_shares!$B9,Net_Exports_reg9!C$3:C$56),0)</f>
        <v>0</v>
      </c>
      <c r="D9" s="14">
        <f>IFERROR(Net_Exports_reg9!D9/SUMIF(Net_Exports_reg9!$B$3:$B$56,Market_shares!$B9,Net_Exports_reg9!D$3:D$56),0)</f>
        <v>0</v>
      </c>
      <c r="E9" s="14">
        <f>IFERROR(Net_Exports_reg9!E9/SUMIF(Net_Exports_reg9!$B$3:$B$56,Market_shares!$B9,Net_Exports_reg9!E$3:E$56),0)</f>
        <v>0</v>
      </c>
      <c r="F9" s="14">
        <f>IFERROR(Net_Exports_reg9!F9/SUMIF(Net_Exports_reg9!$B$3:$B$56,Market_shares!$B9,Net_Exports_reg9!F$3:F$56),0)</f>
        <v>0</v>
      </c>
      <c r="G9" s="14">
        <f>IFERROR(Net_Exports_reg9!G9/SUMIF(Net_Exports_reg9!$B$3:$B$56,Market_shares!$B9,Net_Exports_reg9!G$3:G$56),0)</f>
        <v>0</v>
      </c>
      <c r="H9" s="14">
        <f>IFERROR(Net_Exports_reg9!H9/SUMIF(Net_Exports_reg9!$B$3:$B$56,Market_shares!$B9,Net_Exports_reg9!H$3:H$56),0)</f>
        <v>0</v>
      </c>
      <c r="I9" s="14">
        <f>IFERROR(Net_Exports_reg9!I9/SUMIF(Net_Exports_reg9!$B$3:$B$56,Market_shares!$B9,Net_Exports_reg9!I$3:I$56),0)</f>
        <v>0</v>
      </c>
      <c r="J9" s="14">
        <f>IFERROR(Net_Exports_reg9!J9/SUMIF(Net_Exports_reg9!$B$3:$B$56,Market_shares!$B9,Net_Exports_reg9!J$3:J$56),0)</f>
        <v>0</v>
      </c>
      <c r="K9" s="14">
        <f>IFERROR(Net_Exports_reg9!K9/SUMIF(Net_Exports_reg9!$B$3:$B$56,Market_shares!$B9,Net_Exports_reg9!K$3:K$56),0)</f>
        <v>0</v>
      </c>
      <c r="L9" s="14">
        <f>IFERROR(Net_Exports_reg9!L9/SUMIF(Net_Exports_reg9!$B$3:$B$56,Market_shares!$B9,Net_Exports_reg9!L$3:L$56),0)</f>
        <v>0</v>
      </c>
      <c r="M9" s="14">
        <f>IFERROR(Net_Exports_reg9!M9/SUMIF(Net_Exports_reg9!$B$3:$B$56,Market_shares!$B9,Net_Exports_reg9!M$3:M$56),0)</f>
        <v>0</v>
      </c>
      <c r="N9" s="14">
        <f>IFERROR(Net_Exports_reg9!N9/SUMIF(Net_Exports_reg9!$B$3:$B$56,Market_shares!$B9,Net_Exports_reg9!N$3:N$56),0)</f>
        <v>0</v>
      </c>
      <c r="O9" s="14">
        <f>IFERROR(Net_Exports_reg9!O9/SUMIF(Net_Exports_reg9!$B$3:$B$56,Market_shares!$B9,Net_Exports_reg9!O$3:O$56),0)</f>
        <v>0</v>
      </c>
      <c r="P9" s="14">
        <f>IFERROR(Net_Exports_reg9!P9/SUMIF(Net_Exports_reg9!$B$3:$B$56,Market_shares!$B9,Net_Exports_reg9!P$3:P$56),0)</f>
        <v>0</v>
      </c>
      <c r="Q9" s="14">
        <f>IFERROR(Net_Exports_reg9!Q9/SUMIF(Net_Exports_reg9!$B$3:$B$56,Market_shares!$B9,Net_Exports_reg9!Q$3:Q$56),0)</f>
        <v>0</v>
      </c>
      <c r="R9" s="2"/>
      <c r="S9" t="str">
        <f t="shared" si="0"/>
        <v>INDIA-FC_solid_fossil</v>
      </c>
      <c r="T9" s="16">
        <f t="shared" si="1"/>
        <v>0</v>
      </c>
    </row>
    <row r="10" spans="1:23" x14ac:dyDescent="0.25">
      <c r="A10" s="1" t="s">
        <v>7</v>
      </c>
      <c r="B10" s="1" t="s">
        <v>2</v>
      </c>
      <c r="C10" s="14">
        <f>IFERROR(Net_Exports_reg9!C10/SUMIF(Net_Exports_reg9!$B$3:$B$56,Market_shares!$B10,Net_Exports_reg9!C$3:C$56),0)</f>
        <v>0</v>
      </c>
      <c r="D10" s="14">
        <f>IFERROR(Net_Exports_reg9!D10/SUMIF(Net_Exports_reg9!$B$3:$B$56,Market_shares!$B10,Net_Exports_reg9!D$3:D$56),0)</f>
        <v>0</v>
      </c>
      <c r="E10" s="14">
        <f>IFERROR(Net_Exports_reg9!E10/SUMIF(Net_Exports_reg9!$B$3:$B$56,Market_shares!$B10,Net_Exports_reg9!E$3:E$56),0)</f>
        <v>0</v>
      </c>
      <c r="F10" s="14">
        <f>IFERROR(Net_Exports_reg9!F10/SUMIF(Net_Exports_reg9!$B$3:$B$56,Market_shares!$B10,Net_Exports_reg9!F$3:F$56),0)</f>
        <v>0</v>
      </c>
      <c r="G10" s="14">
        <f>IFERROR(Net_Exports_reg9!G10/SUMIF(Net_Exports_reg9!$B$3:$B$56,Market_shares!$B10,Net_Exports_reg9!G$3:G$56),0)</f>
        <v>0</v>
      </c>
      <c r="H10" s="14">
        <f>IFERROR(Net_Exports_reg9!H10/SUMIF(Net_Exports_reg9!$B$3:$B$56,Market_shares!$B10,Net_Exports_reg9!H$3:H$56),0)</f>
        <v>0</v>
      </c>
      <c r="I10" s="14">
        <f>IFERROR(Net_Exports_reg9!I10/SUMIF(Net_Exports_reg9!$B$3:$B$56,Market_shares!$B10,Net_Exports_reg9!I$3:I$56),0)</f>
        <v>0</v>
      </c>
      <c r="J10" s="14">
        <f>IFERROR(Net_Exports_reg9!J10/SUMIF(Net_Exports_reg9!$B$3:$B$56,Market_shares!$B10,Net_Exports_reg9!J$3:J$56),0)</f>
        <v>0</v>
      </c>
      <c r="K10" s="14">
        <f>IFERROR(Net_Exports_reg9!K10/SUMIF(Net_Exports_reg9!$B$3:$B$56,Market_shares!$B10,Net_Exports_reg9!K$3:K$56),0)</f>
        <v>0</v>
      </c>
      <c r="L10" s="14">
        <f>IFERROR(Net_Exports_reg9!L10/SUMIF(Net_Exports_reg9!$B$3:$B$56,Market_shares!$B10,Net_Exports_reg9!L$3:L$56),0)</f>
        <v>0</v>
      </c>
      <c r="M10" s="14">
        <f>IFERROR(Net_Exports_reg9!M10/SUMIF(Net_Exports_reg9!$B$3:$B$56,Market_shares!$B10,Net_Exports_reg9!M$3:M$56),0)</f>
        <v>0</v>
      </c>
      <c r="N10" s="14">
        <f>IFERROR(Net_Exports_reg9!N10/SUMIF(Net_Exports_reg9!$B$3:$B$56,Market_shares!$B10,Net_Exports_reg9!N$3:N$56),0)</f>
        <v>0</v>
      </c>
      <c r="O10" s="14">
        <f>IFERROR(Net_Exports_reg9!O10/SUMIF(Net_Exports_reg9!$B$3:$B$56,Market_shares!$B10,Net_Exports_reg9!O$3:O$56),0)</f>
        <v>0</v>
      </c>
      <c r="P10" s="14">
        <f>IFERROR(Net_Exports_reg9!P10/SUMIF(Net_Exports_reg9!$B$3:$B$56,Market_shares!$B10,Net_Exports_reg9!P$3:P$56),0)</f>
        <v>0</v>
      </c>
      <c r="Q10" s="14">
        <f>IFERROR(Net_Exports_reg9!Q10/SUMIF(Net_Exports_reg9!$B$3:$B$56,Market_shares!$B10,Net_Exports_reg9!Q$3:Q$56),0)</f>
        <v>0</v>
      </c>
      <c r="R10" s="2"/>
      <c r="S10" t="str">
        <f t="shared" si="0"/>
        <v>INDIA-FC_gas</v>
      </c>
      <c r="T10" s="16">
        <f t="shared" si="1"/>
        <v>0</v>
      </c>
    </row>
    <row r="11" spans="1:23" x14ac:dyDescent="0.25">
      <c r="A11" s="1" t="s">
        <v>7</v>
      </c>
      <c r="B11" s="1" t="s">
        <v>3</v>
      </c>
      <c r="C11" s="14">
        <f>IFERROR(Net_Exports_reg9!C11/SUMIF(Net_Exports_reg9!$B$3:$B$56,Market_shares!$B11,Net_Exports_reg9!C$3:C$56),0)</f>
        <v>4.5642020361131588E-2</v>
      </c>
      <c r="D11" s="14">
        <f>IFERROR(Net_Exports_reg9!D11/SUMIF(Net_Exports_reg9!$B$3:$B$56,Market_shares!$B11,Net_Exports_reg9!D$3:D$56),0)</f>
        <v>7.6676065006684974E-2</v>
      </c>
      <c r="E11" s="14">
        <f>IFERROR(Net_Exports_reg9!E11/SUMIF(Net_Exports_reg9!$B$3:$B$56,Market_shares!$B11,Net_Exports_reg9!E$3:E$56),0)</f>
        <v>9.2848486961770976E-2</v>
      </c>
      <c r="F11" s="14">
        <f>IFERROR(Net_Exports_reg9!F11/SUMIF(Net_Exports_reg9!$B$3:$B$56,Market_shares!$B11,Net_Exports_reg9!F$3:F$56),0)</f>
        <v>0.10728203624101455</v>
      </c>
      <c r="G11" s="14">
        <f>IFERROR(Net_Exports_reg9!G11/SUMIF(Net_Exports_reg9!$B$3:$B$56,Market_shares!$B11,Net_Exports_reg9!G$3:G$56),0)</f>
        <v>0.18224619347472654</v>
      </c>
      <c r="H11" s="14">
        <f>IFERROR(Net_Exports_reg9!H11/SUMIF(Net_Exports_reg9!$B$3:$B$56,Market_shares!$B11,Net_Exports_reg9!H$3:H$56),0)</f>
        <v>0.20481382426483749</v>
      </c>
      <c r="I11" s="14">
        <f>IFERROR(Net_Exports_reg9!I11/SUMIF(Net_Exports_reg9!$B$3:$B$56,Market_shares!$B11,Net_Exports_reg9!I$3:I$56),0)</f>
        <v>0.1980692246569733</v>
      </c>
      <c r="J11" s="14">
        <f>IFERROR(Net_Exports_reg9!J11/SUMIF(Net_Exports_reg9!$B$3:$B$56,Market_shares!$B11,Net_Exports_reg9!J$3:J$56),0)</f>
        <v>0.21659893104166761</v>
      </c>
      <c r="K11" s="14">
        <f>IFERROR(Net_Exports_reg9!K11/SUMIF(Net_Exports_reg9!$B$3:$B$56,Market_shares!$B11,Net_Exports_reg9!K$3:K$56),0)</f>
        <v>0.21987505628139759</v>
      </c>
      <c r="L11" s="14">
        <f>IFERROR(Net_Exports_reg9!L11/SUMIF(Net_Exports_reg9!$B$3:$B$56,Market_shares!$B11,Net_Exports_reg9!L$3:L$56),0)</f>
        <v>0.19304001781319435</v>
      </c>
      <c r="M11" s="14">
        <f>IFERROR(Net_Exports_reg9!M11/SUMIF(Net_Exports_reg9!$B$3:$B$56,Market_shares!$B11,Net_Exports_reg9!M$3:M$56),0)</f>
        <v>0.16128496844680193</v>
      </c>
      <c r="N11" s="14">
        <f>IFERROR(Net_Exports_reg9!N11/SUMIF(Net_Exports_reg9!$B$3:$B$56,Market_shares!$B11,Net_Exports_reg9!N$3:N$56),0)</f>
        <v>0.17343675659560229</v>
      </c>
      <c r="O11" s="14">
        <f>IFERROR(Net_Exports_reg9!O11/SUMIF(Net_Exports_reg9!$B$3:$B$56,Market_shares!$B11,Net_Exports_reg9!O$3:O$56),0)</f>
        <v>0.16465006522162118</v>
      </c>
      <c r="P11" s="14">
        <f>IFERROR(Net_Exports_reg9!P11/SUMIF(Net_Exports_reg9!$B$3:$B$56,Market_shares!$B11,Net_Exports_reg9!P$3:P$56),0)</f>
        <v>0.12795057635077331</v>
      </c>
      <c r="Q11" s="14">
        <f>IFERROR(Net_Exports_reg9!Q11/SUMIF(Net_Exports_reg9!$B$3:$B$56,Market_shares!$B11,Net_Exports_reg9!Q$3:Q$56),0)</f>
        <v>0.13577853871849049</v>
      </c>
      <c r="R11" s="2"/>
      <c r="S11" t="str">
        <f t="shared" si="0"/>
        <v>INDIA-FC_liquid</v>
      </c>
      <c r="T11" s="16">
        <f t="shared" si="1"/>
        <v>0.16128496844680193</v>
      </c>
    </row>
    <row r="12" spans="1:23" x14ac:dyDescent="0.25">
      <c r="A12" s="1" t="s">
        <v>7</v>
      </c>
      <c r="B12" s="1" t="s">
        <v>4</v>
      </c>
      <c r="C12" s="14">
        <f>IFERROR(Net_Exports_reg9!C12/SUMIF(Net_Exports_reg9!$B$3:$B$56,Market_shares!$B12,Net_Exports_reg9!C$3:C$56),0)</f>
        <v>0</v>
      </c>
      <c r="D12" s="14">
        <f>IFERROR(Net_Exports_reg9!D12/SUMIF(Net_Exports_reg9!$B$3:$B$56,Market_shares!$B12,Net_Exports_reg9!D$3:D$56),0)</f>
        <v>0</v>
      </c>
      <c r="E12" s="14">
        <f>IFERROR(Net_Exports_reg9!E12/SUMIF(Net_Exports_reg9!$B$3:$B$56,Market_shares!$B12,Net_Exports_reg9!E$3:E$56),0)</f>
        <v>0</v>
      </c>
      <c r="F12" s="14">
        <f>IFERROR(Net_Exports_reg9!F12/SUMIF(Net_Exports_reg9!$B$3:$B$56,Market_shares!$B12,Net_Exports_reg9!F$3:F$56),0)</f>
        <v>0</v>
      </c>
      <c r="G12" s="14">
        <f>IFERROR(Net_Exports_reg9!G12/SUMIF(Net_Exports_reg9!$B$3:$B$56,Market_shares!$B12,Net_Exports_reg9!G$3:G$56),0)</f>
        <v>0</v>
      </c>
      <c r="H12" s="14">
        <f>IFERROR(Net_Exports_reg9!H12/SUMIF(Net_Exports_reg9!$B$3:$B$56,Market_shares!$B12,Net_Exports_reg9!H$3:H$56),0)</f>
        <v>0</v>
      </c>
      <c r="I12" s="14">
        <f>IFERROR(Net_Exports_reg9!I12/SUMIF(Net_Exports_reg9!$B$3:$B$56,Market_shares!$B12,Net_Exports_reg9!I$3:I$56),0)</f>
        <v>0</v>
      </c>
      <c r="J12" s="14">
        <f>IFERROR(Net_Exports_reg9!J12/SUMIF(Net_Exports_reg9!$B$3:$B$56,Market_shares!$B12,Net_Exports_reg9!J$3:J$56),0)</f>
        <v>0</v>
      </c>
      <c r="K12" s="14">
        <f>IFERROR(Net_Exports_reg9!K12/SUMIF(Net_Exports_reg9!$B$3:$B$56,Market_shares!$B12,Net_Exports_reg9!K$3:K$56),0)</f>
        <v>0</v>
      </c>
      <c r="L12" s="14">
        <f>IFERROR(Net_Exports_reg9!L12/SUMIF(Net_Exports_reg9!$B$3:$B$56,Market_shares!$B12,Net_Exports_reg9!L$3:L$56),0)</f>
        <v>0</v>
      </c>
      <c r="M12" s="14">
        <f>IFERROR(Net_Exports_reg9!M12/SUMIF(Net_Exports_reg9!$B$3:$B$56,Market_shares!$B12,Net_Exports_reg9!M$3:M$56),0)</f>
        <v>0</v>
      </c>
      <c r="N12" s="14">
        <f>IFERROR(Net_Exports_reg9!N12/SUMIF(Net_Exports_reg9!$B$3:$B$56,Market_shares!$B12,Net_Exports_reg9!N$3:N$56),0)</f>
        <v>0</v>
      </c>
      <c r="O12" s="14">
        <f>IFERROR(Net_Exports_reg9!O12/SUMIF(Net_Exports_reg9!$B$3:$B$56,Market_shares!$B12,Net_Exports_reg9!O$3:O$56),0)</f>
        <v>0</v>
      </c>
      <c r="P12" s="14">
        <f>IFERROR(Net_Exports_reg9!P12/SUMIF(Net_Exports_reg9!$B$3:$B$56,Market_shares!$B12,Net_Exports_reg9!P$3:P$56),0)</f>
        <v>0</v>
      </c>
      <c r="Q12" s="14">
        <f>IFERROR(Net_Exports_reg9!Q12/SUMIF(Net_Exports_reg9!$B$3:$B$56,Market_shares!$B12,Net_Exports_reg9!Q$3:Q$56),0)</f>
        <v>0</v>
      </c>
      <c r="R12" s="2"/>
      <c r="S12" t="str">
        <f t="shared" si="0"/>
        <v>INDIA-FC_solid_bio</v>
      </c>
      <c r="T12" s="16">
        <f t="shared" si="1"/>
        <v>0</v>
      </c>
    </row>
    <row r="13" spans="1:23" x14ac:dyDescent="0.25">
      <c r="A13" s="1" t="s">
        <v>7</v>
      </c>
      <c r="B13" s="1" t="s">
        <v>5</v>
      </c>
      <c r="C13" s="14">
        <f>IFERROR(Net_Exports_reg9!C13/SUMIF(Net_Exports_reg9!$B$3:$B$56,Market_shares!$B13,Net_Exports_reg9!C$3:C$56),0)</f>
        <v>0</v>
      </c>
      <c r="D13" s="14">
        <f>IFERROR(Net_Exports_reg9!D13/SUMIF(Net_Exports_reg9!$B$3:$B$56,Market_shares!$B13,Net_Exports_reg9!D$3:D$56),0)</f>
        <v>0</v>
      </c>
      <c r="E13" s="14">
        <f>IFERROR(Net_Exports_reg9!E13/SUMIF(Net_Exports_reg9!$B$3:$B$56,Market_shares!$B13,Net_Exports_reg9!E$3:E$56),0)</f>
        <v>0</v>
      </c>
      <c r="F13" s="14">
        <f>IFERROR(Net_Exports_reg9!F13/SUMIF(Net_Exports_reg9!$B$3:$B$56,Market_shares!$B13,Net_Exports_reg9!F$3:F$56),0)</f>
        <v>0</v>
      </c>
      <c r="G13" s="14">
        <f>IFERROR(Net_Exports_reg9!G13/SUMIF(Net_Exports_reg9!$B$3:$B$56,Market_shares!$B13,Net_Exports_reg9!G$3:G$56),0)</f>
        <v>0</v>
      </c>
      <c r="H13" s="14">
        <f>IFERROR(Net_Exports_reg9!H13/SUMIF(Net_Exports_reg9!$B$3:$B$56,Market_shares!$B13,Net_Exports_reg9!H$3:H$56),0)</f>
        <v>0</v>
      </c>
      <c r="I13" s="14">
        <f>IFERROR(Net_Exports_reg9!I13/SUMIF(Net_Exports_reg9!$B$3:$B$56,Market_shares!$B13,Net_Exports_reg9!I$3:I$56),0)</f>
        <v>0</v>
      </c>
      <c r="J13" s="14">
        <f>IFERROR(Net_Exports_reg9!J13/SUMIF(Net_Exports_reg9!$B$3:$B$56,Market_shares!$B13,Net_Exports_reg9!J$3:J$56),0)</f>
        <v>0</v>
      </c>
      <c r="K13" s="14">
        <f>IFERROR(Net_Exports_reg9!K13/SUMIF(Net_Exports_reg9!$B$3:$B$56,Market_shares!$B13,Net_Exports_reg9!K$3:K$56),0)</f>
        <v>0</v>
      </c>
      <c r="L13" s="14">
        <f>IFERROR(Net_Exports_reg9!L13/SUMIF(Net_Exports_reg9!$B$3:$B$56,Market_shares!$B13,Net_Exports_reg9!L$3:L$56),0)</f>
        <v>0</v>
      </c>
      <c r="M13" s="14">
        <f>IFERROR(Net_Exports_reg9!M13/SUMIF(Net_Exports_reg9!$B$3:$B$56,Market_shares!$B13,Net_Exports_reg9!M$3:M$56),0)</f>
        <v>0</v>
      </c>
      <c r="N13" s="14">
        <f>IFERROR(Net_Exports_reg9!N13/SUMIF(Net_Exports_reg9!$B$3:$B$56,Market_shares!$B13,Net_Exports_reg9!N$3:N$56),0)</f>
        <v>0</v>
      </c>
      <c r="O13" s="14">
        <f>IFERROR(Net_Exports_reg9!O13/SUMIF(Net_Exports_reg9!$B$3:$B$56,Market_shares!$B13,Net_Exports_reg9!O$3:O$56),0)</f>
        <v>0</v>
      </c>
      <c r="P13" s="14">
        <f>IFERROR(Net_Exports_reg9!P13/SUMIF(Net_Exports_reg9!$B$3:$B$56,Market_shares!$B13,Net_Exports_reg9!P$3:P$56),0)</f>
        <v>0</v>
      </c>
      <c r="Q13" s="14">
        <f>IFERROR(Net_Exports_reg9!Q13/SUMIF(Net_Exports_reg9!$B$3:$B$56,Market_shares!$B13,Net_Exports_reg9!Q$3:Q$56),0)</f>
        <v>0</v>
      </c>
      <c r="R13" s="2"/>
      <c r="S13" t="str">
        <f t="shared" si="0"/>
        <v>INDIA-FC_heat</v>
      </c>
      <c r="T13" s="16">
        <f t="shared" si="1"/>
        <v>0</v>
      </c>
    </row>
    <row r="14" spans="1:23" x14ac:dyDescent="0.25">
      <c r="A14" s="1" t="s">
        <v>7</v>
      </c>
      <c r="B14" s="1" t="s">
        <v>6</v>
      </c>
      <c r="C14" s="14">
        <f>IFERROR(Net_Exports_reg9!C14/SUMIF(Net_Exports_reg9!$B$3:$B$56,Market_shares!$B14,Net_Exports_reg9!C$3:C$56),0)</f>
        <v>0</v>
      </c>
      <c r="D14" s="14">
        <f>IFERROR(Net_Exports_reg9!D14/SUMIF(Net_Exports_reg9!$B$3:$B$56,Market_shares!$B14,Net_Exports_reg9!D$3:D$56),0)</f>
        <v>0</v>
      </c>
      <c r="E14" s="14">
        <f>IFERROR(Net_Exports_reg9!E14/SUMIF(Net_Exports_reg9!$B$3:$B$56,Market_shares!$B14,Net_Exports_reg9!E$3:E$56),0)</f>
        <v>0</v>
      </c>
      <c r="F14" s="14">
        <f>IFERROR(Net_Exports_reg9!F14/SUMIF(Net_Exports_reg9!$B$3:$B$56,Market_shares!$B14,Net_Exports_reg9!F$3:F$56),0)</f>
        <v>0</v>
      </c>
      <c r="G14" s="14">
        <f>IFERROR(Net_Exports_reg9!G14/SUMIF(Net_Exports_reg9!$B$3:$B$56,Market_shares!$B14,Net_Exports_reg9!G$3:G$56),0)</f>
        <v>0</v>
      </c>
      <c r="H14" s="14">
        <f>IFERROR(Net_Exports_reg9!H14/SUMIF(Net_Exports_reg9!$B$3:$B$56,Market_shares!$B14,Net_Exports_reg9!H$3:H$56),0)</f>
        <v>0</v>
      </c>
      <c r="I14" s="14">
        <f>IFERROR(Net_Exports_reg9!I14/SUMIF(Net_Exports_reg9!$B$3:$B$56,Market_shares!$B14,Net_Exports_reg9!I$3:I$56),0)</f>
        <v>0</v>
      </c>
      <c r="J14" s="14">
        <f>IFERROR(Net_Exports_reg9!J14/SUMIF(Net_Exports_reg9!$B$3:$B$56,Market_shares!$B14,Net_Exports_reg9!J$3:J$56),0)</f>
        <v>0</v>
      </c>
      <c r="K14" s="14">
        <f>IFERROR(Net_Exports_reg9!K14/SUMIF(Net_Exports_reg9!$B$3:$B$56,Market_shares!$B14,Net_Exports_reg9!K$3:K$56),0)</f>
        <v>0</v>
      </c>
      <c r="L14" s="14">
        <f>IFERROR(Net_Exports_reg9!L14/SUMIF(Net_Exports_reg9!$B$3:$B$56,Market_shares!$B14,Net_Exports_reg9!L$3:L$56),0)</f>
        <v>0</v>
      </c>
      <c r="M14" s="14">
        <f>IFERROR(Net_Exports_reg9!M14/SUMIF(Net_Exports_reg9!$B$3:$B$56,Market_shares!$B14,Net_Exports_reg9!M$3:M$56),0)</f>
        <v>0</v>
      </c>
      <c r="N14" s="14">
        <f>IFERROR(Net_Exports_reg9!N14/SUMIF(Net_Exports_reg9!$B$3:$B$56,Market_shares!$B14,Net_Exports_reg9!N$3:N$56),0)</f>
        <v>1.0032711198489015E-2</v>
      </c>
      <c r="O14" s="14">
        <f>IFERROR(Net_Exports_reg9!O14/SUMIF(Net_Exports_reg9!$B$3:$B$56,Market_shares!$B14,Net_Exports_reg9!O$3:O$56),0)</f>
        <v>1.3867078075540424E-2</v>
      </c>
      <c r="P14" s="14">
        <f>IFERROR(Net_Exports_reg9!P14/SUMIF(Net_Exports_reg9!$B$3:$B$56,Market_shares!$B14,Net_Exports_reg9!P$3:P$56),0)</f>
        <v>3.3526618118743537E-2</v>
      </c>
      <c r="Q14" s="14">
        <f>IFERROR(Net_Exports_reg9!Q14/SUMIF(Net_Exports_reg9!$B$3:$B$56,Market_shares!$B14,Net_Exports_reg9!Q$3:Q$56),0)</f>
        <v>3.2188113775642554E-2</v>
      </c>
      <c r="R14" s="2"/>
      <c r="S14" t="str">
        <f t="shared" si="0"/>
        <v>INDIA-FC_elec</v>
      </c>
      <c r="T14" s="16">
        <f t="shared" si="1"/>
        <v>0</v>
      </c>
    </row>
    <row r="15" spans="1:23" x14ac:dyDescent="0.25">
      <c r="A15" s="1" t="s">
        <v>8</v>
      </c>
      <c r="B15" s="1" t="s">
        <v>1</v>
      </c>
      <c r="C15" s="14">
        <f>IFERROR(Net_Exports_reg9!C15/SUMIF(Net_Exports_reg9!$B$3:$B$56,Market_shares!$B15,Net_Exports_reg9!C$3:C$56),0)</f>
        <v>0.27709795749868738</v>
      </c>
      <c r="D15" s="14">
        <f>IFERROR(Net_Exports_reg9!D15/SUMIF(Net_Exports_reg9!$B$3:$B$56,Market_shares!$B15,Net_Exports_reg9!D$3:D$56),0)</f>
        <v>0.31447783310796473</v>
      </c>
      <c r="E15" s="14">
        <f>IFERROR(Net_Exports_reg9!E15/SUMIF(Net_Exports_reg9!$B$3:$B$56,Market_shares!$B15,Net_Exports_reg9!E$3:E$56),0)</f>
        <v>0.36603695834081645</v>
      </c>
      <c r="F15" s="14">
        <f>IFERROR(Net_Exports_reg9!F15/SUMIF(Net_Exports_reg9!$B$3:$B$56,Market_shares!$B15,Net_Exports_reg9!F$3:F$56),0)</f>
        <v>0.30831289652925431</v>
      </c>
      <c r="G15" s="14">
        <f>IFERROR(Net_Exports_reg9!G15/SUMIF(Net_Exports_reg9!$B$3:$B$56,Market_shares!$B15,Net_Exports_reg9!G$3:G$56),0)</f>
        <v>0.37087901142535412</v>
      </c>
      <c r="H15" s="14">
        <f>IFERROR(Net_Exports_reg9!H15/SUMIF(Net_Exports_reg9!$B$3:$B$56,Market_shares!$B15,Net_Exports_reg9!H$3:H$56),0)</f>
        <v>0.35744164065714989</v>
      </c>
      <c r="I15" s="14">
        <f>IFERROR(Net_Exports_reg9!I15/SUMIF(Net_Exports_reg9!$B$3:$B$56,Market_shares!$B15,Net_Exports_reg9!I$3:I$56),0)</f>
        <v>0.2780886675449657</v>
      </c>
      <c r="J15" s="14">
        <f>IFERROR(Net_Exports_reg9!J15/SUMIF(Net_Exports_reg9!$B$3:$B$56,Market_shares!$B15,Net_Exports_reg9!J$3:J$56),0)</f>
        <v>0.30003744075383459</v>
      </c>
      <c r="K15" s="14">
        <f>IFERROR(Net_Exports_reg9!K15/SUMIF(Net_Exports_reg9!$B$3:$B$56,Market_shares!$B15,Net_Exports_reg9!K$3:K$56),0)</f>
        <v>0.31450711249981628</v>
      </c>
      <c r="L15" s="14">
        <f>IFERROR(Net_Exports_reg9!L15/SUMIF(Net_Exports_reg9!$B$3:$B$56,Market_shares!$B15,Net_Exports_reg9!L$3:L$56),0)</f>
        <v>0.36541544677987142</v>
      </c>
      <c r="M15" s="14">
        <f>IFERROR(Net_Exports_reg9!M15/SUMIF(Net_Exports_reg9!$B$3:$B$56,Market_shares!$B15,Net_Exports_reg9!M$3:M$56),0)</f>
        <v>0.42380036363233581</v>
      </c>
      <c r="N15" s="14">
        <f>IFERROR(Net_Exports_reg9!N15/SUMIF(Net_Exports_reg9!$B$3:$B$56,Market_shares!$B15,Net_Exports_reg9!N$3:N$56),0)</f>
        <v>0.44372929204026357</v>
      </c>
      <c r="O15" s="14">
        <f>IFERROR(Net_Exports_reg9!O15/SUMIF(Net_Exports_reg9!$B$3:$B$56,Market_shares!$B15,Net_Exports_reg9!O$3:O$56),0)</f>
        <v>0.42955555454646188</v>
      </c>
      <c r="P15" s="14">
        <f>IFERROR(Net_Exports_reg9!P15/SUMIF(Net_Exports_reg9!$B$3:$B$56,Market_shares!$B15,Net_Exports_reg9!P$3:P$56),0)</f>
        <v>0.4714888523938755</v>
      </c>
      <c r="Q15" s="14">
        <f>IFERROR(Net_Exports_reg9!Q15/SUMIF(Net_Exports_reg9!$B$3:$B$56,Market_shares!$B15,Net_Exports_reg9!Q$3:Q$56),0)</f>
        <v>0.52400486708340366</v>
      </c>
      <c r="R15" s="2"/>
      <c r="S15" t="str">
        <f t="shared" si="0"/>
        <v>RUSSIA-FC_solid_fossil</v>
      </c>
      <c r="T15" s="16">
        <f t="shared" si="1"/>
        <v>0.42380036363233581</v>
      </c>
    </row>
    <row r="16" spans="1:23" x14ac:dyDescent="0.25">
      <c r="A16" s="1" t="s">
        <v>8</v>
      </c>
      <c r="B16" s="1" t="s">
        <v>2</v>
      </c>
      <c r="C16" s="14">
        <f>IFERROR(Net_Exports_reg9!C16/SUMIF(Net_Exports_reg9!$B$3:$B$56,Market_shares!$B16,Net_Exports_reg9!C$3:C$56),0)</f>
        <v>0.48176049171987523</v>
      </c>
      <c r="D16" s="14">
        <f>IFERROR(Net_Exports_reg9!D16/SUMIF(Net_Exports_reg9!$B$3:$B$56,Market_shares!$B16,Net_Exports_reg9!D$3:D$56),0)</f>
        <v>0.45895744186222787</v>
      </c>
      <c r="E16" s="14">
        <f>IFERROR(Net_Exports_reg9!E16/SUMIF(Net_Exports_reg9!$B$3:$B$56,Market_shares!$B16,Net_Exports_reg9!E$3:E$56),0)</f>
        <v>0.42629677256506976</v>
      </c>
      <c r="F16" s="14">
        <f>IFERROR(Net_Exports_reg9!F16/SUMIF(Net_Exports_reg9!$B$3:$B$56,Market_shares!$B16,Net_Exports_reg9!F$3:F$56),0)</f>
        <v>0.41703828598255804</v>
      </c>
      <c r="G16" s="14">
        <f>IFERROR(Net_Exports_reg9!G16/SUMIF(Net_Exports_reg9!$B$3:$B$56,Market_shares!$B16,Net_Exports_reg9!G$3:G$56),0)</f>
        <v>0.38789797517353825</v>
      </c>
      <c r="H16" s="14">
        <f>IFERROR(Net_Exports_reg9!H16/SUMIF(Net_Exports_reg9!$B$3:$B$56,Market_shares!$B16,Net_Exports_reg9!H$3:H$56),0)</f>
        <v>0.38695462085808929</v>
      </c>
      <c r="I16" s="14">
        <f>IFERROR(Net_Exports_reg9!I16/SUMIF(Net_Exports_reg9!$B$3:$B$56,Market_shares!$B16,Net_Exports_reg9!I$3:I$56),0)</f>
        <v>0.39039965143583977</v>
      </c>
      <c r="J16" s="14">
        <f>IFERROR(Net_Exports_reg9!J16/SUMIF(Net_Exports_reg9!$B$3:$B$56,Market_shares!$B16,Net_Exports_reg9!J$3:J$56),0)</f>
        <v>0.34778218439522163</v>
      </c>
      <c r="K16" s="14">
        <f>IFERROR(Net_Exports_reg9!K16/SUMIF(Net_Exports_reg9!$B$3:$B$56,Market_shares!$B16,Net_Exports_reg9!K$3:K$56),0)</f>
        <v>0.36884511237980472</v>
      </c>
      <c r="L16" s="14">
        <f>IFERROR(Net_Exports_reg9!L16/SUMIF(Net_Exports_reg9!$B$3:$B$56,Market_shares!$B16,Net_Exports_reg9!L$3:L$56),0)</f>
        <v>0.33375500493886784</v>
      </c>
      <c r="M16" s="14">
        <f>IFERROR(Net_Exports_reg9!M16/SUMIF(Net_Exports_reg9!$B$3:$B$56,Market_shares!$B16,Net_Exports_reg9!M$3:M$56),0)</f>
        <v>0.34985407158795867</v>
      </c>
      <c r="N16" s="14">
        <f>IFERROR(Net_Exports_reg9!N16/SUMIF(Net_Exports_reg9!$B$3:$B$56,Market_shares!$B16,Net_Exports_reg9!N$3:N$56),0)</f>
        <v>0.35857762072010391</v>
      </c>
      <c r="O16" s="14">
        <f>IFERROR(Net_Exports_reg9!O16/SUMIF(Net_Exports_reg9!$B$3:$B$56,Market_shares!$B16,Net_Exports_reg9!O$3:O$56),0)</f>
        <v>0.35724373892459849</v>
      </c>
      <c r="P16" s="14">
        <f>IFERROR(Net_Exports_reg9!P16/SUMIF(Net_Exports_reg9!$B$3:$B$56,Market_shares!$B16,Net_Exports_reg9!P$3:P$56),0)</f>
        <v>0.36294152325051282</v>
      </c>
      <c r="Q16" s="14">
        <f>IFERROR(Net_Exports_reg9!Q16/SUMIF(Net_Exports_reg9!$B$3:$B$56,Market_shares!$B16,Net_Exports_reg9!Q$3:Q$56),0)</f>
        <v>0.36594732491898974</v>
      </c>
      <c r="R16" s="2"/>
      <c r="S16" t="str">
        <f t="shared" si="0"/>
        <v>RUSSIA-FC_gas</v>
      </c>
      <c r="T16" s="16">
        <f t="shared" si="1"/>
        <v>0.34985407158795867</v>
      </c>
    </row>
    <row r="17" spans="1:20" x14ac:dyDescent="0.25">
      <c r="A17" s="1" t="s">
        <v>8</v>
      </c>
      <c r="B17" s="1" t="s">
        <v>3</v>
      </c>
      <c r="C17" s="14">
        <f>IFERROR(Net_Exports_reg9!C17/SUMIF(Net_Exports_reg9!$B$3:$B$56,Market_shares!$B17,Net_Exports_reg9!C$3:C$56),0)</f>
        <v>0.29813929535404732</v>
      </c>
      <c r="D17" s="14">
        <f>IFERROR(Net_Exports_reg9!D17/SUMIF(Net_Exports_reg9!$B$3:$B$56,Market_shares!$B17,Net_Exports_reg9!D$3:D$56),0)</f>
        <v>0.35877432311078683</v>
      </c>
      <c r="E17" s="14">
        <f>IFERROR(Net_Exports_reg9!E17/SUMIF(Net_Exports_reg9!$B$3:$B$56,Market_shares!$B17,Net_Exports_reg9!E$3:E$56),0)</f>
        <v>0.41413118481630912</v>
      </c>
      <c r="F17" s="14">
        <f>IFERROR(Net_Exports_reg9!F17/SUMIF(Net_Exports_reg9!$B$3:$B$56,Market_shares!$B17,Net_Exports_reg9!F$3:F$56),0)</f>
        <v>0.44889556233100286</v>
      </c>
      <c r="G17" s="14">
        <f>IFERROR(Net_Exports_reg9!G17/SUMIF(Net_Exports_reg9!$B$3:$B$56,Market_shares!$B17,Net_Exports_reg9!G$3:G$56),0)</f>
        <v>0.447512931499772</v>
      </c>
      <c r="H17" s="14">
        <f>IFERROR(Net_Exports_reg9!H17/SUMIF(Net_Exports_reg9!$B$3:$B$56,Market_shares!$B17,Net_Exports_reg9!H$3:H$56),0)</f>
        <v>0.48937274057851998</v>
      </c>
      <c r="I17" s="14">
        <f>IFERROR(Net_Exports_reg9!I17/SUMIF(Net_Exports_reg9!$B$3:$B$56,Market_shares!$B17,Net_Exports_reg9!I$3:I$56),0)</f>
        <v>0.4564100909701781</v>
      </c>
      <c r="J17" s="14">
        <f>IFERROR(Net_Exports_reg9!J17/SUMIF(Net_Exports_reg9!$B$3:$B$56,Market_shares!$B17,Net_Exports_reg9!J$3:J$56),0)</f>
        <v>0.49529648607971938</v>
      </c>
      <c r="K17" s="14">
        <f>IFERROR(Net_Exports_reg9!K17/SUMIF(Net_Exports_reg9!$B$3:$B$56,Market_shares!$B17,Net_Exports_reg9!K$3:K$56),0)</f>
        <v>0.51397483977625358</v>
      </c>
      <c r="L17" s="14">
        <f>IFERROR(Net_Exports_reg9!L17/SUMIF(Net_Exports_reg9!$B$3:$B$56,Market_shares!$B17,Net_Exports_reg9!L$3:L$56),0)</f>
        <v>0.50678110413478306</v>
      </c>
      <c r="M17" s="14">
        <f>IFERROR(Net_Exports_reg9!M17/SUMIF(Net_Exports_reg9!$B$3:$B$56,Market_shares!$B17,Net_Exports_reg9!M$3:M$56),0)</f>
        <v>0.50637898237830437</v>
      </c>
      <c r="N17" s="14">
        <f>IFERROR(Net_Exports_reg9!N17/SUMIF(Net_Exports_reg9!$B$3:$B$56,Market_shares!$B17,Net_Exports_reg9!N$3:N$56),0)</f>
        <v>0.46444043740706925</v>
      </c>
      <c r="O17" s="14">
        <f>IFERROR(Net_Exports_reg9!O17/SUMIF(Net_Exports_reg9!$B$3:$B$56,Market_shares!$B17,Net_Exports_reg9!O$3:O$56),0)</f>
        <v>0.44563847750027097</v>
      </c>
      <c r="P17" s="14">
        <f>IFERROR(Net_Exports_reg9!P17/SUMIF(Net_Exports_reg9!$B$3:$B$56,Market_shares!$B17,Net_Exports_reg9!P$3:P$56),0)</f>
        <v>0.44641203150270864</v>
      </c>
      <c r="Q17" s="14">
        <f>IFERROR(Net_Exports_reg9!Q17/SUMIF(Net_Exports_reg9!$B$3:$B$56,Market_shares!$B17,Net_Exports_reg9!Q$3:Q$56),0)</f>
        <v>0.49671834852709562</v>
      </c>
      <c r="R17" s="2"/>
      <c r="S17" t="str">
        <f t="shared" si="0"/>
        <v>RUSSIA-FC_liquid</v>
      </c>
      <c r="T17" s="16">
        <f t="shared" si="1"/>
        <v>0.50637898237830437</v>
      </c>
    </row>
    <row r="18" spans="1:20" x14ac:dyDescent="0.25">
      <c r="A18" s="1" t="s">
        <v>8</v>
      </c>
      <c r="B18" s="1" t="s">
        <v>4</v>
      </c>
      <c r="C18" s="14">
        <f>IFERROR(Net_Exports_reg9!C18/SUMIF(Net_Exports_reg9!$B$3:$B$56,Market_shares!$B18,Net_Exports_reg9!C$3:C$56),0)</f>
        <v>0</v>
      </c>
      <c r="D18" s="14">
        <f>IFERROR(Net_Exports_reg9!D18/SUMIF(Net_Exports_reg9!$B$3:$B$56,Market_shares!$B18,Net_Exports_reg9!D$3:D$56),0)</f>
        <v>0</v>
      </c>
      <c r="E18" s="14">
        <f>IFERROR(Net_Exports_reg9!E18/SUMIF(Net_Exports_reg9!$B$3:$B$56,Market_shares!$B18,Net_Exports_reg9!E$3:E$56),0)</f>
        <v>0</v>
      </c>
      <c r="F18" s="14">
        <f>IFERROR(Net_Exports_reg9!F18/SUMIF(Net_Exports_reg9!$B$3:$B$56,Market_shares!$B18,Net_Exports_reg9!F$3:F$56),0)</f>
        <v>0</v>
      </c>
      <c r="G18" s="14">
        <f>IFERROR(Net_Exports_reg9!G18/SUMIF(Net_Exports_reg9!$B$3:$B$56,Market_shares!$B18,Net_Exports_reg9!G$3:G$56),0)</f>
        <v>0</v>
      </c>
      <c r="H18" s="14">
        <f>IFERROR(Net_Exports_reg9!H18/SUMIF(Net_Exports_reg9!$B$3:$B$56,Market_shares!$B18,Net_Exports_reg9!H$3:H$56),0)</f>
        <v>1.9972328175605091E-3</v>
      </c>
      <c r="I18" s="14">
        <f>IFERROR(Net_Exports_reg9!I18/SUMIF(Net_Exports_reg9!$B$3:$B$56,Market_shares!$B18,Net_Exports_reg9!I$3:I$56),0)</f>
        <v>4.3261830818979562E-3</v>
      </c>
      <c r="J18" s="14">
        <f>IFERROR(Net_Exports_reg9!J18/SUMIF(Net_Exports_reg9!$B$3:$B$56,Market_shares!$B18,Net_Exports_reg9!J$3:J$56),0)</f>
        <v>0.31367528334177042</v>
      </c>
      <c r="K18" s="14">
        <f>IFERROR(Net_Exports_reg9!K18/SUMIF(Net_Exports_reg9!$B$3:$B$56,Market_shares!$B18,Net_Exports_reg9!K$3:K$56),0)</f>
        <v>4.9123082267141013E-3</v>
      </c>
      <c r="L18" s="14">
        <f>IFERROR(Net_Exports_reg9!L18/SUMIF(Net_Exports_reg9!$B$3:$B$56,Market_shares!$B18,Net_Exports_reg9!L$3:L$56),0)</f>
        <v>5.3244119911208115E-3</v>
      </c>
      <c r="M18" s="14">
        <f>IFERROR(Net_Exports_reg9!M18/SUMIF(Net_Exports_reg9!$B$3:$B$56,Market_shares!$B18,Net_Exports_reg9!M$3:M$56),0)</f>
        <v>2.5759614470268779E-2</v>
      </c>
      <c r="N18" s="14">
        <f>IFERROR(Net_Exports_reg9!N18/SUMIF(Net_Exports_reg9!$B$3:$B$56,Market_shares!$B18,Net_Exports_reg9!N$3:N$56),0)</f>
        <v>1.5975363819423414E-2</v>
      </c>
      <c r="O18" s="14">
        <f>IFERROR(Net_Exports_reg9!O18/SUMIF(Net_Exports_reg9!$B$3:$B$56,Market_shares!$B18,Net_Exports_reg9!O$3:O$56),0)</f>
        <v>1.5250232734614372E-2</v>
      </c>
      <c r="P18" s="14">
        <f>IFERROR(Net_Exports_reg9!P18/SUMIF(Net_Exports_reg9!$B$3:$B$56,Market_shares!$B18,Net_Exports_reg9!P$3:P$56),0)</f>
        <v>1.2662530934726409E-2</v>
      </c>
      <c r="Q18" s="14">
        <f>IFERROR(Net_Exports_reg9!Q18/SUMIF(Net_Exports_reg9!$B$3:$B$56,Market_shares!$B18,Net_Exports_reg9!Q$3:Q$56),0)</f>
        <v>1.6851489551753928E-2</v>
      </c>
      <c r="R18" s="2"/>
      <c r="S18" t="str">
        <f t="shared" si="0"/>
        <v>RUSSIA-FC_solid_bio</v>
      </c>
      <c r="T18" s="16">
        <f t="shared" si="1"/>
        <v>2.5759614470268779E-2</v>
      </c>
    </row>
    <row r="19" spans="1:20" x14ac:dyDescent="0.25">
      <c r="A19" s="1" t="s">
        <v>8</v>
      </c>
      <c r="B19" s="1" t="s">
        <v>5</v>
      </c>
      <c r="C19" s="14">
        <f>IFERROR(Net_Exports_reg9!C19/SUMIF(Net_Exports_reg9!$B$3:$B$56,Market_shares!$B19,Net_Exports_reg9!C$3:C$56),0)</f>
        <v>0</v>
      </c>
      <c r="D19" s="14">
        <f>IFERROR(Net_Exports_reg9!D19/SUMIF(Net_Exports_reg9!$B$3:$B$56,Market_shares!$B19,Net_Exports_reg9!D$3:D$56),0)</f>
        <v>0</v>
      </c>
      <c r="E19" s="14">
        <f>IFERROR(Net_Exports_reg9!E19/SUMIF(Net_Exports_reg9!$B$3:$B$56,Market_shares!$B19,Net_Exports_reg9!E$3:E$56),0)</f>
        <v>0</v>
      </c>
      <c r="F19" s="14">
        <f>IFERROR(Net_Exports_reg9!F19/SUMIF(Net_Exports_reg9!$B$3:$B$56,Market_shares!$B19,Net_Exports_reg9!F$3:F$56),0)</f>
        <v>0</v>
      </c>
      <c r="G19" s="14">
        <f>IFERROR(Net_Exports_reg9!G19/SUMIF(Net_Exports_reg9!$B$3:$B$56,Market_shares!$B19,Net_Exports_reg9!G$3:G$56),0)</f>
        <v>0</v>
      </c>
      <c r="H19" s="14">
        <f>IFERROR(Net_Exports_reg9!H19/SUMIF(Net_Exports_reg9!$B$3:$B$56,Market_shares!$B19,Net_Exports_reg9!H$3:H$56),0)</f>
        <v>0</v>
      </c>
      <c r="I19" s="14">
        <f>IFERROR(Net_Exports_reg9!I19/SUMIF(Net_Exports_reg9!$B$3:$B$56,Market_shares!$B19,Net_Exports_reg9!I$3:I$56),0)</f>
        <v>0</v>
      </c>
      <c r="J19" s="14">
        <f>IFERROR(Net_Exports_reg9!J19/SUMIF(Net_Exports_reg9!$B$3:$B$56,Market_shares!$B19,Net_Exports_reg9!J$3:J$56),0)</f>
        <v>0</v>
      </c>
      <c r="K19" s="14">
        <f>IFERROR(Net_Exports_reg9!K19/SUMIF(Net_Exports_reg9!$B$3:$B$56,Market_shares!$B19,Net_Exports_reg9!K$3:K$56),0)</f>
        <v>0</v>
      </c>
      <c r="L19" s="14">
        <f>IFERROR(Net_Exports_reg9!L19/SUMIF(Net_Exports_reg9!$B$3:$B$56,Market_shares!$B19,Net_Exports_reg9!L$3:L$56),0)</f>
        <v>0</v>
      </c>
      <c r="M19" s="14">
        <f>IFERROR(Net_Exports_reg9!M19/SUMIF(Net_Exports_reg9!$B$3:$B$56,Market_shares!$B19,Net_Exports_reg9!M$3:M$56),0)</f>
        <v>0</v>
      </c>
      <c r="N19" s="14">
        <f>IFERROR(Net_Exports_reg9!N19/SUMIF(Net_Exports_reg9!$B$3:$B$56,Market_shares!$B19,Net_Exports_reg9!N$3:N$56),0)</f>
        <v>0</v>
      </c>
      <c r="O19" s="14">
        <f>IFERROR(Net_Exports_reg9!O19/SUMIF(Net_Exports_reg9!$B$3:$B$56,Market_shares!$B19,Net_Exports_reg9!O$3:O$56),0)</f>
        <v>0</v>
      </c>
      <c r="P19" s="14">
        <f>IFERROR(Net_Exports_reg9!P19/SUMIF(Net_Exports_reg9!$B$3:$B$56,Market_shares!$B19,Net_Exports_reg9!P$3:P$56),0)</f>
        <v>0</v>
      </c>
      <c r="Q19" s="14">
        <f>IFERROR(Net_Exports_reg9!Q19/SUMIF(Net_Exports_reg9!$B$3:$B$56,Market_shares!$B19,Net_Exports_reg9!Q$3:Q$56),0)</f>
        <v>0</v>
      </c>
      <c r="R19" s="2"/>
      <c r="S19" t="str">
        <f t="shared" si="0"/>
        <v>RUSSIA-FC_heat</v>
      </c>
      <c r="T19" s="16">
        <f t="shared" si="1"/>
        <v>0</v>
      </c>
    </row>
    <row r="20" spans="1:20" x14ac:dyDescent="0.25">
      <c r="A20" s="1" t="s">
        <v>8</v>
      </c>
      <c r="B20" s="1" t="s">
        <v>6</v>
      </c>
      <c r="C20" s="14">
        <f>IFERROR(Net_Exports_reg9!C20/SUMIF(Net_Exports_reg9!$B$3:$B$56,Market_shares!$B20,Net_Exports_reg9!C$3:C$56),0)</f>
        <v>0.17160796792617225</v>
      </c>
      <c r="D20" s="14">
        <f>IFERROR(Net_Exports_reg9!D20/SUMIF(Net_Exports_reg9!$B$3:$B$56,Market_shares!$B20,Net_Exports_reg9!D$3:D$56),0)</f>
        <v>0.23436399753226952</v>
      </c>
      <c r="E20" s="14">
        <f>IFERROR(Net_Exports_reg9!E20/SUMIF(Net_Exports_reg9!$B$3:$B$56,Market_shares!$B20,Net_Exports_reg9!E$3:E$56),0)</f>
        <v>0.16655386470152062</v>
      </c>
      <c r="F20" s="14">
        <f>IFERROR(Net_Exports_reg9!F20/SUMIF(Net_Exports_reg9!$B$3:$B$56,Market_shares!$B20,Net_Exports_reg9!F$3:F$56),0)</f>
        <v>0.19770818444646618</v>
      </c>
      <c r="G20" s="14">
        <f>IFERROR(Net_Exports_reg9!G20/SUMIF(Net_Exports_reg9!$B$3:$B$56,Market_shares!$B20,Net_Exports_reg9!G$3:G$56),0)</f>
        <v>0.18234370113455947</v>
      </c>
      <c r="H20" s="14">
        <f>IFERROR(Net_Exports_reg9!H20/SUMIF(Net_Exports_reg9!$B$3:$B$56,Market_shares!$B20,Net_Exports_reg9!H$3:H$56),0)</f>
        <v>0.21893588842668071</v>
      </c>
      <c r="I20" s="14">
        <f>IFERROR(Net_Exports_reg9!I20/SUMIF(Net_Exports_reg9!$B$3:$B$56,Market_shares!$B20,Net_Exports_reg9!I$3:I$56),0)</f>
        <v>0.25679609149129834</v>
      </c>
      <c r="J20" s="14">
        <f>IFERROR(Net_Exports_reg9!J20/SUMIF(Net_Exports_reg9!$B$3:$B$56,Market_shares!$B20,Net_Exports_reg9!J$3:J$56),0)</f>
        <v>0.17422832643320718</v>
      </c>
      <c r="K20" s="14">
        <f>IFERROR(Net_Exports_reg9!K20/SUMIF(Net_Exports_reg9!$B$3:$B$56,Market_shares!$B20,Net_Exports_reg9!K$3:K$56),0)</f>
        <v>0.14951454764073172</v>
      </c>
      <c r="L20" s="14">
        <f>IFERROR(Net_Exports_reg9!L20/SUMIF(Net_Exports_reg9!$B$3:$B$56,Market_shares!$B20,Net_Exports_reg9!L$3:L$56),0)</f>
        <v>9.0122823337716373E-2</v>
      </c>
      <c r="M20" s="14">
        <f>IFERROR(Net_Exports_reg9!M20/SUMIF(Net_Exports_reg9!$B$3:$B$56,Market_shares!$B20,Net_Exports_reg9!M$3:M$56),0)</f>
        <v>0.13342332725438991</v>
      </c>
      <c r="N20" s="14">
        <f>IFERROR(Net_Exports_reg9!N20/SUMIF(Net_Exports_reg9!$B$3:$B$56,Market_shares!$B20,Net_Exports_reg9!N$3:N$56),0)</f>
        <v>0.13309647006169864</v>
      </c>
      <c r="O20" s="14">
        <f>IFERROR(Net_Exports_reg9!O20/SUMIF(Net_Exports_reg9!$B$3:$B$56,Market_shares!$B20,Net_Exports_reg9!O$3:O$56),0)</f>
        <v>9.2295374795621291E-2</v>
      </c>
      <c r="P20" s="14">
        <f>IFERROR(Net_Exports_reg9!P20/SUMIF(Net_Exports_reg9!$B$3:$B$56,Market_shares!$B20,Net_Exports_reg9!P$3:P$56),0)</f>
        <v>0.11011270781457494</v>
      </c>
      <c r="Q20" s="14">
        <f>IFERROR(Net_Exports_reg9!Q20/SUMIF(Net_Exports_reg9!$B$3:$B$56,Market_shares!$B20,Net_Exports_reg9!Q$3:Q$56),0)</f>
        <v>0.16049514451573219</v>
      </c>
      <c r="R20" s="2"/>
      <c r="S20" t="str">
        <f t="shared" si="0"/>
        <v>RUSSIA-FC_elec</v>
      </c>
      <c r="T20" s="16">
        <f t="shared" si="1"/>
        <v>0.13342332725438991</v>
      </c>
    </row>
    <row r="21" spans="1:20" x14ac:dyDescent="0.25">
      <c r="A21" s="1" t="s">
        <v>9</v>
      </c>
      <c r="B21" s="1" t="s">
        <v>1</v>
      </c>
      <c r="C21" s="14">
        <f>IFERROR(Net_Exports_reg9!C21/SUMIF(Net_Exports_reg9!$B$3:$B$56,Market_shares!$B21,Net_Exports_reg9!C$3:C$56),0)</f>
        <v>0</v>
      </c>
      <c r="D21" s="14">
        <f>IFERROR(Net_Exports_reg9!D21/SUMIF(Net_Exports_reg9!$B$3:$B$56,Market_shares!$B21,Net_Exports_reg9!D$3:D$56),0)</f>
        <v>0</v>
      </c>
      <c r="E21" s="14">
        <f>IFERROR(Net_Exports_reg9!E21/SUMIF(Net_Exports_reg9!$B$3:$B$56,Market_shares!$B21,Net_Exports_reg9!E$3:E$56),0)</f>
        <v>0</v>
      </c>
      <c r="F21" s="14">
        <f>IFERROR(Net_Exports_reg9!F21/SUMIF(Net_Exports_reg9!$B$3:$B$56,Market_shares!$B21,Net_Exports_reg9!F$3:F$56),0)</f>
        <v>0</v>
      </c>
      <c r="G21" s="14">
        <f>IFERROR(Net_Exports_reg9!G21/SUMIF(Net_Exports_reg9!$B$3:$B$56,Market_shares!$B21,Net_Exports_reg9!G$3:G$56),0)</f>
        <v>0</v>
      </c>
      <c r="H21" s="14">
        <f>IFERROR(Net_Exports_reg9!H21/SUMIF(Net_Exports_reg9!$B$3:$B$56,Market_shares!$B21,Net_Exports_reg9!H$3:H$56),0)</f>
        <v>0</v>
      </c>
      <c r="I21" s="14">
        <f>IFERROR(Net_Exports_reg9!I21/SUMIF(Net_Exports_reg9!$B$3:$B$56,Market_shares!$B21,Net_Exports_reg9!I$3:I$56),0)</f>
        <v>0</v>
      </c>
      <c r="J21" s="14">
        <f>IFERROR(Net_Exports_reg9!J21/SUMIF(Net_Exports_reg9!$B$3:$B$56,Market_shares!$B21,Net_Exports_reg9!J$3:J$56),0)</f>
        <v>0</v>
      </c>
      <c r="K21" s="14">
        <f>IFERROR(Net_Exports_reg9!K21/SUMIF(Net_Exports_reg9!$B$3:$B$56,Market_shares!$B21,Net_Exports_reg9!K$3:K$56),0)</f>
        <v>0</v>
      </c>
      <c r="L21" s="14">
        <f>IFERROR(Net_Exports_reg9!L21/SUMIF(Net_Exports_reg9!$B$3:$B$56,Market_shares!$B21,Net_Exports_reg9!L$3:L$56),0)</f>
        <v>0</v>
      </c>
      <c r="M21" s="14">
        <f>IFERROR(Net_Exports_reg9!M21/SUMIF(Net_Exports_reg9!$B$3:$B$56,Market_shares!$B21,Net_Exports_reg9!M$3:M$56),0)</f>
        <v>0</v>
      </c>
      <c r="N21" s="14">
        <f>IFERROR(Net_Exports_reg9!N21/SUMIF(Net_Exports_reg9!$B$3:$B$56,Market_shares!$B21,Net_Exports_reg9!N$3:N$56),0)</f>
        <v>0</v>
      </c>
      <c r="O21" s="14">
        <f>IFERROR(Net_Exports_reg9!O21/SUMIF(Net_Exports_reg9!$B$3:$B$56,Market_shares!$B21,Net_Exports_reg9!O$3:O$56),0)</f>
        <v>0</v>
      </c>
      <c r="P21" s="14">
        <f>IFERROR(Net_Exports_reg9!P21/SUMIF(Net_Exports_reg9!$B$3:$B$56,Market_shares!$B21,Net_Exports_reg9!P$3:P$56),0)</f>
        <v>0</v>
      </c>
      <c r="Q21" s="14">
        <f>IFERROR(Net_Exports_reg9!Q21/SUMIF(Net_Exports_reg9!$B$3:$B$56,Market_shares!$B21,Net_Exports_reg9!Q$3:Q$56),0)</f>
        <v>0</v>
      </c>
      <c r="R21" s="2"/>
      <c r="S21" t="str">
        <f t="shared" si="0"/>
        <v>UK-FC_solid_fossil</v>
      </c>
      <c r="T21" s="16">
        <f t="shared" si="1"/>
        <v>0</v>
      </c>
    </row>
    <row r="22" spans="1:20" x14ac:dyDescent="0.25">
      <c r="A22" s="1" t="s">
        <v>9</v>
      </c>
      <c r="B22" s="1" t="s">
        <v>2</v>
      </c>
      <c r="C22" s="14">
        <f>IFERROR(Net_Exports_reg9!C22/SUMIF(Net_Exports_reg9!$B$3:$B$56,Market_shares!$B22,Net_Exports_reg9!C$3:C$56),0)</f>
        <v>0</v>
      </c>
      <c r="D22" s="14">
        <f>IFERROR(Net_Exports_reg9!D22/SUMIF(Net_Exports_reg9!$B$3:$B$56,Market_shares!$B22,Net_Exports_reg9!D$3:D$56),0)</f>
        <v>0</v>
      </c>
      <c r="E22" s="14">
        <f>IFERROR(Net_Exports_reg9!E22/SUMIF(Net_Exports_reg9!$B$3:$B$56,Market_shares!$B22,Net_Exports_reg9!E$3:E$56),0)</f>
        <v>0</v>
      </c>
      <c r="F22" s="14">
        <f>IFERROR(Net_Exports_reg9!F22/SUMIF(Net_Exports_reg9!$B$3:$B$56,Market_shares!$B22,Net_Exports_reg9!F$3:F$56),0)</f>
        <v>0</v>
      </c>
      <c r="G22" s="14">
        <f>IFERROR(Net_Exports_reg9!G22/SUMIF(Net_Exports_reg9!$B$3:$B$56,Market_shares!$B22,Net_Exports_reg9!G$3:G$56),0)</f>
        <v>0</v>
      </c>
      <c r="H22" s="14">
        <f>IFERROR(Net_Exports_reg9!H22/SUMIF(Net_Exports_reg9!$B$3:$B$56,Market_shares!$B22,Net_Exports_reg9!H$3:H$56),0)</f>
        <v>0</v>
      </c>
      <c r="I22" s="14">
        <f>IFERROR(Net_Exports_reg9!I22/SUMIF(Net_Exports_reg9!$B$3:$B$56,Market_shares!$B22,Net_Exports_reg9!I$3:I$56),0)</f>
        <v>0</v>
      </c>
      <c r="J22" s="14">
        <f>IFERROR(Net_Exports_reg9!J22/SUMIF(Net_Exports_reg9!$B$3:$B$56,Market_shares!$B22,Net_Exports_reg9!J$3:J$56),0)</f>
        <v>0</v>
      </c>
      <c r="K22" s="14">
        <f>IFERROR(Net_Exports_reg9!K22/SUMIF(Net_Exports_reg9!$B$3:$B$56,Market_shares!$B22,Net_Exports_reg9!K$3:K$56),0)</f>
        <v>0</v>
      </c>
      <c r="L22" s="14">
        <f>IFERROR(Net_Exports_reg9!L22/SUMIF(Net_Exports_reg9!$B$3:$B$56,Market_shares!$B22,Net_Exports_reg9!L$3:L$56),0)</f>
        <v>0</v>
      </c>
      <c r="M22" s="14">
        <f>IFERROR(Net_Exports_reg9!M22/SUMIF(Net_Exports_reg9!$B$3:$B$56,Market_shares!$B22,Net_Exports_reg9!M$3:M$56),0)</f>
        <v>0</v>
      </c>
      <c r="N22" s="14">
        <f>IFERROR(Net_Exports_reg9!N22/SUMIF(Net_Exports_reg9!$B$3:$B$56,Market_shares!$B22,Net_Exports_reg9!N$3:N$56),0)</f>
        <v>0</v>
      </c>
      <c r="O22" s="14">
        <f>IFERROR(Net_Exports_reg9!O22/SUMIF(Net_Exports_reg9!$B$3:$B$56,Market_shares!$B22,Net_Exports_reg9!O$3:O$56),0)</f>
        <v>0</v>
      </c>
      <c r="P22" s="14">
        <f>IFERROR(Net_Exports_reg9!P22/SUMIF(Net_Exports_reg9!$B$3:$B$56,Market_shares!$B22,Net_Exports_reg9!P$3:P$56),0)</f>
        <v>0</v>
      </c>
      <c r="Q22" s="14">
        <f>IFERROR(Net_Exports_reg9!Q22/SUMIF(Net_Exports_reg9!$B$3:$B$56,Market_shares!$B22,Net_Exports_reg9!Q$3:Q$56),0)</f>
        <v>0</v>
      </c>
      <c r="R22" s="2"/>
      <c r="S22" t="str">
        <f t="shared" si="0"/>
        <v>UK-FC_gas</v>
      </c>
      <c r="T22" s="16">
        <f t="shared" si="1"/>
        <v>0</v>
      </c>
    </row>
    <row r="23" spans="1:20" x14ac:dyDescent="0.25">
      <c r="A23" s="1" t="s">
        <v>9</v>
      </c>
      <c r="B23" s="1" t="s">
        <v>3</v>
      </c>
      <c r="C23" s="14">
        <f>IFERROR(Net_Exports_reg9!C23/SUMIF(Net_Exports_reg9!$B$3:$B$56,Market_shares!$B23,Net_Exports_reg9!C$3:C$56),0)</f>
        <v>2.6906055308130752E-2</v>
      </c>
      <c r="D23" s="14">
        <f>IFERROR(Net_Exports_reg9!D23/SUMIF(Net_Exports_reg9!$B$3:$B$56,Market_shares!$B23,Net_Exports_reg9!D$3:D$56),0)</f>
        <v>7.982294779038045E-3</v>
      </c>
      <c r="E23" s="14">
        <f>IFERROR(Net_Exports_reg9!E23/SUMIF(Net_Exports_reg9!$B$3:$B$56,Market_shares!$B23,Net_Exports_reg9!E$3:E$56),0)</f>
        <v>1.9534125074646691E-2</v>
      </c>
      <c r="F23" s="14">
        <f>IFERROR(Net_Exports_reg9!F23/SUMIF(Net_Exports_reg9!$B$3:$B$56,Market_shares!$B23,Net_Exports_reg9!F$3:F$56),0)</f>
        <v>2.1077065030174029E-2</v>
      </c>
      <c r="G23" s="14">
        <f>IFERROR(Net_Exports_reg9!G23/SUMIF(Net_Exports_reg9!$B$3:$B$56,Market_shares!$B23,Net_Exports_reg9!G$3:G$56),0)</f>
        <v>1.177714925164383E-2</v>
      </c>
      <c r="H23" s="14">
        <f>IFERROR(Net_Exports_reg9!H23/SUMIF(Net_Exports_reg9!$B$3:$B$56,Market_shares!$B23,Net_Exports_reg9!H$3:H$56),0)</f>
        <v>7.594293027946503E-3</v>
      </c>
      <c r="I23" s="14">
        <f>IFERROR(Net_Exports_reg9!I23/SUMIF(Net_Exports_reg9!$B$3:$B$56,Market_shares!$B23,Net_Exports_reg9!I$3:I$56),0)</f>
        <v>1.7094782186349723E-2</v>
      </c>
      <c r="J23" s="14">
        <f>IFERROR(Net_Exports_reg9!J23/SUMIF(Net_Exports_reg9!$B$3:$B$56,Market_shares!$B23,Net_Exports_reg9!J$3:J$56),0)</f>
        <v>1.3873079941816972E-2</v>
      </c>
      <c r="K23" s="14">
        <f>IFERROR(Net_Exports_reg9!K23/SUMIF(Net_Exports_reg9!$B$3:$B$56,Market_shares!$B23,Net_Exports_reg9!K$3:K$56),0)</f>
        <v>0</v>
      </c>
      <c r="L23" s="14">
        <f>IFERROR(Net_Exports_reg9!L23/SUMIF(Net_Exports_reg9!$B$3:$B$56,Market_shares!$B23,Net_Exports_reg9!L$3:L$56),0)</f>
        <v>0</v>
      </c>
      <c r="M23" s="14">
        <f>IFERROR(Net_Exports_reg9!M23/SUMIF(Net_Exports_reg9!$B$3:$B$56,Market_shares!$B23,Net_Exports_reg9!M$3:M$56),0)</f>
        <v>0</v>
      </c>
      <c r="N23" s="14">
        <f>IFERROR(Net_Exports_reg9!N23/SUMIF(Net_Exports_reg9!$B$3:$B$56,Market_shares!$B23,Net_Exports_reg9!N$3:N$56),0)</f>
        <v>0</v>
      </c>
      <c r="O23" s="14">
        <f>IFERROR(Net_Exports_reg9!O23/SUMIF(Net_Exports_reg9!$B$3:$B$56,Market_shares!$B23,Net_Exports_reg9!O$3:O$56),0)</f>
        <v>0</v>
      </c>
      <c r="P23" s="14">
        <f>IFERROR(Net_Exports_reg9!P23/SUMIF(Net_Exports_reg9!$B$3:$B$56,Market_shares!$B23,Net_Exports_reg9!P$3:P$56),0)</f>
        <v>0</v>
      </c>
      <c r="Q23" s="14">
        <f>IFERROR(Net_Exports_reg9!Q23/SUMIF(Net_Exports_reg9!$B$3:$B$56,Market_shares!$B23,Net_Exports_reg9!Q$3:Q$56),0)</f>
        <v>0</v>
      </c>
      <c r="R23" s="2"/>
      <c r="S23" t="str">
        <f t="shared" si="0"/>
        <v>UK-FC_liquid</v>
      </c>
      <c r="T23" s="16">
        <f t="shared" si="1"/>
        <v>0</v>
      </c>
    </row>
    <row r="24" spans="1:20" x14ac:dyDescent="0.25">
      <c r="A24" s="1" t="s">
        <v>9</v>
      </c>
      <c r="B24" s="1" t="s">
        <v>4</v>
      </c>
      <c r="C24" s="14">
        <f>IFERROR(Net_Exports_reg9!C24/SUMIF(Net_Exports_reg9!$B$3:$B$56,Market_shares!$B24,Net_Exports_reg9!C$3:C$56),0)</f>
        <v>0</v>
      </c>
      <c r="D24" s="14">
        <f>IFERROR(Net_Exports_reg9!D24/SUMIF(Net_Exports_reg9!$B$3:$B$56,Market_shares!$B24,Net_Exports_reg9!D$3:D$56),0)</f>
        <v>0</v>
      </c>
      <c r="E24" s="14">
        <f>IFERROR(Net_Exports_reg9!E24/SUMIF(Net_Exports_reg9!$B$3:$B$56,Market_shares!$B24,Net_Exports_reg9!E$3:E$56),0)</f>
        <v>0</v>
      </c>
      <c r="F24" s="14">
        <f>IFERROR(Net_Exports_reg9!F24/SUMIF(Net_Exports_reg9!$B$3:$B$56,Market_shares!$B24,Net_Exports_reg9!F$3:F$56),0)</f>
        <v>0</v>
      </c>
      <c r="G24" s="14">
        <f>IFERROR(Net_Exports_reg9!G24/SUMIF(Net_Exports_reg9!$B$3:$B$56,Market_shares!$B24,Net_Exports_reg9!G$3:G$56),0)</f>
        <v>0</v>
      </c>
      <c r="H24" s="14">
        <f>IFERROR(Net_Exports_reg9!H24/SUMIF(Net_Exports_reg9!$B$3:$B$56,Market_shares!$B24,Net_Exports_reg9!H$3:H$56),0)</f>
        <v>0</v>
      </c>
      <c r="I24" s="14">
        <f>IFERROR(Net_Exports_reg9!I24/SUMIF(Net_Exports_reg9!$B$3:$B$56,Market_shares!$B24,Net_Exports_reg9!I$3:I$56),0)</f>
        <v>0</v>
      </c>
      <c r="J24" s="14">
        <f>IFERROR(Net_Exports_reg9!J24/SUMIF(Net_Exports_reg9!$B$3:$B$56,Market_shares!$B24,Net_Exports_reg9!J$3:J$56),0)</f>
        <v>0</v>
      </c>
      <c r="K24" s="14">
        <f>IFERROR(Net_Exports_reg9!K24/SUMIF(Net_Exports_reg9!$B$3:$B$56,Market_shares!$B24,Net_Exports_reg9!K$3:K$56),0)</f>
        <v>0</v>
      </c>
      <c r="L24" s="14">
        <f>IFERROR(Net_Exports_reg9!L24/SUMIF(Net_Exports_reg9!$B$3:$B$56,Market_shares!$B24,Net_Exports_reg9!L$3:L$56),0)</f>
        <v>0</v>
      </c>
      <c r="M24" s="14">
        <f>IFERROR(Net_Exports_reg9!M24/SUMIF(Net_Exports_reg9!$B$3:$B$56,Market_shares!$B24,Net_Exports_reg9!M$3:M$56),0)</f>
        <v>0</v>
      </c>
      <c r="N24" s="14">
        <f>IFERROR(Net_Exports_reg9!N24/SUMIF(Net_Exports_reg9!$B$3:$B$56,Market_shares!$B24,Net_Exports_reg9!N$3:N$56),0)</f>
        <v>0</v>
      </c>
      <c r="O24" s="14">
        <f>IFERROR(Net_Exports_reg9!O24/SUMIF(Net_Exports_reg9!$B$3:$B$56,Market_shares!$B24,Net_Exports_reg9!O$3:O$56),0)</f>
        <v>0</v>
      </c>
      <c r="P24" s="14">
        <f>IFERROR(Net_Exports_reg9!P24/SUMIF(Net_Exports_reg9!$B$3:$B$56,Market_shares!$B24,Net_Exports_reg9!P$3:P$56),0)</f>
        <v>0</v>
      </c>
      <c r="Q24" s="14">
        <f>IFERROR(Net_Exports_reg9!Q24/SUMIF(Net_Exports_reg9!$B$3:$B$56,Market_shares!$B24,Net_Exports_reg9!Q$3:Q$56),0)</f>
        <v>0</v>
      </c>
      <c r="R24" s="2"/>
      <c r="S24" t="str">
        <f t="shared" si="0"/>
        <v>UK-FC_solid_bio</v>
      </c>
      <c r="T24" s="16">
        <f t="shared" si="1"/>
        <v>0</v>
      </c>
    </row>
    <row r="25" spans="1:20" x14ac:dyDescent="0.25">
      <c r="A25" s="1" t="s">
        <v>9</v>
      </c>
      <c r="B25" s="1" t="s">
        <v>5</v>
      </c>
      <c r="C25" s="14">
        <f>IFERROR(Net_Exports_reg9!C25/SUMIF(Net_Exports_reg9!$B$3:$B$56,Market_shares!$B25,Net_Exports_reg9!C$3:C$56),0)</f>
        <v>0</v>
      </c>
      <c r="D25" s="14">
        <f>IFERROR(Net_Exports_reg9!D25/SUMIF(Net_Exports_reg9!$B$3:$B$56,Market_shares!$B25,Net_Exports_reg9!D$3:D$56),0)</f>
        <v>0</v>
      </c>
      <c r="E25" s="14">
        <f>IFERROR(Net_Exports_reg9!E25/SUMIF(Net_Exports_reg9!$B$3:$B$56,Market_shares!$B25,Net_Exports_reg9!E$3:E$56),0)</f>
        <v>0</v>
      </c>
      <c r="F25" s="14">
        <f>IFERROR(Net_Exports_reg9!F25/SUMIF(Net_Exports_reg9!$B$3:$B$56,Market_shares!$B25,Net_Exports_reg9!F$3:F$56),0)</f>
        <v>0</v>
      </c>
      <c r="G25" s="14">
        <f>IFERROR(Net_Exports_reg9!G25/SUMIF(Net_Exports_reg9!$B$3:$B$56,Market_shares!$B25,Net_Exports_reg9!G$3:G$56),0)</f>
        <v>0</v>
      </c>
      <c r="H25" s="14">
        <f>IFERROR(Net_Exports_reg9!H25/SUMIF(Net_Exports_reg9!$B$3:$B$56,Market_shares!$B25,Net_Exports_reg9!H$3:H$56),0)</f>
        <v>0</v>
      </c>
      <c r="I25" s="14">
        <f>IFERROR(Net_Exports_reg9!I25/SUMIF(Net_Exports_reg9!$B$3:$B$56,Market_shares!$B25,Net_Exports_reg9!I$3:I$56),0)</f>
        <v>0</v>
      </c>
      <c r="J25" s="14">
        <f>IFERROR(Net_Exports_reg9!J25/SUMIF(Net_Exports_reg9!$B$3:$B$56,Market_shares!$B25,Net_Exports_reg9!J$3:J$56),0)</f>
        <v>0</v>
      </c>
      <c r="K25" s="14">
        <f>IFERROR(Net_Exports_reg9!K25/SUMIF(Net_Exports_reg9!$B$3:$B$56,Market_shares!$B25,Net_Exports_reg9!K$3:K$56),0)</f>
        <v>0</v>
      </c>
      <c r="L25" s="14">
        <f>IFERROR(Net_Exports_reg9!L25/SUMIF(Net_Exports_reg9!$B$3:$B$56,Market_shares!$B25,Net_Exports_reg9!L$3:L$56),0)</f>
        <v>0</v>
      </c>
      <c r="M25" s="14">
        <f>IFERROR(Net_Exports_reg9!M25/SUMIF(Net_Exports_reg9!$B$3:$B$56,Market_shares!$B25,Net_Exports_reg9!M$3:M$56),0)</f>
        <v>0</v>
      </c>
      <c r="N25" s="14">
        <f>IFERROR(Net_Exports_reg9!N25/SUMIF(Net_Exports_reg9!$B$3:$B$56,Market_shares!$B25,Net_Exports_reg9!N$3:N$56),0)</f>
        <v>0</v>
      </c>
      <c r="O25" s="14">
        <f>IFERROR(Net_Exports_reg9!O25/SUMIF(Net_Exports_reg9!$B$3:$B$56,Market_shares!$B25,Net_Exports_reg9!O$3:O$56),0)</f>
        <v>0</v>
      </c>
      <c r="P25" s="14">
        <f>IFERROR(Net_Exports_reg9!P25/SUMIF(Net_Exports_reg9!$B$3:$B$56,Market_shares!$B25,Net_Exports_reg9!P$3:P$56),0)</f>
        <v>0</v>
      </c>
      <c r="Q25" s="14">
        <f>IFERROR(Net_Exports_reg9!Q25/SUMIF(Net_Exports_reg9!$B$3:$B$56,Market_shares!$B25,Net_Exports_reg9!Q$3:Q$56),0)</f>
        <v>0</v>
      </c>
      <c r="R25" s="2"/>
      <c r="S25" t="str">
        <f t="shared" si="0"/>
        <v>UK-FC_heat</v>
      </c>
      <c r="T25" s="16">
        <f t="shared" si="1"/>
        <v>0</v>
      </c>
    </row>
    <row r="26" spans="1:20" x14ac:dyDescent="0.25">
      <c r="A26" s="1" t="s">
        <v>9</v>
      </c>
      <c r="B26" s="1" t="s">
        <v>6</v>
      </c>
      <c r="C26" s="14">
        <f>IFERROR(Net_Exports_reg9!C26/SUMIF(Net_Exports_reg9!$B$3:$B$56,Market_shares!$B26,Net_Exports_reg9!C$3:C$56),0)</f>
        <v>0</v>
      </c>
      <c r="D26" s="14">
        <f>IFERROR(Net_Exports_reg9!D26/SUMIF(Net_Exports_reg9!$B$3:$B$56,Market_shares!$B26,Net_Exports_reg9!D$3:D$56),0)</f>
        <v>0</v>
      </c>
      <c r="E26" s="14">
        <f>IFERROR(Net_Exports_reg9!E26/SUMIF(Net_Exports_reg9!$B$3:$B$56,Market_shares!$B26,Net_Exports_reg9!E$3:E$56),0)</f>
        <v>0</v>
      </c>
      <c r="F26" s="14">
        <f>IFERROR(Net_Exports_reg9!F26/SUMIF(Net_Exports_reg9!$B$3:$B$56,Market_shares!$B26,Net_Exports_reg9!F$3:F$56),0)</f>
        <v>0</v>
      </c>
      <c r="G26" s="14">
        <f>IFERROR(Net_Exports_reg9!G26/SUMIF(Net_Exports_reg9!$B$3:$B$56,Market_shares!$B26,Net_Exports_reg9!G$3:G$56),0)</f>
        <v>0</v>
      </c>
      <c r="H26" s="14">
        <f>IFERROR(Net_Exports_reg9!H26/SUMIF(Net_Exports_reg9!$B$3:$B$56,Market_shares!$B26,Net_Exports_reg9!H$3:H$56),0)</f>
        <v>0</v>
      </c>
      <c r="I26" s="14">
        <f>IFERROR(Net_Exports_reg9!I26/SUMIF(Net_Exports_reg9!$B$3:$B$56,Market_shares!$B26,Net_Exports_reg9!I$3:I$56),0)</f>
        <v>0</v>
      </c>
      <c r="J26" s="14">
        <f>IFERROR(Net_Exports_reg9!J26/SUMIF(Net_Exports_reg9!$B$3:$B$56,Market_shares!$B26,Net_Exports_reg9!J$3:J$56),0)</f>
        <v>0</v>
      </c>
      <c r="K26" s="14">
        <f>IFERROR(Net_Exports_reg9!K26/SUMIF(Net_Exports_reg9!$B$3:$B$56,Market_shares!$B26,Net_Exports_reg9!K$3:K$56),0)</f>
        <v>0</v>
      </c>
      <c r="L26" s="14">
        <f>IFERROR(Net_Exports_reg9!L26/SUMIF(Net_Exports_reg9!$B$3:$B$56,Market_shares!$B26,Net_Exports_reg9!L$3:L$56),0)</f>
        <v>0</v>
      </c>
      <c r="M26" s="14">
        <f>IFERROR(Net_Exports_reg9!M26/SUMIF(Net_Exports_reg9!$B$3:$B$56,Market_shares!$B26,Net_Exports_reg9!M$3:M$56),0)</f>
        <v>0</v>
      </c>
      <c r="N26" s="14">
        <f>IFERROR(Net_Exports_reg9!N26/SUMIF(Net_Exports_reg9!$B$3:$B$56,Market_shares!$B26,Net_Exports_reg9!N$3:N$56),0)</f>
        <v>0</v>
      </c>
      <c r="O26" s="14">
        <f>IFERROR(Net_Exports_reg9!O26/SUMIF(Net_Exports_reg9!$B$3:$B$56,Market_shares!$B26,Net_Exports_reg9!O$3:O$56),0)</f>
        <v>0</v>
      </c>
      <c r="P26" s="14">
        <f>IFERROR(Net_Exports_reg9!P26/SUMIF(Net_Exports_reg9!$B$3:$B$56,Market_shares!$B26,Net_Exports_reg9!P$3:P$56),0)</f>
        <v>0</v>
      </c>
      <c r="Q26" s="14">
        <f>IFERROR(Net_Exports_reg9!Q26/SUMIF(Net_Exports_reg9!$B$3:$B$56,Market_shares!$B26,Net_Exports_reg9!Q$3:Q$56),0)</f>
        <v>0</v>
      </c>
      <c r="R26" s="2"/>
      <c r="S26" t="str">
        <f t="shared" si="0"/>
        <v>UK-FC_elec</v>
      </c>
      <c r="T26" s="16">
        <f t="shared" si="1"/>
        <v>0</v>
      </c>
    </row>
    <row r="27" spans="1:20" x14ac:dyDescent="0.25">
      <c r="A27" s="1" t="s">
        <v>10</v>
      </c>
      <c r="B27" s="1" t="s">
        <v>1</v>
      </c>
      <c r="C27" s="14">
        <f>IFERROR(Net_Exports_reg9!C27/SUMIF(Net_Exports_reg9!$B$3:$B$56,Market_shares!$B27,Net_Exports_reg9!C$3:C$56),0)</f>
        <v>0</v>
      </c>
      <c r="D27" s="14">
        <f>IFERROR(Net_Exports_reg9!D27/SUMIF(Net_Exports_reg9!$B$3:$B$56,Market_shares!$B27,Net_Exports_reg9!D$3:D$56),0)</f>
        <v>0</v>
      </c>
      <c r="E27" s="14">
        <f>IFERROR(Net_Exports_reg9!E27/SUMIF(Net_Exports_reg9!$B$3:$B$56,Market_shares!$B27,Net_Exports_reg9!E$3:E$56),0)</f>
        <v>0</v>
      </c>
      <c r="F27" s="14">
        <f>IFERROR(Net_Exports_reg9!F27/SUMIF(Net_Exports_reg9!$B$3:$B$56,Market_shares!$B27,Net_Exports_reg9!F$3:F$56),0)</f>
        <v>0</v>
      </c>
      <c r="G27" s="14">
        <f>IFERROR(Net_Exports_reg9!G27/SUMIF(Net_Exports_reg9!$B$3:$B$56,Market_shares!$B27,Net_Exports_reg9!G$3:G$56),0)</f>
        <v>0</v>
      </c>
      <c r="H27" s="14">
        <f>IFERROR(Net_Exports_reg9!H27/SUMIF(Net_Exports_reg9!$B$3:$B$56,Market_shares!$B27,Net_Exports_reg9!H$3:H$56),0)</f>
        <v>0</v>
      </c>
      <c r="I27" s="14">
        <f>IFERROR(Net_Exports_reg9!I27/SUMIF(Net_Exports_reg9!$B$3:$B$56,Market_shares!$B27,Net_Exports_reg9!I$3:I$56),0)</f>
        <v>0</v>
      </c>
      <c r="J27" s="14">
        <f>IFERROR(Net_Exports_reg9!J27/SUMIF(Net_Exports_reg9!$B$3:$B$56,Market_shares!$B27,Net_Exports_reg9!J$3:J$56),0)</f>
        <v>0</v>
      </c>
      <c r="K27" s="14">
        <f>IFERROR(Net_Exports_reg9!K27/SUMIF(Net_Exports_reg9!$B$3:$B$56,Market_shares!$B27,Net_Exports_reg9!K$3:K$56),0)</f>
        <v>0</v>
      </c>
      <c r="L27" s="14">
        <f>IFERROR(Net_Exports_reg9!L27/SUMIF(Net_Exports_reg9!$B$3:$B$56,Market_shares!$B27,Net_Exports_reg9!L$3:L$56),0)</f>
        <v>0</v>
      </c>
      <c r="M27" s="14">
        <f>IFERROR(Net_Exports_reg9!M27/SUMIF(Net_Exports_reg9!$B$3:$B$56,Market_shares!$B27,Net_Exports_reg9!M$3:M$56),0)</f>
        <v>0</v>
      </c>
      <c r="N27" s="14">
        <f>IFERROR(Net_Exports_reg9!N27/SUMIF(Net_Exports_reg9!$B$3:$B$56,Market_shares!$B27,Net_Exports_reg9!N$3:N$56),0)</f>
        <v>0</v>
      </c>
      <c r="O27" s="14">
        <f>IFERROR(Net_Exports_reg9!O27/SUMIF(Net_Exports_reg9!$B$3:$B$56,Market_shares!$B27,Net_Exports_reg9!O$3:O$56),0)</f>
        <v>0</v>
      </c>
      <c r="P27" s="14">
        <f>IFERROR(Net_Exports_reg9!P27/SUMIF(Net_Exports_reg9!$B$3:$B$56,Market_shares!$B27,Net_Exports_reg9!P$3:P$56),0)</f>
        <v>0</v>
      </c>
      <c r="Q27" s="14">
        <f>IFERROR(Net_Exports_reg9!Q27/SUMIF(Net_Exports_reg9!$B$3:$B$56,Market_shares!$B27,Net_Exports_reg9!Q$3:Q$56),0)</f>
        <v>0</v>
      </c>
      <c r="R27" s="2"/>
      <c r="S27" t="str">
        <f t="shared" si="0"/>
        <v>EU27-FC_solid_fossil</v>
      </c>
      <c r="T27" s="16">
        <f t="shared" si="1"/>
        <v>0</v>
      </c>
    </row>
    <row r="28" spans="1:20" x14ac:dyDescent="0.25">
      <c r="A28" s="1" t="s">
        <v>10</v>
      </c>
      <c r="B28" s="1" t="s">
        <v>2</v>
      </c>
      <c r="C28" s="14">
        <f>IFERROR(Net_Exports_reg9!C28/SUMIF(Net_Exports_reg9!$B$3:$B$56,Market_shares!$B28,Net_Exports_reg9!C$3:C$56),0)</f>
        <v>0</v>
      </c>
      <c r="D28" s="14">
        <f>IFERROR(Net_Exports_reg9!D28/SUMIF(Net_Exports_reg9!$B$3:$B$56,Market_shares!$B28,Net_Exports_reg9!D$3:D$56),0)</f>
        <v>0</v>
      </c>
      <c r="E28" s="14">
        <f>IFERROR(Net_Exports_reg9!E28/SUMIF(Net_Exports_reg9!$B$3:$B$56,Market_shares!$B28,Net_Exports_reg9!E$3:E$56),0)</f>
        <v>0</v>
      </c>
      <c r="F28" s="14">
        <f>IFERROR(Net_Exports_reg9!F28/SUMIF(Net_Exports_reg9!$B$3:$B$56,Market_shares!$B28,Net_Exports_reg9!F$3:F$56),0)</f>
        <v>0</v>
      </c>
      <c r="G28" s="14">
        <f>IFERROR(Net_Exports_reg9!G28/SUMIF(Net_Exports_reg9!$B$3:$B$56,Market_shares!$B28,Net_Exports_reg9!G$3:G$56),0)</f>
        <v>0</v>
      </c>
      <c r="H28" s="14">
        <f>IFERROR(Net_Exports_reg9!H28/SUMIF(Net_Exports_reg9!$B$3:$B$56,Market_shares!$B28,Net_Exports_reg9!H$3:H$56),0)</f>
        <v>0</v>
      </c>
      <c r="I28" s="14">
        <f>IFERROR(Net_Exports_reg9!I28/SUMIF(Net_Exports_reg9!$B$3:$B$56,Market_shares!$B28,Net_Exports_reg9!I$3:I$56),0)</f>
        <v>0</v>
      </c>
      <c r="J28" s="14">
        <f>IFERROR(Net_Exports_reg9!J28/SUMIF(Net_Exports_reg9!$B$3:$B$56,Market_shares!$B28,Net_Exports_reg9!J$3:J$56),0)</f>
        <v>0</v>
      </c>
      <c r="K28" s="14">
        <f>IFERROR(Net_Exports_reg9!K28/SUMIF(Net_Exports_reg9!$B$3:$B$56,Market_shares!$B28,Net_Exports_reg9!K$3:K$56),0)</f>
        <v>0</v>
      </c>
      <c r="L28" s="14">
        <f>IFERROR(Net_Exports_reg9!L28/SUMIF(Net_Exports_reg9!$B$3:$B$56,Market_shares!$B28,Net_Exports_reg9!L$3:L$56),0)</f>
        <v>0</v>
      </c>
      <c r="M28" s="14">
        <f>IFERROR(Net_Exports_reg9!M28/SUMIF(Net_Exports_reg9!$B$3:$B$56,Market_shares!$B28,Net_Exports_reg9!M$3:M$56),0)</f>
        <v>0</v>
      </c>
      <c r="N28" s="14">
        <f>IFERROR(Net_Exports_reg9!N28/SUMIF(Net_Exports_reg9!$B$3:$B$56,Market_shares!$B28,Net_Exports_reg9!N$3:N$56),0)</f>
        <v>0</v>
      </c>
      <c r="O28" s="14">
        <f>IFERROR(Net_Exports_reg9!O28/SUMIF(Net_Exports_reg9!$B$3:$B$56,Market_shares!$B28,Net_Exports_reg9!O$3:O$56),0)</f>
        <v>0</v>
      </c>
      <c r="P28" s="14">
        <f>IFERROR(Net_Exports_reg9!P28/SUMIF(Net_Exports_reg9!$B$3:$B$56,Market_shares!$B28,Net_Exports_reg9!P$3:P$56),0)</f>
        <v>0</v>
      </c>
      <c r="Q28" s="14">
        <f>IFERROR(Net_Exports_reg9!Q28/SUMIF(Net_Exports_reg9!$B$3:$B$56,Market_shares!$B28,Net_Exports_reg9!Q$3:Q$56),0)</f>
        <v>0</v>
      </c>
      <c r="R28" s="2"/>
      <c r="S28" t="str">
        <f t="shared" si="0"/>
        <v>EU27-FC_gas</v>
      </c>
      <c r="T28" s="16">
        <f t="shared" si="1"/>
        <v>0</v>
      </c>
    </row>
    <row r="29" spans="1:20" x14ac:dyDescent="0.25">
      <c r="A29" s="1" t="s">
        <v>10</v>
      </c>
      <c r="B29" s="1" t="s">
        <v>3</v>
      </c>
      <c r="C29" s="14">
        <f>IFERROR(Net_Exports_reg9!C29/SUMIF(Net_Exports_reg9!$B$3:$B$56,Market_shares!$B29,Net_Exports_reg9!C$3:C$56),0)</f>
        <v>0</v>
      </c>
      <c r="D29" s="14">
        <f>IFERROR(Net_Exports_reg9!D29/SUMIF(Net_Exports_reg9!$B$3:$B$56,Market_shares!$B29,Net_Exports_reg9!D$3:D$56),0)</f>
        <v>0</v>
      </c>
      <c r="E29" s="14">
        <f>IFERROR(Net_Exports_reg9!E29/SUMIF(Net_Exports_reg9!$B$3:$B$56,Market_shares!$B29,Net_Exports_reg9!E$3:E$56),0)</f>
        <v>0</v>
      </c>
      <c r="F29" s="14">
        <f>IFERROR(Net_Exports_reg9!F29/SUMIF(Net_Exports_reg9!$B$3:$B$56,Market_shares!$B29,Net_Exports_reg9!F$3:F$56),0)</f>
        <v>0</v>
      </c>
      <c r="G29" s="14">
        <f>IFERROR(Net_Exports_reg9!G29/SUMIF(Net_Exports_reg9!$B$3:$B$56,Market_shares!$B29,Net_Exports_reg9!G$3:G$56),0)</f>
        <v>0</v>
      </c>
      <c r="H29" s="14">
        <f>IFERROR(Net_Exports_reg9!H29/SUMIF(Net_Exports_reg9!$B$3:$B$56,Market_shares!$B29,Net_Exports_reg9!H$3:H$56),0)</f>
        <v>0</v>
      </c>
      <c r="I29" s="14">
        <f>IFERROR(Net_Exports_reg9!I29/SUMIF(Net_Exports_reg9!$B$3:$B$56,Market_shares!$B29,Net_Exports_reg9!I$3:I$56),0)</f>
        <v>0</v>
      </c>
      <c r="J29" s="14">
        <f>IFERROR(Net_Exports_reg9!J29/SUMIF(Net_Exports_reg9!$B$3:$B$56,Market_shares!$B29,Net_Exports_reg9!J$3:J$56),0)</f>
        <v>0</v>
      </c>
      <c r="K29" s="14">
        <f>IFERROR(Net_Exports_reg9!K29/SUMIF(Net_Exports_reg9!$B$3:$B$56,Market_shares!$B29,Net_Exports_reg9!K$3:K$56),0)</f>
        <v>9.0771745060328774E-3</v>
      </c>
      <c r="L29" s="14">
        <f>IFERROR(Net_Exports_reg9!L29/SUMIF(Net_Exports_reg9!$B$3:$B$56,Market_shares!$B29,Net_Exports_reg9!L$3:L$56),0)</f>
        <v>0</v>
      </c>
      <c r="M29" s="14">
        <f>IFERROR(Net_Exports_reg9!M29/SUMIF(Net_Exports_reg9!$B$3:$B$56,Market_shares!$B29,Net_Exports_reg9!M$3:M$56),0)</f>
        <v>0</v>
      </c>
      <c r="N29" s="14">
        <f>IFERROR(Net_Exports_reg9!N29/SUMIF(Net_Exports_reg9!$B$3:$B$56,Market_shares!$B29,Net_Exports_reg9!N$3:N$56),0)</f>
        <v>0</v>
      </c>
      <c r="O29" s="14">
        <f>IFERROR(Net_Exports_reg9!O29/SUMIF(Net_Exports_reg9!$B$3:$B$56,Market_shares!$B29,Net_Exports_reg9!O$3:O$56),0)</f>
        <v>0</v>
      </c>
      <c r="P29" s="14">
        <f>IFERROR(Net_Exports_reg9!P29/SUMIF(Net_Exports_reg9!$B$3:$B$56,Market_shares!$B29,Net_Exports_reg9!P$3:P$56),0)</f>
        <v>0</v>
      </c>
      <c r="Q29" s="14">
        <f>IFERROR(Net_Exports_reg9!Q29/SUMIF(Net_Exports_reg9!$B$3:$B$56,Market_shares!$B29,Net_Exports_reg9!Q$3:Q$56),0)</f>
        <v>0</v>
      </c>
      <c r="R29" s="2"/>
      <c r="S29" t="str">
        <f t="shared" si="0"/>
        <v>EU27-FC_liquid</v>
      </c>
      <c r="T29" s="16">
        <f t="shared" si="1"/>
        <v>0</v>
      </c>
    </row>
    <row r="30" spans="1:20" x14ac:dyDescent="0.25">
      <c r="A30" s="1" t="s">
        <v>10</v>
      </c>
      <c r="B30" s="1" t="s">
        <v>4</v>
      </c>
      <c r="C30" s="14">
        <f>IFERROR(Net_Exports_reg9!C30/SUMIF(Net_Exports_reg9!$B$3:$B$56,Market_shares!$B30,Net_Exports_reg9!C$3:C$56),0)</f>
        <v>0</v>
      </c>
      <c r="D30" s="14">
        <f>IFERROR(Net_Exports_reg9!D30/SUMIF(Net_Exports_reg9!$B$3:$B$56,Market_shares!$B30,Net_Exports_reg9!D$3:D$56),0)</f>
        <v>0</v>
      </c>
      <c r="E30" s="14">
        <f>IFERROR(Net_Exports_reg9!E30/SUMIF(Net_Exports_reg9!$B$3:$B$56,Market_shares!$B30,Net_Exports_reg9!E$3:E$56),0)</f>
        <v>0</v>
      </c>
      <c r="F30" s="14">
        <f>IFERROR(Net_Exports_reg9!F30/SUMIF(Net_Exports_reg9!$B$3:$B$56,Market_shares!$B30,Net_Exports_reg9!F$3:F$56),0)</f>
        <v>0</v>
      </c>
      <c r="G30" s="14">
        <f>IFERROR(Net_Exports_reg9!G30/SUMIF(Net_Exports_reg9!$B$3:$B$56,Market_shares!$B30,Net_Exports_reg9!G$3:G$56),0)</f>
        <v>0</v>
      </c>
      <c r="H30" s="14">
        <f>IFERROR(Net_Exports_reg9!H30/SUMIF(Net_Exports_reg9!$B$3:$B$56,Market_shares!$B30,Net_Exports_reg9!H$3:H$56),0)</f>
        <v>0</v>
      </c>
      <c r="I30" s="14">
        <f>IFERROR(Net_Exports_reg9!I30/SUMIF(Net_Exports_reg9!$B$3:$B$56,Market_shares!$B30,Net_Exports_reg9!I$3:I$56),0)</f>
        <v>0</v>
      </c>
      <c r="J30" s="14">
        <f>IFERROR(Net_Exports_reg9!J30/SUMIF(Net_Exports_reg9!$B$3:$B$56,Market_shares!$B30,Net_Exports_reg9!J$3:J$56),0)</f>
        <v>0</v>
      </c>
      <c r="K30" s="14">
        <f>IFERROR(Net_Exports_reg9!K30/SUMIF(Net_Exports_reg9!$B$3:$B$56,Market_shares!$B30,Net_Exports_reg9!K$3:K$56),0)</f>
        <v>0</v>
      </c>
      <c r="L30" s="14">
        <f>IFERROR(Net_Exports_reg9!L30/SUMIF(Net_Exports_reg9!$B$3:$B$56,Market_shares!$B30,Net_Exports_reg9!L$3:L$56),0)</f>
        <v>0</v>
      </c>
      <c r="M30" s="14">
        <f>IFERROR(Net_Exports_reg9!M30/SUMIF(Net_Exports_reg9!$B$3:$B$56,Market_shares!$B30,Net_Exports_reg9!M$3:M$56),0)</f>
        <v>0</v>
      </c>
      <c r="N30" s="14">
        <f>IFERROR(Net_Exports_reg9!N30/SUMIF(Net_Exports_reg9!$B$3:$B$56,Market_shares!$B30,Net_Exports_reg9!N$3:N$56),0)</f>
        <v>0</v>
      </c>
      <c r="O30" s="14">
        <f>IFERROR(Net_Exports_reg9!O30/SUMIF(Net_Exports_reg9!$B$3:$B$56,Market_shares!$B30,Net_Exports_reg9!O$3:O$56),0)</f>
        <v>0</v>
      </c>
      <c r="P30" s="14">
        <f>IFERROR(Net_Exports_reg9!P30/SUMIF(Net_Exports_reg9!$B$3:$B$56,Market_shares!$B30,Net_Exports_reg9!P$3:P$56),0)</f>
        <v>0</v>
      </c>
      <c r="Q30" s="14">
        <f>IFERROR(Net_Exports_reg9!Q30/SUMIF(Net_Exports_reg9!$B$3:$B$56,Market_shares!$B30,Net_Exports_reg9!Q$3:Q$56),0)</f>
        <v>0</v>
      </c>
      <c r="R30" s="2"/>
      <c r="S30" t="str">
        <f t="shared" si="0"/>
        <v>EU27-FC_solid_bio</v>
      </c>
      <c r="T30" s="16">
        <f t="shared" si="1"/>
        <v>0</v>
      </c>
    </row>
    <row r="31" spans="1:20" x14ac:dyDescent="0.25">
      <c r="A31" s="1" t="s">
        <v>10</v>
      </c>
      <c r="B31" s="1" t="s">
        <v>5</v>
      </c>
      <c r="C31" s="14">
        <f>IFERROR(Net_Exports_reg9!C31/SUMIF(Net_Exports_reg9!$B$3:$B$56,Market_shares!$B31,Net_Exports_reg9!C$3:C$56),0)</f>
        <v>1</v>
      </c>
      <c r="D31" s="14">
        <f>IFERROR(Net_Exports_reg9!D31/SUMIF(Net_Exports_reg9!$B$3:$B$56,Market_shares!$B31,Net_Exports_reg9!D$3:D$56),0)</f>
        <v>1</v>
      </c>
      <c r="E31" s="14">
        <f>IFERROR(Net_Exports_reg9!E31/SUMIF(Net_Exports_reg9!$B$3:$B$56,Market_shares!$B31,Net_Exports_reg9!E$3:E$56),0)</f>
        <v>1</v>
      </c>
      <c r="F31" s="14">
        <f>IFERROR(Net_Exports_reg9!F31/SUMIF(Net_Exports_reg9!$B$3:$B$56,Market_shares!$B31,Net_Exports_reg9!F$3:F$56),0)</f>
        <v>1</v>
      </c>
      <c r="G31" s="14">
        <f>IFERROR(Net_Exports_reg9!G31/SUMIF(Net_Exports_reg9!$B$3:$B$56,Market_shares!$B31,Net_Exports_reg9!G$3:G$56),0)</f>
        <v>1</v>
      </c>
      <c r="H31" s="14">
        <f>IFERROR(Net_Exports_reg9!H31/SUMIF(Net_Exports_reg9!$B$3:$B$56,Market_shares!$B31,Net_Exports_reg9!H$3:H$56),0)</f>
        <v>1</v>
      </c>
      <c r="I31" s="14">
        <f>IFERROR(Net_Exports_reg9!I31/SUMIF(Net_Exports_reg9!$B$3:$B$56,Market_shares!$B31,Net_Exports_reg9!I$3:I$56),0)</f>
        <v>1</v>
      </c>
      <c r="J31" s="14">
        <f>IFERROR(Net_Exports_reg9!J31/SUMIF(Net_Exports_reg9!$B$3:$B$56,Market_shares!$B31,Net_Exports_reg9!J$3:J$56),0)</f>
        <v>1</v>
      </c>
      <c r="K31" s="14">
        <f>IFERROR(Net_Exports_reg9!K31/SUMIF(Net_Exports_reg9!$B$3:$B$56,Market_shares!$B31,Net_Exports_reg9!K$3:K$56),0)</f>
        <v>1</v>
      </c>
      <c r="L31" s="14">
        <f>IFERROR(Net_Exports_reg9!L31/SUMIF(Net_Exports_reg9!$B$3:$B$56,Market_shares!$B31,Net_Exports_reg9!L$3:L$56),0)</f>
        <v>0</v>
      </c>
      <c r="M31" s="14">
        <f>IFERROR(Net_Exports_reg9!M31/SUMIF(Net_Exports_reg9!$B$3:$B$56,Market_shares!$B31,Net_Exports_reg9!M$3:M$56),0)</f>
        <v>0</v>
      </c>
      <c r="N31" s="14">
        <f>IFERROR(Net_Exports_reg9!N31/SUMIF(Net_Exports_reg9!$B$3:$B$56,Market_shares!$B31,Net_Exports_reg9!N$3:N$56),0)</f>
        <v>0</v>
      </c>
      <c r="O31" s="14">
        <f>IFERROR(Net_Exports_reg9!O31/SUMIF(Net_Exports_reg9!$B$3:$B$56,Market_shares!$B31,Net_Exports_reg9!O$3:O$56),0)</f>
        <v>0</v>
      </c>
      <c r="P31" s="14">
        <f>IFERROR(Net_Exports_reg9!P31/SUMIF(Net_Exports_reg9!$B$3:$B$56,Market_shares!$B31,Net_Exports_reg9!P$3:P$56),0)</f>
        <v>0</v>
      </c>
      <c r="Q31" s="14">
        <f>IFERROR(Net_Exports_reg9!Q31/SUMIF(Net_Exports_reg9!$B$3:$B$56,Market_shares!$B31,Net_Exports_reg9!Q$3:Q$56),0)</f>
        <v>0</v>
      </c>
      <c r="R31" s="2"/>
      <c r="S31" t="str">
        <f t="shared" si="0"/>
        <v>EU27-FC_heat</v>
      </c>
      <c r="T31" s="16">
        <f t="shared" si="1"/>
        <v>0</v>
      </c>
    </row>
    <row r="32" spans="1:20" x14ac:dyDescent="0.25">
      <c r="A32" s="1" t="s">
        <v>10</v>
      </c>
      <c r="B32" s="1" t="s">
        <v>6</v>
      </c>
      <c r="C32" s="14">
        <f>IFERROR(Net_Exports_reg9!C32/SUMIF(Net_Exports_reg9!$B$3:$B$56,Market_shares!$B32,Net_Exports_reg9!C$3:C$56),0)</f>
        <v>0</v>
      </c>
      <c r="D32" s="14">
        <f>IFERROR(Net_Exports_reg9!D32/SUMIF(Net_Exports_reg9!$B$3:$B$56,Market_shares!$B32,Net_Exports_reg9!D$3:D$56),0)</f>
        <v>4.6002741198935056E-2</v>
      </c>
      <c r="E32" s="14">
        <f>IFERROR(Net_Exports_reg9!E32/SUMIF(Net_Exports_reg9!$B$3:$B$56,Market_shares!$B32,Net_Exports_reg9!E$3:E$56),0)</f>
        <v>0</v>
      </c>
      <c r="F32" s="14">
        <f>IFERROR(Net_Exports_reg9!F32/SUMIF(Net_Exports_reg9!$B$3:$B$56,Market_shares!$B32,Net_Exports_reg9!F$3:F$56),0)</f>
        <v>0</v>
      </c>
      <c r="G32" s="14">
        <f>IFERROR(Net_Exports_reg9!G32/SUMIF(Net_Exports_reg9!$B$3:$B$56,Market_shares!$B32,Net_Exports_reg9!G$3:G$56),0)</f>
        <v>0</v>
      </c>
      <c r="H32" s="14">
        <f>IFERROR(Net_Exports_reg9!H32/SUMIF(Net_Exports_reg9!$B$3:$B$56,Market_shares!$B32,Net_Exports_reg9!H$3:H$56),0)</f>
        <v>0</v>
      </c>
      <c r="I32" s="14">
        <f>IFERROR(Net_Exports_reg9!I32/SUMIF(Net_Exports_reg9!$B$3:$B$56,Market_shares!$B32,Net_Exports_reg9!I$3:I$56),0)</f>
        <v>4.0029175151800676E-2</v>
      </c>
      <c r="J32" s="14">
        <f>IFERROR(Net_Exports_reg9!J32/SUMIF(Net_Exports_reg9!$B$3:$B$56,Market_shares!$B32,Net_Exports_reg9!J$3:J$56),0)</f>
        <v>0</v>
      </c>
      <c r="K32" s="14">
        <f>IFERROR(Net_Exports_reg9!K32/SUMIF(Net_Exports_reg9!$B$3:$B$56,Market_shares!$B32,Net_Exports_reg9!K$3:K$56),0)</f>
        <v>7.395216177799796E-2</v>
      </c>
      <c r="L32" s="14">
        <f>IFERROR(Net_Exports_reg9!L32/SUMIF(Net_Exports_reg9!$B$3:$B$56,Market_shares!$B32,Net_Exports_reg9!L$3:L$56),0)</f>
        <v>0.11105461613213066</v>
      </c>
      <c r="M32" s="14">
        <f>IFERROR(Net_Exports_reg9!M32/SUMIF(Net_Exports_reg9!$B$3:$B$56,Market_shares!$B32,Net_Exports_reg9!M$3:M$56),0)</f>
        <v>0.14047810698298796</v>
      </c>
      <c r="N32" s="14">
        <f>IFERROR(Net_Exports_reg9!N32/SUMIF(Net_Exports_reg9!$B$3:$B$56,Market_shares!$B32,Net_Exports_reg9!N$3:N$56),0)</f>
        <v>5.1883075694456153E-2</v>
      </c>
      <c r="O32" s="14">
        <f>IFERROR(Net_Exports_reg9!O32/SUMIF(Net_Exports_reg9!$B$3:$B$56,Market_shares!$B32,Net_Exports_reg9!O$3:O$56),0)</f>
        <v>9.367020380708499E-2</v>
      </c>
      <c r="P32" s="14">
        <f>IFERROR(Net_Exports_reg9!P32/SUMIF(Net_Exports_reg9!$B$3:$B$56,Market_shares!$B32,Net_Exports_reg9!P$3:P$56),0)</f>
        <v>0</v>
      </c>
      <c r="Q32" s="14">
        <f>IFERROR(Net_Exports_reg9!Q32/SUMIF(Net_Exports_reg9!$B$3:$B$56,Market_shares!$B32,Net_Exports_reg9!Q$3:Q$56),0)</f>
        <v>2.5549593340593691E-2</v>
      </c>
      <c r="R32" s="2"/>
      <c r="S32" t="str">
        <f t="shared" si="0"/>
        <v>EU27-FC_elec</v>
      </c>
      <c r="T32" s="16">
        <f t="shared" si="1"/>
        <v>0.14047810698298796</v>
      </c>
    </row>
    <row r="33" spans="1:20" x14ac:dyDescent="0.25">
      <c r="A33" s="1" t="s">
        <v>11</v>
      </c>
      <c r="B33" s="1" t="s">
        <v>1</v>
      </c>
      <c r="C33" s="14">
        <f>IFERROR(Net_Exports_reg9!C33/SUMIF(Net_Exports_reg9!$B$3:$B$56,Market_shares!$B33,Net_Exports_reg9!C$3:C$56),0)</f>
        <v>0</v>
      </c>
      <c r="D33" s="14">
        <f>IFERROR(Net_Exports_reg9!D33/SUMIF(Net_Exports_reg9!$B$3:$B$56,Market_shares!$B33,Net_Exports_reg9!D$3:D$56),0)</f>
        <v>0</v>
      </c>
      <c r="E33" s="14">
        <f>IFERROR(Net_Exports_reg9!E33/SUMIF(Net_Exports_reg9!$B$3:$B$56,Market_shares!$B33,Net_Exports_reg9!E$3:E$56),0)</f>
        <v>0</v>
      </c>
      <c r="F33" s="14">
        <f>IFERROR(Net_Exports_reg9!F33/SUMIF(Net_Exports_reg9!$B$3:$B$56,Market_shares!$B33,Net_Exports_reg9!F$3:F$56),0)</f>
        <v>0</v>
      </c>
      <c r="G33" s="14">
        <f>IFERROR(Net_Exports_reg9!G33/SUMIF(Net_Exports_reg9!$B$3:$B$56,Market_shares!$B33,Net_Exports_reg9!G$3:G$56),0)</f>
        <v>0</v>
      </c>
      <c r="H33" s="14">
        <f>IFERROR(Net_Exports_reg9!H33/SUMIF(Net_Exports_reg9!$B$3:$B$56,Market_shares!$B33,Net_Exports_reg9!H$3:H$56),0)</f>
        <v>0</v>
      </c>
      <c r="I33" s="14">
        <f>IFERROR(Net_Exports_reg9!I33/SUMIF(Net_Exports_reg9!$B$3:$B$56,Market_shares!$B33,Net_Exports_reg9!I$3:I$56),0)</f>
        <v>0</v>
      </c>
      <c r="J33" s="14">
        <f>IFERROR(Net_Exports_reg9!J33/SUMIF(Net_Exports_reg9!$B$3:$B$56,Market_shares!$B33,Net_Exports_reg9!J$3:J$56),0)</f>
        <v>0</v>
      </c>
      <c r="K33" s="14">
        <f>IFERROR(Net_Exports_reg9!K33/SUMIF(Net_Exports_reg9!$B$3:$B$56,Market_shares!$B33,Net_Exports_reg9!K$3:K$56),0)</f>
        <v>0</v>
      </c>
      <c r="L33" s="14">
        <f>IFERROR(Net_Exports_reg9!L33/SUMIF(Net_Exports_reg9!$B$3:$B$56,Market_shares!$B33,Net_Exports_reg9!L$3:L$56),0)</f>
        <v>0</v>
      </c>
      <c r="M33" s="14">
        <f>IFERROR(Net_Exports_reg9!M33/SUMIF(Net_Exports_reg9!$B$3:$B$56,Market_shares!$B33,Net_Exports_reg9!M$3:M$56),0)</f>
        <v>0</v>
      </c>
      <c r="N33" s="14">
        <f>IFERROR(Net_Exports_reg9!N33/SUMIF(Net_Exports_reg9!$B$3:$B$56,Market_shares!$B33,Net_Exports_reg9!N$3:N$56),0)</f>
        <v>0</v>
      </c>
      <c r="O33" s="14">
        <f>IFERROR(Net_Exports_reg9!O33/SUMIF(Net_Exports_reg9!$B$3:$B$56,Market_shares!$B33,Net_Exports_reg9!O$3:O$56),0)</f>
        <v>0</v>
      </c>
      <c r="P33" s="14">
        <f>IFERROR(Net_Exports_reg9!P33/SUMIF(Net_Exports_reg9!$B$3:$B$56,Market_shares!$B33,Net_Exports_reg9!P$3:P$56),0)</f>
        <v>0</v>
      </c>
      <c r="Q33" s="14">
        <f>IFERROR(Net_Exports_reg9!Q33/SUMIF(Net_Exports_reg9!$B$3:$B$56,Market_shares!$B33,Net_Exports_reg9!Q$3:Q$56),0)</f>
        <v>0</v>
      </c>
      <c r="R33" s="2"/>
      <c r="S33" t="str">
        <f t="shared" si="0"/>
        <v>EASOC-FC_solid_fossil</v>
      </c>
      <c r="T33" s="16">
        <f t="shared" si="1"/>
        <v>0</v>
      </c>
    </row>
    <row r="34" spans="1:20" x14ac:dyDescent="0.25">
      <c r="A34" s="1" t="s">
        <v>11</v>
      </c>
      <c r="B34" s="1" t="s">
        <v>2</v>
      </c>
      <c r="C34" s="14">
        <f>IFERROR(Net_Exports_reg9!C34/SUMIF(Net_Exports_reg9!$B$3:$B$56,Market_shares!$B34,Net_Exports_reg9!C$3:C$56),0)</f>
        <v>0</v>
      </c>
      <c r="D34" s="14">
        <f>IFERROR(Net_Exports_reg9!D34/SUMIF(Net_Exports_reg9!$B$3:$B$56,Market_shares!$B34,Net_Exports_reg9!D$3:D$56),0)</f>
        <v>0</v>
      </c>
      <c r="E34" s="14">
        <f>IFERROR(Net_Exports_reg9!E34/SUMIF(Net_Exports_reg9!$B$3:$B$56,Market_shares!$B34,Net_Exports_reg9!E$3:E$56),0)</f>
        <v>0</v>
      </c>
      <c r="F34" s="14">
        <f>IFERROR(Net_Exports_reg9!F34/SUMIF(Net_Exports_reg9!$B$3:$B$56,Market_shares!$B34,Net_Exports_reg9!F$3:F$56),0)</f>
        <v>0</v>
      </c>
      <c r="G34" s="14">
        <f>IFERROR(Net_Exports_reg9!G34/SUMIF(Net_Exports_reg9!$B$3:$B$56,Market_shares!$B34,Net_Exports_reg9!G$3:G$56),0)</f>
        <v>0</v>
      </c>
      <c r="H34" s="14">
        <f>IFERROR(Net_Exports_reg9!H34/SUMIF(Net_Exports_reg9!$B$3:$B$56,Market_shares!$B34,Net_Exports_reg9!H$3:H$56),0)</f>
        <v>0</v>
      </c>
      <c r="I34" s="14">
        <f>IFERROR(Net_Exports_reg9!I34/SUMIF(Net_Exports_reg9!$B$3:$B$56,Market_shares!$B34,Net_Exports_reg9!I$3:I$56),0)</f>
        <v>0</v>
      </c>
      <c r="J34" s="14">
        <f>IFERROR(Net_Exports_reg9!J34/SUMIF(Net_Exports_reg9!$B$3:$B$56,Market_shares!$B34,Net_Exports_reg9!J$3:J$56),0)</f>
        <v>0</v>
      </c>
      <c r="K34" s="14">
        <f>IFERROR(Net_Exports_reg9!K34/SUMIF(Net_Exports_reg9!$B$3:$B$56,Market_shares!$B34,Net_Exports_reg9!K$3:K$56),0)</f>
        <v>0</v>
      </c>
      <c r="L34" s="14">
        <f>IFERROR(Net_Exports_reg9!L34/SUMIF(Net_Exports_reg9!$B$3:$B$56,Market_shares!$B34,Net_Exports_reg9!L$3:L$56),0)</f>
        <v>0</v>
      </c>
      <c r="M34" s="14">
        <f>IFERROR(Net_Exports_reg9!M34/SUMIF(Net_Exports_reg9!$B$3:$B$56,Market_shares!$B34,Net_Exports_reg9!M$3:M$56),0)</f>
        <v>0</v>
      </c>
      <c r="N34" s="14">
        <f>IFERROR(Net_Exports_reg9!N34/SUMIF(Net_Exports_reg9!$B$3:$B$56,Market_shares!$B34,Net_Exports_reg9!N$3:N$56),0)</f>
        <v>0</v>
      </c>
      <c r="O34" s="14">
        <f>IFERROR(Net_Exports_reg9!O34/SUMIF(Net_Exports_reg9!$B$3:$B$56,Market_shares!$B34,Net_Exports_reg9!O$3:O$56),0)</f>
        <v>0</v>
      </c>
      <c r="P34" s="14">
        <f>IFERROR(Net_Exports_reg9!P34/SUMIF(Net_Exports_reg9!$B$3:$B$56,Market_shares!$B34,Net_Exports_reg9!P$3:P$56),0)</f>
        <v>0</v>
      </c>
      <c r="Q34" s="14">
        <f>IFERROR(Net_Exports_reg9!Q34/SUMIF(Net_Exports_reg9!$B$3:$B$56,Market_shares!$B34,Net_Exports_reg9!Q$3:Q$56),0)</f>
        <v>0</v>
      </c>
      <c r="R34" s="2"/>
      <c r="S34" t="str">
        <f t="shared" si="0"/>
        <v>EASOC-FC_gas</v>
      </c>
      <c r="T34" s="16">
        <f t="shared" si="1"/>
        <v>0</v>
      </c>
    </row>
    <row r="35" spans="1:20" x14ac:dyDescent="0.25">
      <c r="A35" s="1" t="s">
        <v>11</v>
      </c>
      <c r="B35" s="1" t="s">
        <v>3</v>
      </c>
      <c r="C35" s="14">
        <f>IFERROR(Net_Exports_reg9!C35/SUMIF(Net_Exports_reg9!$B$3:$B$56,Market_shares!$B35,Net_Exports_reg9!C$3:C$56),0)</f>
        <v>0</v>
      </c>
      <c r="D35" s="14">
        <f>IFERROR(Net_Exports_reg9!D35/SUMIF(Net_Exports_reg9!$B$3:$B$56,Market_shares!$B35,Net_Exports_reg9!D$3:D$56),0)</f>
        <v>0</v>
      </c>
      <c r="E35" s="14">
        <f>IFERROR(Net_Exports_reg9!E35/SUMIF(Net_Exports_reg9!$B$3:$B$56,Market_shares!$B35,Net_Exports_reg9!E$3:E$56),0)</f>
        <v>0</v>
      </c>
      <c r="F35" s="14">
        <f>IFERROR(Net_Exports_reg9!F35/SUMIF(Net_Exports_reg9!$B$3:$B$56,Market_shares!$B35,Net_Exports_reg9!F$3:F$56),0)</f>
        <v>0</v>
      </c>
      <c r="G35" s="14">
        <f>IFERROR(Net_Exports_reg9!G35/SUMIF(Net_Exports_reg9!$B$3:$B$56,Market_shares!$B35,Net_Exports_reg9!G$3:G$56),0)</f>
        <v>0</v>
      </c>
      <c r="H35" s="14">
        <f>IFERROR(Net_Exports_reg9!H35/SUMIF(Net_Exports_reg9!$B$3:$B$56,Market_shares!$B35,Net_Exports_reg9!H$3:H$56),0)</f>
        <v>0</v>
      </c>
      <c r="I35" s="14">
        <f>IFERROR(Net_Exports_reg9!I35/SUMIF(Net_Exports_reg9!$B$3:$B$56,Market_shares!$B35,Net_Exports_reg9!I$3:I$56),0)</f>
        <v>0</v>
      </c>
      <c r="J35" s="14">
        <f>IFERROR(Net_Exports_reg9!J35/SUMIF(Net_Exports_reg9!$B$3:$B$56,Market_shares!$B35,Net_Exports_reg9!J$3:J$56),0)</f>
        <v>0</v>
      </c>
      <c r="K35" s="14">
        <f>IFERROR(Net_Exports_reg9!K35/SUMIF(Net_Exports_reg9!$B$3:$B$56,Market_shares!$B35,Net_Exports_reg9!K$3:K$56),0)</f>
        <v>0</v>
      </c>
      <c r="L35" s="14">
        <f>IFERROR(Net_Exports_reg9!L35/SUMIF(Net_Exports_reg9!$B$3:$B$56,Market_shares!$B35,Net_Exports_reg9!L$3:L$56),0)</f>
        <v>0</v>
      </c>
      <c r="M35" s="14">
        <f>IFERROR(Net_Exports_reg9!M35/SUMIF(Net_Exports_reg9!$B$3:$B$56,Market_shares!$B35,Net_Exports_reg9!M$3:M$56),0)</f>
        <v>0</v>
      </c>
      <c r="N35" s="14">
        <f>IFERROR(Net_Exports_reg9!N35/SUMIF(Net_Exports_reg9!$B$3:$B$56,Market_shares!$B35,Net_Exports_reg9!N$3:N$56),0)</f>
        <v>0</v>
      </c>
      <c r="O35" s="14">
        <f>IFERROR(Net_Exports_reg9!O35/SUMIF(Net_Exports_reg9!$B$3:$B$56,Market_shares!$B35,Net_Exports_reg9!O$3:O$56),0)</f>
        <v>0</v>
      </c>
      <c r="P35" s="14">
        <f>IFERROR(Net_Exports_reg9!P35/SUMIF(Net_Exports_reg9!$B$3:$B$56,Market_shares!$B35,Net_Exports_reg9!P$3:P$56),0)</f>
        <v>0</v>
      </c>
      <c r="Q35" s="14">
        <f>IFERROR(Net_Exports_reg9!Q35/SUMIF(Net_Exports_reg9!$B$3:$B$56,Market_shares!$B35,Net_Exports_reg9!Q$3:Q$56),0)</f>
        <v>0</v>
      </c>
      <c r="R35" s="2"/>
      <c r="S35" t="str">
        <f t="shared" si="0"/>
        <v>EASOC-FC_liquid</v>
      </c>
      <c r="T35" s="16">
        <f t="shared" si="1"/>
        <v>0</v>
      </c>
    </row>
    <row r="36" spans="1:20" x14ac:dyDescent="0.25">
      <c r="A36" s="1" t="s">
        <v>11</v>
      </c>
      <c r="B36" s="1" t="s">
        <v>4</v>
      </c>
      <c r="C36" s="14">
        <f>IFERROR(Net_Exports_reg9!C36/SUMIF(Net_Exports_reg9!$B$3:$B$56,Market_shares!$B36,Net_Exports_reg9!C$3:C$56),0)</f>
        <v>0</v>
      </c>
      <c r="D36" s="14">
        <f>IFERROR(Net_Exports_reg9!D36/SUMIF(Net_Exports_reg9!$B$3:$B$56,Market_shares!$B36,Net_Exports_reg9!D$3:D$56),0)</f>
        <v>0</v>
      </c>
      <c r="E36" s="14">
        <f>IFERROR(Net_Exports_reg9!E36/SUMIF(Net_Exports_reg9!$B$3:$B$56,Market_shares!$B36,Net_Exports_reg9!E$3:E$56),0)</f>
        <v>3.0708661374349118E-3</v>
      </c>
      <c r="F36" s="14">
        <f>IFERROR(Net_Exports_reg9!F36/SUMIF(Net_Exports_reg9!$B$3:$B$56,Market_shares!$B36,Net_Exports_reg9!F$3:F$56),0)</f>
        <v>0</v>
      </c>
      <c r="G36" s="14">
        <f>IFERROR(Net_Exports_reg9!G36/SUMIF(Net_Exports_reg9!$B$3:$B$56,Market_shares!$B36,Net_Exports_reg9!G$3:G$56),0)</f>
        <v>0</v>
      </c>
      <c r="H36" s="14">
        <f>IFERROR(Net_Exports_reg9!H36/SUMIF(Net_Exports_reg9!$B$3:$B$56,Market_shares!$B36,Net_Exports_reg9!H$3:H$56),0)</f>
        <v>0</v>
      </c>
      <c r="I36" s="14">
        <f>IFERROR(Net_Exports_reg9!I36/SUMIF(Net_Exports_reg9!$B$3:$B$56,Market_shares!$B36,Net_Exports_reg9!I$3:I$56),0)</f>
        <v>0</v>
      </c>
      <c r="J36" s="14">
        <f>IFERROR(Net_Exports_reg9!J36/SUMIF(Net_Exports_reg9!$B$3:$B$56,Market_shares!$B36,Net_Exports_reg9!J$3:J$56),0)</f>
        <v>0</v>
      </c>
      <c r="K36" s="14">
        <f>IFERROR(Net_Exports_reg9!K36/SUMIF(Net_Exports_reg9!$B$3:$B$56,Market_shares!$B36,Net_Exports_reg9!K$3:K$56),0)</f>
        <v>0</v>
      </c>
      <c r="L36" s="14">
        <f>IFERROR(Net_Exports_reg9!L36/SUMIF(Net_Exports_reg9!$B$3:$B$56,Market_shares!$B36,Net_Exports_reg9!L$3:L$56),0)</f>
        <v>0</v>
      </c>
      <c r="M36" s="14">
        <f>IFERROR(Net_Exports_reg9!M36/SUMIF(Net_Exports_reg9!$B$3:$B$56,Market_shares!$B36,Net_Exports_reg9!M$3:M$56),0)</f>
        <v>0</v>
      </c>
      <c r="N36" s="14">
        <f>IFERROR(Net_Exports_reg9!N36/SUMIF(Net_Exports_reg9!$B$3:$B$56,Market_shares!$B36,Net_Exports_reg9!N$3:N$56),0)</f>
        <v>0</v>
      </c>
      <c r="O36" s="14">
        <f>IFERROR(Net_Exports_reg9!O36/SUMIF(Net_Exports_reg9!$B$3:$B$56,Market_shares!$B36,Net_Exports_reg9!O$3:O$56),0)</f>
        <v>0</v>
      </c>
      <c r="P36" s="14">
        <f>IFERROR(Net_Exports_reg9!P36/SUMIF(Net_Exports_reg9!$B$3:$B$56,Market_shares!$B36,Net_Exports_reg9!P$3:P$56),0)</f>
        <v>0</v>
      </c>
      <c r="Q36" s="14">
        <f>IFERROR(Net_Exports_reg9!Q36/SUMIF(Net_Exports_reg9!$B$3:$B$56,Market_shares!$B36,Net_Exports_reg9!Q$3:Q$56),0)</f>
        <v>0</v>
      </c>
      <c r="R36" s="2"/>
      <c r="S36" t="str">
        <f t="shared" si="0"/>
        <v>EASOC-FC_solid_bio</v>
      </c>
      <c r="T36" s="16">
        <f t="shared" si="1"/>
        <v>0</v>
      </c>
    </row>
    <row r="37" spans="1:20" x14ac:dyDescent="0.25">
      <c r="A37" s="1" t="s">
        <v>11</v>
      </c>
      <c r="B37" s="1" t="s">
        <v>5</v>
      </c>
      <c r="C37" s="14">
        <f>IFERROR(Net_Exports_reg9!C37/SUMIF(Net_Exports_reg9!$B$3:$B$56,Market_shares!$B37,Net_Exports_reg9!C$3:C$56),0)</f>
        <v>0</v>
      </c>
      <c r="D37" s="14">
        <f>IFERROR(Net_Exports_reg9!D37/SUMIF(Net_Exports_reg9!$B$3:$B$56,Market_shares!$B37,Net_Exports_reg9!D$3:D$56),0)</f>
        <v>0</v>
      </c>
      <c r="E37" s="14">
        <f>IFERROR(Net_Exports_reg9!E37/SUMIF(Net_Exports_reg9!$B$3:$B$56,Market_shares!$B37,Net_Exports_reg9!E$3:E$56),0)</f>
        <v>0</v>
      </c>
      <c r="F37" s="14">
        <f>IFERROR(Net_Exports_reg9!F37/SUMIF(Net_Exports_reg9!$B$3:$B$56,Market_shares!$B37,Net_Exports_reg9!F$3:F$56),0)</f>
        <v>0</v>
      </c>
      <c r="G37" s="14">
        <f>IFERROR(Net_Exports_reg9!G37/SUMIF(Net_Exports_reg9!$B$3:$B$56,Market_shares!$B37,Net_Exports_reg9!G$3:G$56),0)</f>
        <v>0</v>
      </c>
      <c r="H37" s="14">
        <f>IFERROR(Net_Exports_reg9!H37/SUMIF(Net_Exports_reg9!$B$3:$B$56,Market_shares!$B37,Net_Exports_reg9!H$3:H$56),0)</f>
        <v>0</v>
      </c>
      <c r="I37" s="14">
        <f>IFERROR(Net_Exports_reg9!I37/SUMIF(Net_Exports_reg9!$B$3:$B$56,Market_shares!$B37,Net_Exports_reg9!I$3:I$56),0)</f>
        <v>0</v>
      </c>
      <c r="J37" s="14">
        <f>IFERROR(Net_Exports_reg9!J37/SUMIF(Net_Exports_reg9!$B$3:$B$56,Market_shares!$B37,Net_Exports_reg9!J$3:J$56),0)</f>
        <v>0</v>
      </c>
      <c r="K37" s="14">
        <f>IFERROR(Net_Exports_reg9!K37/SUMIF(Net_Exports_reg9!$B$3:$B$56,Market_shares!$B37,Net_Exports_reg9!K$3:K$56),0)</f>
        <v>0</v>
      </c>
      <c r="L37" s="14">
        <f>IFERROR(Net_Exports_reg9!L37/SUMIF(Net_Exports_reg9!$B$3:$B$56,Market_shares!$B37,Net_Exports_reg9!L$3:L$56),0)</f>
        <v>0</v>
      </c>
      <c r="M37" s="14">
        <f>IFERROR(Net_Exports_reg9!M37/SUMIF(Net_Exports_reg9!$B$3:$B$56,Market_shares!$B37,Net_Exports_reg9!M$3:M$56),0)</f>
        <v>0</v>
      </c>
      <c r="N37" s="14">
        <f>IFERROR(Net_Exports_reg9!N37/SUMIF(Net_Exports_reg9!$B$3:$B$56,Market_shares!$B37,Net_Exports_reg9!N$3:N$56),0)</f>
        <v>0</v>
      </c>
      <c r="O37" s="14">
        <f>IFERROR(Net_Exports_reg9!O37/SUMIF(Net_Exports_reg9!$B$3:$B$56,Market_shares!$B37,Net_Exports_reg9!O$3:O$56),0)</f>
        <v>0</v>
      </c>
      <c r="P37" s="14">
        <f>IFERROR(Net_Exports_reg9!P37/SUMIF(Net_Exports_reg9!$B$3:$B$56,Market_shares!$B37,Net_Exports_reg9!P$3:P$56),0)</f>
        <v>0</v>
      </c>
      <c r="Q37" s="14">
        <f>IFERROR(Net_Exports_reg9!Q37/SUMIF(Net_Exports_reg9!$B$3:$B$56,Market_shares!$B37,Net_Exports_reg9!Q$3:Q$56),0)</f>
        <v>0</v>
      </c>
      <c r="R37" s="2"/>
      <c r="S37" t="str">
        <f t="shared" si="0"/>
        <v>EASOC-FC_heat</v>
      </c>
      <c r="T37" s="16">
        <f t="shared" si="1"/>
        <v>0</v>
      </c>
    </row>
    <row r="38" spans="1:20" x14ac:dyDescent="0.25">
      <c r="A38" s="1" t="s">
        <v>11</v>
      </c>
      <c r="B38" s="1" t="s">
        <v>6</v>
      </c>
      <c r="C38" s="14">
        <f>IFERROR(Net_Exports_reg9!C38/SUMIF(Net_Exports_reg9!$B$3:$B$56,Market_shares!$B38,Net_Exports_reg9!C$3:C$56),0)</f>
        <v>0</v>
      </c>
      <c r="D38" s="14">
        <f>IFERROR(Net_Exports_reg9!D38/SUMIF(Net_Exports_reg9!$B$3:$B$56,Market_shares!$B38,Net_Exports_reg9!D$3:D$56),0)</f>
        <v>0</v>
      </c>
      <c r="E38" s="14">
        <f>IFERROR(Net_Exports_reg9!E38/SUMIF(Net_Exports_reg9!$B$3:$B$56,Market_shares!$B38,Net_Exports_reg9!E$3:E$56),0)</f>
        <v>0</v>
      </c>
      <c r="F38" s="14">
        <f>IFERROR(Net_Exports_reg9!F38/SUMIF(Net_Exports_reg9!$B$3:$B$56,Market_shares!$B38,Net_Exports_reg9!F$3:F$56),0)</f>
        <v>0</v>
      </c>
      <c r="G38" s="14">
        <f>IFERROR(Net_Exports_reg9!G38/SUMIF(Net_Exports_reg9!$B$3:$B$56,Market_shares!$B38,Net_Exports_reg9!G$3:G$56),0)</f>
        <v>0</v>
      </c>
      <c r="H38" s="14">
        <f>IFERROR(Net_Exports_reg9!H38/SUMIF(Net_Exports_reg9!$B$3:$B$56,Market_shares!$B38,Net_Exports_reg9!H$3:H$56),0)</f>
        <v>0</v>
      </c>
      <c r="I38" s="14">
        <f>IFERROR(Net_Exports_reg9!I38/SUMIF(Net_Exports_reg9!$B$3:$B$56,Market_shares!$B38,Net_Exports_reg9!I$3:I$56),0)</f>
        <v>0</v>
      </c>
      <c r="J38" s="14">
        <f>IFERROR(Net_Exports_reg9!J38/SUMIF(Net_Exports_reg9!$B$3:$B$56,Market_shares!$B38,Net_Exports_reg9!J$3:J$56),0)</f>
        <v>0</v>
      </c>
      <c r="K38" s="14">
        <f>IFERROR(Net_Exports_reg9!K38/SUMIF(Net_Exports_reg9!$B$3:$B$56,Market_shares!$B38,Net_Exports_reg9!K$3:K$56),0)</f>
        <v>0</v>
      </c>
      <c r="L38" s="14">
        <f>IFERROR(Net_Exports_reg9!L38/SUMIF(Net_Exports_reg9!$B$3:$B$56,Market_shares!$B38,Net_Exports_reg9!L$3:L$56),0)</f>
        <v>0</v>
      </c>
      <c r="M38" s="14">
        <f>IFERROR(Net_Exports_reg9!M38/SUMIF(Net_Exports_reg9!$B$3:$B$56,Market_shares!$B38,Net_Exports_reg9!M$3:M$56),0)</f>
        <v>0</v>
      </c>
      <c r="N38" s="14">
        <f>IFERROR(Net_Exports_reg9!N38/SUMIF(Net_Exports_reg9!$B$3:$B$56,Market_shares!$B38,Net_Exports_reg9!N$3:N$56),0)</f>
        <v>0</v>
      </c>
      <c r="O38" s="14">
        <f>IFERROR(Net_Exports_reg9!O38/SUMIF(Net_Exports_reg9!$B$3:$B$56,Market_shares!$B38,Net_Exports_reg9!O$3:O$56),0)</f>
        <v>0</v>
      </c>
      <c r="P38" s="14">
        <f>IFERROR(Net_Exports_reg9!P38/SUMIF(Net_Exports_reg9!$B$3:$B$56,Market_shares!$B38,Net_Exports_reg9!P$3:P$56),0)</f>
        <v>0</v>
      </c>
      <c r="Q38" s="14">
        <f>IFERROR(Net_Exports_reg9!Q38/SUMIF(Net_Exports_reg9!$B$3:$B$56,Market_shares!$B38,Net_Exports_reg9!Q$3:Q$56),0)</f>
        <v>0</v>
      </c>
      <c r="R38" s="2"/>
      <c r="S38" t="str">
        <f t="shared" si="0"/>
        <v>EASOC-FC_elec</v>
      </c>
      <c r="T38" s="16">
        <f t="shared" si="1"/>
        <v>0</v>
      </c>
    </row>
    <row r="39" spans="1:20" x14ac:dyDescent="0.25">
      <c r="A39" s="1" t="s">
        <v>12</v>
      </c>
      <c r="B39" s="1" t="s">
        <v>1</v>
      </c>
      <c r="C39" s="14">
        <f>IFERROR(Net_Exports_reg9!C39/SUMIF(Net_Exports_reg9!$B$3:$B$56,Market_shares!$B39,Net_Exports_reg9!C$3:C$56),0)</f>
        <v>0.11892599277973569</v>
      </c>
      <c r="D39" s="14">
        <f>IFERROR(Net_Exports_reg9!D39/SUMIF(Net_Exports_reg9!$B$3:$B$56,Market_shares!$B39,Net_Exports_reg9!D$3:D$56),0)</f>
        <v>0.16480695838346865</v>
      </c>
      <c r="E39" s="14">
        <f>IFERROR(Net_Exports_reg9!E39/SUMIF(Net_Exports_reg9!$B$3:$B$56,Market_shares!$B39,Net_Exports_reg9!E$3:E$56),0)</f>
        <v>0.16008166730255857</v>
      </c>
      <c r="F39" s="14">
        <f>IFERROR(Net_Exports_reg9!F39/SUMIF(Net_Exports_reg9!$B$3:$B$56,Market_shares!$B39,Net_Exports_reg9!F$3:F$56),0)</f>
        <v>0.15730714129309475</v>
      </c>
      <c r="G39" s="14">
        <f>IFERROR(Net_Exports_reg9!G39/SUMIF(Net_Exports_reg9!$B$3:$B$56,Market_shares!$B39,Net_Exports_reg9!G$3:G$56),0)</f>
        <v>0.18490900582025449</v>
      </c>
      <c r="H39" s="14">
        <f>IFERROR(Net_Exports_reg9!H39/SUMIF(Net_Exports_reg9!$B$3:$B$56,Market_shares!$B39,Net_Exports_reg9!H$3:H$56),0)</f>
        <v>0.12838556821843083</v>
      </c>
      <c r="I39" s="14">
        <f>IFERROR(Net_Exports_reg9!I39/SUMIF(Net_Exports_reg9!$B$3:$B$56,Market_shares!$B39,Net_Exports_reg9!I$3:I$56),0)</f>
        <v>0.13444604209681618</v>
      </c>
      <c r="J39" s="14">
        <f>IFERROR(Net_Exports_reg9!J39/SUMIF(Net_Exports_reg9!$B$3:$B$56,Market_shares!$B39,Net_Exports_reg9!J$3:J$56),0)</f>
        <v>0.13629850670618246</v>
      </c>
      <c r="K39" s="14">
        <f>IFERROR(Net_Exports_reg9!K39/SUMIF(Net_Exports_reg9!$B$3:$B$56,Market_shares!$B39,Net_Exports_reg9!K$3:K$56),0)</f>
        <v>0.105678080669716</v>
      </c>
      <c r="L39" s="14">
        <f>IFERROR(Net_Exports_reg9!L39/SUMIF(Net_Exports_reg9!$B$3:$B$56,Market_shares!$B39,Net_Exports_reg9!L$3:L$56),0)</f>
        <v>0.1439738497087503</v>
      </c>
      <c r="M39" s="14">
        <f>IFERROR(Net_Exports_reg9!M39/SUMIF(Net_Exports_reg9!$B$3:$B$56,Market_shares!$B39,Net_Exports_reg9!M$3:M$56),0)</f>
        <v>0.1208319055738194</v>
      </c>
      <c r="N39" s="14">
        <f>IFERROR(Net_Exports_reg9!N39/SUMIF(Net_Exports_reg9!$B$3:$B$56,Market_shares!$B39,Net_Exports_reg9!N$3:N$56),0)</f>
        <v>0.14824951418451321</v>
      </c>
      <c r="O39" s="14">
        <f>IFERROR(Net_Exports_reg9!O39/SUMIF(Net_Exports_reg9!$B$3:$B$56,Market_shares!$B39,Net_Exports_reg9!O$3:O$56),0)</f>
        <v>0.17782024543876648</v>
      </c>
      <c r="P39" s="14">
        <f>IFERROR(Net_Exports_reg9!P39/SUMIF(Net_Exports_reg9!$B$3:$B$56,Market_shares!$B39,Net_Exports_reg9!P$3:P$56),0)</f>
        <v>0.12751468598458893</v>
      </c>
      <c r="Q39" s="14">
        <f>IFERROR(Net_Exports_reg9!Q39/SUMIF(Net_Exports_reg9!$B$3:$B$56,Market_shares!$B39,Net_Exports_reg9!Q$3:Q$56),0)</f>
        <v>0.11979561716749346</v>
      </c>
      <c r="R39" s="2"/>
      <c r="S39" t="str">
        <f t="shared" si="0"/>
        <v>LATAM-FC_solid_fossil</v>
      </c>
      <c r="T39" s="16">
        <f t="shared" si="1"/>
        <v>0.1208319055738194</v>
      </c>
    </row>
    <row r="40" spans="1:20" x14ac:dyDescent="0.25">
      <c r="A40" s="1" t="s">
        <v>12</v>
      </c>
      <c r="B40" s="1" t="s">
        <v>2</v>
      </c>
      <c r="C40" s="14">
        <f>IFERROR(Net_Exports_reg9!C40/SUMIF(Net_Exports_reg9!$B$3:$B$56,Market_shares!$B40,Net_Exports_reg9!C$3:C$56),0)</f>
        <v>0</v>
      </c>
      <c r="D40" s="14">
        <f>IFERROR(Net_Exports_reg9!D40/SUMIF(Net_Exports_reg9!$B$3:$B$56,Market_shares!$B40,Net_Exports_reg9!D$3:D$56),0)</f>
        <v>0</v>
      </c>
      <c r="E40" s="14">
        <f>IFERROR(Net_Exports_reg9!E40/SUMIF(Net_Exports_reg9!$B$3:$B$56,Market_shares!$B40,Net_Exports_reg9!E$3:E$56),0)</f>
        <v>0</v>
      </c>
      <c r="F40" s="14">
        <f>IFERROR(Net_Exports_reg9!F40/SUMIF(Net_Exports_reg9!$B$3:$B$56,Market_shares!$B40,Net_Exports_reg9!F$3:F$56),0)</f>
        <v>0</v>
      </c>
      <c r="G40" s="14">
        <f>IFERROR(Net_Exports_reg9!G40/SUMIF(Net_Exports_reg9!$B$3:$B$56,Market_shares!$B40,Net_Exports_reg9!G$3:G$56),0)</f>
        <v>0</v>
      </c>
      <c r="H40" s="14">
        <f>IFERROR(Net_Exports_reg9!H40/SUMIF(Net_Exports_reg9!$B$3:$B$56,Market_shares!$B40,Net_Exports_reg9!H$3:H$56),0)</f>
        <v>0</v>
      </c>
      <c r="I40" s="14">
        <f>IFERROR(Net_Exports_reg9!I40/SUMIF(Net_Exports_reg9!$B$3:$B$56,Market_shares!$B40,Net_Exports_reg9!I$3:I$56),0)</f>
        <v>0</v>
      </c>
      <c r="J40" s="14">
        <f>IFERROR(Net_Exports_reg9!J40/SUMIF(Net_Exports_reg9!$B$3:$B$56,Market_shares!$B40,Net_Exports_reg9!J$3:J$56),0)</f>
        <v>0</v>
      </c>
      <c r="K40" s="14">
        <f>IFERROR(Net_Exports_reg9!K40/SUMIF(Net_Exports_reg9!$B$3:$B$56,Market_shares!$B40,Net_Exports_reg9!K$3:K$56),0)</f>
        <v>0</v>
      </c>
      <c r="L40" s="14">
        <f>IFERROR(Net_Exports_reg9!L40/SUMIF(Net_Exports_reg9!$B$3:$B$56,Market_shares!$B40,Net_Exports_reg9!L$3:L$56),0)</f>
        <v>0</v>
      </c>
      <c r="M40" s="14">
        <f>IFERROR(Net_Exports_reg9!M40/SUMIF(Net_Exports_reg9!$B$3:$B$56,Market_shares!$B40,Net_Exports_reg9!M$3:M$56),0)</f>
        <v>0</v>
      </c>
      <c r="N40" s="14">
        <f>IFERROR(Net_Exports_reg9!N40/SUMIF(Net_Exports_reg9!$B$3:$B$56,Market_shares!$B40,Net_Exports_reg9!N$3:N$56),0)</f>
        <v>0</v>
      </c>
      <c r="O40" s="14">
        <f>IFERROR(Net_Exports_reg9!O40/SUMIF(Net_Exports_reg9!$B$3:$B$56,Market_shares!$B40,Net_Exports_reg9!O$3:O$56),0)</f>
        <v>0</v>
      </c>
      <c r="P40" s="14">
        <f>IFERROR(Net_Exports_reg9!P40/SUMIF(Net_Exports_reg9!$B$3:$B$56,Market_shares!$B40,Net_Exports_reg9!P$3:P$56),0)</f>
        <v>0</v>
      </c>
      <c r="Q40" s="14">
        <f>IFERROR(Net_Exports_reg9!Q40/SUMIF(Net_Exports_reg9!$B$3:$B$56,Market_shares!$B40,Net_Exports_reg9!Q$3:Q$56),0)</f>
        <v>0</v>
      </c>
      <c r="R40" s="2"/>
      <c r="S40" t="str">
        <f t="shared" si="0"/>
        <v>LATAM-FC_gas</v>
      </c>
      <c r="T40" s="16">
        <f t="shared" si="1"/>
        <v>0</v>
      </c>
    </row>
    <row r="41" spans="1:20" x14ac:dyDescent="0.25">
      <c r="A41" s="1" t="s">
        <v>12</v>
      </c>
      <c r="B41" s="1" t="s">
        <v>3</v>
      </c>
      <c r="C41" s="14">
        <f>IFERROR(Net_Exports_reg9!C41/SUMIF(Net_Exports_reg9!$B$3:$B$56,Market_shares!$B41,Net_Exports_reg9!C$3:C$56),0)</f>
        <v>3.4504127695175746E-2</v>
      </c>
      <c r="D41" s="14">
        <f>IFERROR(Net_Exports_reg9!D41/SUMIF(Net_Exports_reg9!$B$3:$B$56,Market_shares!$B41,Net_Exports_reg9!D$3:D$56),0)</f>
        <v>3.7699833188160704E-2</v>
      </c>
      <c r="E41" s="14">
        <f>IFERROR(Net_Exports_reg9!E41/SUMIF(Net_Exports_reg9!$B$3:$B$56,Market_shares!$B41,Net_Exports_reg9!E$3:E$56),0)</f>
        <v>3.8925752012321365E-3</v>
      </c>
      <c r="F41" s="14">
        <f>IFERROR(Net_Exports_reg9!F41/SUMIF(Net_Exports_reg9!$B$3:$B$56,Market_shares!$B41,Net_Exports_reg9!F$3:F$56),0)</f>
        <v>0</v>
      </c>
      <c r="G41" s="14">
        <f>IFERROR(Net_Exports_reg9!G41/SUMIF(Net_Exports_reg9!$B$3:$B$56,Market_shares!$B41,Net_Exports_reg9!G$3:G$56),0)</f>
        <v>0</v>
      </c>
      <c r="H41" s="14">
        <f>IFERROR(Net_Exports_reg9!H41/SUMIF(Net_Exports_reg9!$B$3:$B$56,Market_shares!$B41,Net_Exports_reg9!H$3:H$56),0)</f>
        <v>0</v>
      </c>
      <c r="I41" s="14">
        <f>IFERROR(Net_Exports_reg9!I41/SUMIF(Net_Exports_reg9!$B$3:$B$56,Market_shares!$B41,Net_Exports_reg9!I$3:I$56),0)</f>
        <v>0</v>
      </c>
      <c r="J41" s="14">
        <f>IFERROR(Net_Exports_reg9!J41/SUMIF(Net_Exports_reg9!$B$3:$B$56,Market_shares!$B41,Net_Exports_reg9!J$3:J$56),0)</f>
        <v>0</v>
      </c>
      <c r="K41" s="14">
        <f>IFERROR(Net_Exports_reg9!K41/SUMIF(Net_Exports_reg9!$B$3:$B$56,Market_shares!$B41,Net_Exports_reg9!K$3:K$56),0)</f>
        <v>0</v>
      </c>
      <c r="L41" s="14">
        <f>IFERROR(Net_Exports_reg9!L41/SUMIF(Net_Exports_reg9!$B$3:$B$56,Market_shares!$B41,Net_Exports_reg9!L$3:L$56),0)</f>
        <v>0</v>
      </c>
      <c r="M41" s="14">
        <f>IFERROR(Net_Exports_reg9!M41/SUMIF(Net_Exports_reg9!$B$3:$B$56,Market_shares!$B41,Net_Exports_reg9!M$3:M$56),0)</f>
        <v>0</v>
      </c>
      <c r="N41" s="14">
        <f>IFERROR(Net_Exports_reg9!N41/SUMIF(Net_Exports_reg9!$B$3:$B$56,Market_shares!$B41,Net_Exports_reg9!N$3:N$56),0)</f>
        <v>0</v>
      </c>
      <c r="O41" s="14">
        <f>IFERROR(Net_Exports_reg9!O41/SUMIF(Net_Exports_reg9!$B$3:$B$56,Market_shares!$B41,Net_Exports_reg9!O$3:O$56),0)</f>
        <v>0</v>
      </c>
      <c r="P41" s="14">
        <f>IFERROR(Net_Exports_reg9!P41/SUMIF(Net_Exports_reg9!$B$3:$B$56,Market_shares!$B41,Net_Exports_reg9!P$3:P$56),0)</f>
        <v>0</v>
      </c>
      <c r="Q41" s="14">
        <f>IFERROR(Net_Exports_reg9!Q41/SUMIF(Net_Exports_reg9!$B$3:$B$56,Market_shares!$B41,Net_Exports_reg9!Q$3:Q$56),0)</f>
        <v>0</v>
      </c>
      <c r="R41" s="2"/>
      <c r="S41" t="str">
        <f t="shared" si="0"/>
        <v>LATAM-FC_liquid</v>
      </c>
      <c r="T41" s="16">
        <f t="shared" si="1"/>
        <v>0</v>
      </c>
    </row>
    <row r="42" spans="1:20" x14ac:dyDescent="0.25">
      <c r="A42" s="1" t="s">
        <v>12</v>
      </c>
      <c r="B42" s="1" t="s">
        <v>4</v>
      </c>
      <c r="C42" s="14">
        <f>IFERROR(Net_Exports_reg9!C42/SUMIF(Net_Exports_reg9!$B$3:$B$56,Market_shares!$B42,Net_Exports_reg9!C$3:C$56),0)</f>
        <v>0</v>
      </c>
      <c r="D42" s="14">
        <f>IFERROR(Net_Exports_reg9!D42/SUMIF(Net_Exports_reg9!$B$3:$B$56,Market_shares!$B42,Net_Exports_reg9!D$3:D$56),0)</f>
        <v>0</v>
      </c>
      <c r="E42" s="14">
        <f>IFERROR(Net_Exports_reg9!E42/SUMIF(Net_Exports_reg9!$B$3:$B$56,Market_shares!$B42,Net_Exports_reg9!E$3:E$56),0)</f>
        <v>0</v>
      </c>
      <c r="F42" s="14">
        <f>IFERROR(Net_Exports_reg9!F42/SUMIF(Net_Exports_reg9!$B$3:$B$56,Market_shares!$B42,Net_Exports_reg9!F$3:F$56),0)</f>
        <v>0</v>
      </c>
      <c r="G42" s="14">
        <f>IFERROR(Net_Exports_reg9!G42/SUMIF(Net_Exports_reg9!$B$3:$B$56,Market_shares!$B42,Net_Exports_reg9!G$3:G$56),0)</f>
        <v>0</v>
      </c>
      <c r="H42" s="14">
        <f>IFERROR(Net_Exports_reg9!H42/SUMIF(Net_Exports_reg9!$B$3:$B$56,Market_shares!$B42,Net_Exports_reg9!H$3:H$56),0)</f>
        <v>0</v>
      </c>
      <c r="I42" s="14">
        <f>IFERROR(Net_Exports_reg9!I42/SUMIF(Net_Exports_reg9!$B$3:$B$56,Market_shares!$B42,Net_Exports_reg9!I$3:I$56),0)</f>
        <v>0</v>
      </c>
      <c r="J42" s="14">
        <f>IFERROR(Net_Exports_reg9!J42/SUMIF(Net_Exports_reg9!$B$3:$B$56,Market_shares!$B42,Net_Exports_reg9!J$3:J$56),0)</f>
        <v>0</v>
      </c>
      <c r="K42" s="14">
        <f>IFERROR(Net_Exports_reg9!K42/SUMIF(Net_Exports_reg9!$B$3:$B$56,Market_shares!$B42,Net_Exports_reg9!K$3:K$56),0)</f>
        <v>0</v>
      </c>
      <c r="L42" s="14">
        <f>IFERROR(Net_Exports_reg9!L42/SUMIF(Net_Exports_reg9!$B$3:$B$56,Market_shares!$B42,Net_Exports_reg9!L$3:L$56),0)</f>
        <v>5.0929472349316553E-3</v>
      </c>
      <c r="M42" s="14">
        <f>IFERROR(Net_Exports_reg9!M42/SUMIF(Net_Exports_reg9!$B$3:$B$56,Market_shares!$B42,Net_Exports_reg9!M$3:M$56),0)</f>
        <v>7.5142112841010628E-3</v>
      </c>
      <c r="N42" s="14">
        <f>IFERROR(Net_Exports_reg9!N42/SUMIF(Net_Exports_reg9!$B$3:$B$56,Market_shares!$B42,Net_Exports_reg9!N$3:N$56),0)</f>
        <v>0</v>
      </c>
      <c r="O42" s="14">
        <f>IFERROR(Net_Exports_reg9!O42/SUMIF(Net_Exports_reg9!$B$3:$B$56,Market_shares!$B42,Net_Exports_reg9!O$3:O$56),0)</f>
        <v>3.8581923789335658E-3</v>
      </c>
      <c r="P42" s="14">
        <f>IFERROR(Net_Exports_reg9!P42/SUMIF(Net_Exports_reg9!$B$3:$B$56,Market_shares!$B42,Net_Exports_reg9!P$3:P$56),0)</f>
        <v>3.417456650926483E-3</v>
      </c>
      <c r="Q42" s="14">
        <f>IFERROR(Net_Exports_reg9!Q42/SUMIF(Net_Exports_reg9!$B$3:$B$56,Market_shares!$B42,Net_Exports_reg9!Q$3:Q$56),0)</f>
        <v>3.5062282546805519E-3</v>
      </c>
      <c r="R42" s="2"/>
      <c r="S42" t="str">
        <f t="shared" si="0"/>
        <v>LATAM-FC_solid_bio</v>
      </c>
      <c r="T42" s="16">
        <f t="shared" si="1"/>
        <v>7.5142112841010628E-3</v>
      </c>
    </row>
    <row r="43" spans="1:20" x14ac:dyDescent="0.25">
      <c r="A43" s="1" t="s">
        <v>12</v>
      </c>
      <c r="B43" s="1" t="s">
        <v>5</v>
      </c>
      <c r="C43" s="14">
        <f>IFERROR(Net_Exports_reg9!C43/SUMIF(Net_Exports_reg9!$B$3:$B$56,Market_shares!$B43,Net_Exports_reg9!C$3:C$56),0)</f>
        <v>0</v>
      </c>
      <c r="D43" s="14">
        <f>IFERROR(Net_Exports_reg9!D43/SUMIF(Net_Exports_reg9!$B$3:$B$56,Market_shares!$B43,Net_Exports_reg9!D$3:D$56),0)</f>
        <v>0</v>
      </c>
      <c r="E43" s="14">
        <f>IFERROR(Net_Exports_reg9!E43/SUMIF(Net_Exports_reg9!$B$3:$B$56,Market_shares!$B43,Net_Exports_reg9!E$3:E$56),0)</f>
        <v>0</v>
      </c>
      <c r="F43" s="14">
        <f>IFERROR(Net_Exports_reg9!F43/SUMIF(Net_Exports_reg9!$B$3:$B$56,Market_shares!$B43,Net_Exports_reg9!F$3:F$56),0)</f>
        <v>0</v>
      </c>
      <c r="G43" s="14">
        <f>IFERROR(Net_Exports_reg9!G43/SUMIF(Net_Exports_reg9!$B$3:$B$56,Market_shares!$B43,Net_Exports_reg9!G$3:G$56),0)</f>
        <v>0</v>
      </c>
      <c r="H43" s="14">
        <f>IFERROR(Net_Exports_reg9!H43/SUMIF(Net_Exports_reg9!$B$3:$B$56,Market_shares!$B43,Net_Exports_reg9!H$3:H$56),0)</f>
        <v>0</v>
      </c>
      <c r="I43" s="14">
        <f>IFERROR(Net_Exports_reg9!I43/SUMIF(Net_Exports_reg9!$B$3:$B$56,Market_shares!$B43,Net_Exports_reg9!I$3:I$56),0)</f>
        <v>0</v>
      </c>
      <c r="J43" s="14">
        <f>IFERROR(Net_Exports_reg9!J43/SUMIF(Net_Exports_reg9!$B$3:$B$56,Market_shares!$B43,Net_Exports_reg9!J$3:J$56),0)</f>
        <v>0</v>
      </c>
      <c r="K43" s="14">
        <f>IFERROR(Net_Exports_reg9!K43/SUMIF(Net_Exports_reg9!$B$3:$B$56,Market_shares!$B43,Net_Exports_reg9!K$3:K$56),0)</f>
        <v>0</v>
      </c>
      <c r="L43" s="14">
        <f>IFERROR(Net_Exports_reg9!L43/SUMIF(Net_Exports_reg9!$B$3:$B$56,Market_shares!$B43,Net_Exports_reg9!L$3:L$56),0)</f>
        <v>0</v>
      </c>
      <c r="M43" s="14">
        <f>IFERROR(Net_Exports_reg9!M43/SUMIF(Net_Exports_reg9!$B$3:$B$56,Market_shares!$B43,Net_Exports_reg9!M$3:M$56),0)</f>
        <v>0</v>
      </c>
      <c r="N43" s="14">
        <f>IFERROR(Net_Exports_reg9!N43/SUMIF(Net_Exports_reg9!$B$3:$B$56,Market_shares!$B43,Net_Exports_reg9!N$3:N$56),0)</f>
        <v>0</v>
      </c>
      <c r="O43" s="14">
        <f>IFERROR(Net_Exports_reg9!O43/SUMIF(Net_Exports_reg9!$B$3:$B$56,Market_shares!$B43,Net_Exports_reg9!O$3:O$56),0)</f>
        <v>0</v>
      </c>
      <c r="P43" s="14">
        <f>IFERROR(Net_Exports_reg9!P43/SUMIF(Net_Exports_reg9!$B$3:$B$56,Market_shares!$B43,Net_Exports_reg9!P$3:P$56),0)</f>
        <v>0</v>
      </c>
      <c r="Q43" s="14">
        <f>IFERROR(Net_Exports_reg9!Q43/SUMIF(Net_Exports_reg9!$B$3:$B$56,Market_shares!$B43,Net_Exports_reg9!Q$3:Q$56),0)</f>
        <v>0</v>
      </c>
      <c r="R43" s="2"/>
      <c r="S43" t="str">
        <f t="shared" si="0"/>
        <v>LATAM-FC_heat</v>
      </c>
      <c r="T43" s="16">
        <f t="shared" si="1"/>
        <v>0</v>
      </c>
    </row>
    <row r="44" spans="1:20" x14ac:dyDescent="0.25">
      <c r="A44" s="1" t="s">
        <v>12</v>
      </c>
      <c r="B44" s="1" t="s">
        <v>6</v>
      </c>
      <c r="C44" s="14">
        <f>IFERROR(Net_Exports_reg9!C44/SUMIF(Net_Exports_reg9!$B$3:$B$56,Market_shares!$B44,Net_Exports_reg9!C$3:C$56),0)</f>
        <v>0</v>
      </c>
      <c r="D44" s="14">
        <f>IFERROR(Net_Exports_reg9!D44/SUMIF(Net_Exports_reg9!$B$3:$B$56,Market_shares!$B44,Net_Exports_reg9!D$3:D$56),0)</f>
        <v>0</v>
      </c>
      <c r="E44" s="14">
        <f>IFERROR(Net_Exports_reg9!E44/SUMIF(Net_Exports_reg9!$B$3:$B$56,Market_shares!$B44,Net_Exports_reg9!E$3:E$56),0)</f>
        <v>0</v>
      </c>
      <c r="F44" s="14">
        <f>IFERROR(Net_Exports_reg9!F44/SUMIF(Net_Exports_reg9!$B$3:$B$56,Market_shares!$B44,Net_Exports_reg9!F$3:F$56),0)</f>
        <v>0</v>
      </c>
      <c r="G44" s="14">
        <f>IFERROR(Net_Exports_reg9!G44/SUMIF(Net_Exports_reg9!$B$3:$B$56,Market_shares!$B44,Net_Exports_reg9!G$3:G$56),0)</f>
        <v>0</v>
      </c>
      <c r="H44" s="14">
        <f>IFERROR(Net_Exports_reg9!H44/SUMIF(Net_Exports_reg9!$B$3:$B$56,Market_shares!$B44,Net_Exports_reg9!H$3:H$56),0)</f>
        <v>0</v>
      </c>
      <c r="I44" s="14">
        <f>IFERROR(Net_Exports_reg9!I44/SUMIF(Net_Exports_reg9!$B$3:$B$56,Market_shares!$B44,Net_Exports_reg9!I$3:I$56),0)</f>
        <v>0</v>
      </c>
      <c r="J44" s="14">
        <f>IFERROR(Net_Exports_reg9!J44/SUMIF(Net_Exports_reg9!$B$3:$B$56,Market_shares!$B44,Net_Exports_reg9!J$3:J$56),0)</f>
        <v>0</v>
      </c>
      <c r="K44" s="14">
        <f>IFERROR(Net_Exports_reg9!K44/SUMIF(Net_Exports_reg9!$B$3:$B$56,Market_shares!$B44,Net_Exports_reg9!K$3:K$56),0)</f>
        <v>0</v>
      </c>
      <c r="L44" s="14">
        <f>IFERROR(Net_Exports_reg9!L44/SUMIF(Net_Exports_reg9!$B$3:$B$56,Market_shares!$B44,Net_Exports_reg9!L$3:L$56),0)</f>
        <v>0</v>
      </c>
      <c r="M44" s="14">
        <f>IFERROR(Net_Exports_reg9!M44/SUMIF(Net_Exports_reg9!$B$3:$B$56,Market_shares!$B44,Net_Exports_reg9!M$3:M$56),0)</f>
        <v>0</v>
      </c>
      <c r="N44" s="14">
        <f>IFERROR(Net_Exports_reg9!N44/SUMIF(Net_Exports_reg9!$B$3:$B$56,Market_shares!$B44,Net_Exports_reg9!N$3:N$56),0)</f>
        <v>0</v>
      </c>
      <c r="O44" s="14">
        <f>IFERROR(Net_Exports_reg9!O44/SUMIF(Net_Exports_reg9!$B$3:$B$56,Market_shares!$B44,Net_Exports_reg9!O$3:O$56),0)</f>
        <v>0</v>
      </c>
      <c r="P44" s="14">
        <f>IFERROR(Net_Exports_reg9!P44/SUMIF(Net_Exports_reg9!$B$3:$B$56,Market_shares!$B44,Net_Exports_reg9!P$3:P$56),0)</f>
        <v>0</v>
      </c>
      <c r="Q44" s="14">
        <f>IFERROR(Net_Exports_reg9!Q44/SUMIF(Net_Exports_reg9!$B$3:$B$56,Market_shares!$B44,Net_Exports_reg9!Q$3:Q$56),0)</f>
        <v>0</v>
      </c>
      <c r="R44" s="2"/>
      <c r="S44" t="str">
        <f t="shared" si="0"/>
        <v>LATAM-FC_elec</v>
      </c>
      <c r="T44" s="16">
        <f t="shared" si="1"/>
        <v>0</v>
      </c>
    </row>
    <row r="45" spans="1:20" x14ac:dyDescent="0.25">
      <c r="A45" s="1" t="s">
        <v>13</v>
      </c>
      <c r="B45" s="1" t="s">
        <v>1</v>
      </c>
      <c r="C45" s="14">
        <f>IFERROR(Net_Exports_reg9!C45/SUMIF(Net_Exports_reg9!$B$3:$B$56,Market_shares!$B45,Net_Exports_reg9!C$3:C$56),0)</f>
        <v>0.13772293792012577</v>
      </c>
      <c r="D45" s="14">
        <f>IFERROR(Net_Exports_reg9!D45/SUMIF(Net_Exports_reg9!$B$3:$B$56,Market_shares!$B45,Net_Exports_reg9!D$3:D$56),0)</f>
        <v>0.12303081894700872</v>
      </c>
      <c r="E45" s="14">
        <f>IFERROR(Net_Exports_reg9!E45/SUMIF(Net_Exports_reg9!$B$3:$B$56,Market_shares!$B45,Net_Exports_reg9!E$3:E$56),0)</f>
        <v>0.21491042423444887</v>
      </c>
      <c r="F45" s="14">
        <f>IFERROR(Net_Exports_reg9!F45/SUMIF(Net_Exports_reg9!$B$3:$B$56,Market_shares!$B45,Net_Exports_reg9!F$3:F$56),0)</f>
        <v>0.31146319071313189</v>
      </c>
      <c r="G45" s="14">
        <f>IFERROR(Net_Exports_reg9!G45/SUMIF(Net_Exports_reg9!$B$3:$B$56,Market_shares!$B45,Net_Exports_reg9!G$3:G$56),0)</f>
        <v>0.31158290000538275</v>
      </c>
      <c r="H45" s="14">
        <f>IFERROR(Net_Exports_reg9!H45/SUMIF(Net_Exports_reg9!$B$3:$B$56,Market_shares!$B45,Net_Exports_reg9!H$3:H$56),0)</f>
        <v>0.34287066191276583</v>
      </c>
      <c r="I45" s="14">
        <f>IFERROR(Net_Exports_reg9!I45/SUMIF(Net_Exports_reg9!$B$3:$B$56,Market_shares!$B45,Net_Exports_reg9!I$3:I$56),0)</f>
        <v>0.4183496861000453</v>
      </c>
      <c r="J45" s="14">
        <f>IFERROR(Net_Exports_reg9!J45/SUMIF(Net_Exports_reg9!$B$3:$B$56,Market_shares!$B45,Net_Exports_reg9!J$3:J$56),0)</f>
        <v>0.42636686458974665</v>
      </c>
      <c r="K45" s="14">
        <f>IFERROR(Net_Exports_reg9!K45/SUMIF(Net_Exports_reg9!$B$3:$B$56,Market_shares!$B45,Net_Exports_reg9!K$3:K$56),0)</f>
        <v>0.41072721475929813</v>
      </c>
      <c r="L45" s="14">
        <f>IFERROR(Net_Exports_reg9!L45/SUMIF(Net_Exports_reg9!$B$3:$B$56,Market_shares!$B45,Net_Exports_reg9!L$3:L$56),0)</f>
        <v>0.36695196625851578</v>
      </c>
      <c r="M45" s="14">
        <f>IFERROR(Net_Exports_reg9!M45/SUMIF(Net_Exports_reg9!$B$3:$B$56,Market_shares!$B45,Net_Exports_reg9!M$3:M$56),0)</f>
        <v>0.34122414877124607</v>
      </c>
      <c r="N45" s="14">
        <f>IFERROR(Net_Exports_reg9!N45/SUMIF(Net_Exports_reg9!$B$3:$B$56,Market_shares!$B45,Net_Exports_reg9!N$3:N$56),0)</f>
        <v>0.28551298472719877</v>
      </c>
      <c r="O45" s="14">
        <f>IFERROR(Net_Exports_reg9!O45/SUMIF(Net_Exports_reg9!$B$3:$B$56,Market_shares!$B45,Net_Exports_reg9!O$3:O$56),0)</f>
        <v>0.33808223036502499</v>
      </c>
      <c r="P45" s="14">
        <f>IFERROR(Net_Exports_reg9!P45/SUMIF(Net_Exports_reg9!$B$3:$B$56,Market_shares!$B45,Net_Exports_reg9!P$3:P$56),0)</f>
        <v>0.38553463340533067</v>
      </c>
      <c r="Q45" s="14">
        <f>IFERROR(Net_Exports_reg9!Q45/SUMIF(Net_Exports_reg9!$B$3:$B$56,Market_shares!$B45,Net_Exports_reg9!Q$3:Q$56),0)</f>
        <v>0.35619951574910291</v>
      </c>
      <c r="R45" s="2"/>
      <c r="S45" t="str">
        <f t="shared" si="0"/>
        <v>USMCA-FC_solid_fossil</v>
      </c>
      <c r="T45" s="16">
        <f t="shared" si="1"/>
        <v>0.34122414877124607</v>
      </c>
    </row>
    <row r="46" spans="1:20" x14ac:dyDescent="0.25">
      <c r="A46" s="1" t="s">
        <v>13</v>
      </c>
      <c r="B46" s="1" t="s">
        <v>2</v>
      </c>
      <c r="C46" s="14">
        <f>IFERROR(Net_Exports_reg9!C46/SUMIF(Net_Exports_reg9!$B$3:$B$56,Market_shares!$B46,Net_Exports_reg9!C$3:C$56),0)</f>
        <v>0</v>
      </c>
      <c r="D46" s="14">
        <f>IFERROR(Net_Exports_reg9!D46/SUMIF(Net_Exports_reg9!$B$3:$B$56,Market_shares!$B46,Net_Exports_reg9!D$3:D$56),0)</f>
        <v>0</v>
      </c>
      <c r="E46" s="14">
        <f>IFERROR(Net_Exports_reg9!E46/SUMIF(Net_Exports_reg9!$B$3:$B$56,Market_shares!$B46,Net_Exports_reg9!E$3:E$56),0)</f>
        <v>0</v>
      </c>
      <c r="F46" s="14">
        <f>IFERROR(Net_Exports_reg9!F46/SUMIF(Net_Exports_reg9!$B$3:$B$56,Market_shares!$B46,Net_Exports_reg9!F$3:F$56),0)</f>
        <v>0</v>
      </c>
      <c r="G46" s="14">
        <f>IFERROR(Net_Exports_reg9!G46/SUMIF(Net_Exports_reg9!$B$3:$B$56,Market_shares!$B46,Net_Exports_reg9!G$3:G$56),0)</f>
        <v>0</v>
      </c>
      <c r="H46" s="14">
        <f>IFERROR(Net_Exports_reg9!H46/SUMIF(Net_Exports_reg9!$B$3:$B$56,Market_shares!$B46,Net_Exports_reg9!H$3:H$56),0)</f>
        <v>0</v>
      </c>
      <c r="I46" s="14">
        <f>IFERROR(Net_Exports_reg9!I46/SUMIF(Net_Exports_reg9!$B$3:$B$56,Market_shares!$B46,Net_Exports_reg9!I$3:I$56),0)</f>
        <v>0</v>
      </c>
      <c r="J46" s="14">
        <f>IFERROR(Net_Exports_reg9!J46/SUMIF(Net_Exports_reg9!$B$3:$B$56,Market_shares!$B46,Net_Exports_reg9!J$3:J$56),0)</f>
        <v>0</v>
      </c>
      <c r="K46" s="14">
        <f>IFERROR(Net_Exports_reg9!K46/SUMIF(Net_Exports_reg9!$B$3:$B$56,Market_shares!$B46,Net_Exports_reg9!K$3:K$56),0)</f>
        <v>0</v>
      </c>
      <c r="L46" s="14">
        <f>IFERROR(Net_Exports_reg9!L46/SUMIF(Net_Exports_reg9!$B$3:$B$56,Market_shares!$B46,Net_Exports_reg9!L$3:L$56),0)</f>
        <v>0</v>
      </c>
      <c r="M46" s="14">
        <f>IFERROR(Net_Exports_reg9!M46/SUMIF(Net_Exports_reg9!$B$3:$B$56,Market_shares!$B46,Net_Exports_reg9!M$3:M$56),0)</f>
        <v>0</v>
      </c>
      <c r="N46" s="14">
        <f>IFERROR(Net_Exports_reg9!N46/SUMIF(Net_Exports_reg9!$B$3:$B$56,Market_shares!$B46,Net_Exports_reg9!N$3:N$56),0)</f>
        <v>4.9101312422871754E-3</v>
      </c>
      <c r="O46" s="14">
        <f>IFERROR(Net_Exports_reg9!O46/SUMIF(Net_Exports_reg9!$B$3:$B$56,Market_shares!$B46,Net_Exports_reg9!O$3:O$56),0)</f>
        <v>4.6243807130025363E-2</v>
      </c>
      <c r="P46" s="14">
        <f>IFERROR(Net_Exports_reg9!P46/SUMIF(Net_Exports_reg9!$B$3:$B$56,Market_shares!$B46,Net_Exports_reg9!P$3:P$56),0)</f>
        <v>5.2658035395950667E-2</v>
      </c>
      <c r="Q46" s="14">
        <f>IFERROR(Net_Exports_reg9!Q46/SUMIF(Net_Exports_reg9!$B$3:$B$56,Market_shares!$B46,Net_Exports_reg9!Q$3:Q$56),0)</f>
        <v>9.74948934104896E-2</v>
      </c>
      <c r="R46" s="2"/>
      <c r="S46" t="str">
        <f t="shared" si="0"/>
        <v>USMCA-FC_gas</v>
      </c>
      <c r="T46" s="16">
        <f t="shared" si="1"/>
        <v>0</v>
      </c>
    </row>
    <row r="47" spans="1:20" x14ac:dyDescent="0.25">
      <c r="A47" s="1" t="s">
        <v>13</v>
      </c>
      <c r="B47" s="1" t="s">
        <v>3</v>
      </c>
      <c r="C47" s="14">
        <f>IFERROR(Net_Exports_reg9!C47/SUMIF(Net_Exports_reg9!$B$3:$B$56,Market_shares!$B47,Net_Exports_reg9!C$3:C$56),0)</f>
        <v>0</v>
      </c>
      <c r="D47" s="14">
        <f>IFERROR(Net_Exports_reg9!D47/SUMIF(Net_Exports_reg9!$B$3:$B$56,Market_shares!$B47,Net_Exports_reg9!D$3:D$56),0)</f>
        <v>0</v>
      </c>
      <c r="E47" s="14">
        <f>IFERROR(Net_Exports_reg9!E47/SUMIF(Net_Exports_reg9!$B$3:$B$56,Market_shares!$B47,Net_Exports_reg9!E$3:E$56),0)</f>
        <v>0</v>
      </c>
      <c r="F47" s="14">
        <f>IFERROR(Net_Exports_reg9!F47/SUMIF(Net_Exports_reg9!$B$3:$B$56,Market_shares!$B47,Net_Exports_reg9!F$3:F$56),0)</f>
        <v>0</v>
      </c>
      <c r="G47" s="14">
        <f>IFERROR(Net_Exports_reg9!G47/SUMIF(Net_Exports_reg9!$B$3:$B$56,Market_shares!$B47,Net_Exports_reg9!G$3:G$56),0)</f>
        <v>0</v>
      </c>
      <c r="H47" s="14">
        <f>IFERROR(Net_Exports_reg9!H47/SUMIF(Net_Exports_reg9!$B$3:$B$56,Market_shares!$B47,Net_Exports_reg9!H$3:H$56),0)</f>
        <v>0</v>
      </c>
      <c r="I47" s="14">
        <f>IFERROR(Net_Exports_reg9!I47/SUMIF(Net_Exports_reg9!$B$3:$B$56,Market_shares!$B47,Net_Exports_reg9!I$3:I$56),0)</f>
        <v>5.670337381422922E-2</v>
      </c>
      <c r="J47" s="14">
        <f>IFERROR(Net_Exports_reg9!J47/SUMIF(Net_Exports_reg9!$B$3:$B$56,Market_shares!$B47,Net_Exports_reg9!J$3:J$56),0)</f>
        <v>0.12163734524188761</v>
      </c>
      <c r="K47" s="14">
        <f>IFERROR(Net_Exports_reg9!K47/SUMIF(Net_Exports_reg9!$B$3:$B$56,Market_shares!$B47,Net_Exports_reg9!K$3:K$56),0)</f>
        <v>0.14761509023016831</v>
      </c>
      <c r="L47" s="14">
        <f>IFERROR(Net_Exports_reg9!L47/SUMIF(Net_Exports_reg9!$B$3:$B$56,Market_shares!$B47,Net_Exports_reg9!L$3:L$56),0)</f>
        <v>0.22155830019834338</v>
      </c>
      <c r="M47" s="14">
        <f>IFERROR(Net_Exports_reg9!M47/SUMIF(Net_Exports_reg9!$B$3:$B$56,Market_shares!$B47,Net_Exports_reg9!M$3:M$56),0)</f>
        <v>0.21465095761801034</v>
      </c>
      <c r="N47" s="14">
        <f>IFERROR(Net_Exports_reg9!N47/SUMIF(Net_Exports_reg9!$B$3:$B$56,Market_shares!$B47,Net_Exports_reg9!N$3:N$56),0)</f>
        <v>0.22919065194851329</v>
      </c>
      <c r="O47" s="14">
        <f>IFERROR(Net_Exports_reg9!O47/SUMIF(Net_Exports_reg9!$B$3:$B$56,Market_shares!$B47,Net_Exports_reg9!O$3:O$56),0)</f>
        <v>0.27530544706959048</v>
      </c>
      <c r="P47" s="14">
        <f>IFERROR(Net_Exports_reg9!P47/SUMIF(Net_Exports_reg9!$B$3:$B$56,Market_shares!$B47,Net_Exports_reg9!P$3:P$56),0)</f>
        <v>0.26553703961234443</v>
      </c>
      <c r="Q47" s="14">
        <f>IFERROR(Net_Exports_reg9!Q47/SUMIF(Net_Exports_reg9!$B$3:$B$56,Market_shares!$B47,Net_Exports_reg9!Q$3:Q$56),0)</f>
        <v>0.26696592455993051</v>
      </c>
      <c r="R47" s="2"/>
      <c r="S47" t="str">
        <f t="shared" si="0"/>
        <v>USMCA-FC_liquid</v>
      </c>
      <c r="T47" s="16">
        <f t="shared" si="1"/>
        <v>0.21465095761801034</v>
      </c>
    </row>
    <row r="48" spans="1:20" x14ac:dyDescent="0.25">
      <c r="A48" s="1" t="s">
        <v>13</v>
      </c>
      <c r="B48" s="1" t="s">
        <v>4</v>
      </c>
      <c r="C48" s="14">
        <f>IFERROR(Net_Exports_reg9!C48/SUMIF(Net_Exports_reg9!$B$3:$B$56,Market_shares!$B48,Net_Exports_reg9!C$3:C$56),0)</f>
        <v>0.36466272153047008</v>
      </c>
      <c r="D48" s="14">
        <f>IFERROR(Net_Exports_reg9!D48/SUMIF(Net_Exports_reg9!$B$3:$B$56,Market_shares!$B48,Net_Exports_reg9!D$3:D$56),0)</f>
        <v>0.35967031223176699</v>
      </c>
      <c r="E48" s="14">
        <f>IFERROR(Net_Exports_reg9!E48/SUMIF(Net_Exports_reg9!$B$3:$B$56,Market_shares!$B48,Net_Exports_reg9!E$3:E$56),0)</f>
        <v>0.27060862600937075</v>
      </c>
      <c r="F48" s="14">
        <f>IFERROR(Net_Exports_reg9!F48/SUMIF(Net_Exports_reg9!$B$3:$B$56,Market_shares!$B48,Net_Exports_reg9!F$3:F$56),0)</f>
        <v>0.23658139051263544</v>
      </c>
      <c r="G48" s="14">
        <f>IFERROR(Net_Exports_reg9!G48/SUMIF(Net_Exports_reg9!$B$3:$B$56,Market_shares!$B48,Net_Exports_reg9!G$3:G$56),0)</f>
        <v>0.27823903606127254</v>
      </c>
      <c r="H48" s="14">
        <f>IFERROR(Net_Exports_reg9!H48/SUMIF(Net_Exports_reg9!$B$3:$B$56,Market_shares!$B48,Net_Exports_reg9!H$3:H$56),0)</f>
        <v>0.45242226360605042</v>
      </c>
      <c r="I48" s="14">
        <f>IFERROR(Net_Exports_reg9!I48/SUMIF(Net_Exports_reg9!$B$3:$B$56,Market_shares!$B48,Net_Exports_reg9!I$3:I$56),0)</f>
        <v>0.56809067646246625</v>
      </c>
      <c r="J48" s="14">
        <f>IFERROR(Net_Exports_reg9!J48/SUMIF(Net_Exports_reg9!$B$3:$B$56,Market_shares!$B48,Net_Exports_reg9!J$3:J$56),0)</f>
        <v>0.37080326286474524</v>
      </c>
      <c r="K48" s="14">
        <f>IFERROR(Net_Exports_reg9!K48/SUMIF(Net_Exports_reg9!$B$3:$B$56,Market_shares!$B48,Net_Exports_reg9!K$3:K$56),0)</f>
        <v>0.46239669064512057</v>
      </c>
      <c r="L48" s="14">
        <f>IFERROR(Net_Exports_reg9!L48/SUMIF(Net_Exports_reg9!$B$3:$B$56,Market_shares!$B48,Net_Exports_reg9!L$3:L$56),0)</f>
        <v>0.3003166656000204</v>
      </c>
      <c r="M48" s="14">
        <f>IFERROR(Net_Exports_reg9!M48/SUMIF(Net_Exports_reg9!$B$3:$B$56,Market_shares!$B48,Net_Exports_reg9!M$3:M$56),0)</f>
        <v>0.30799309126512564</v>
      </c>
      <c r="N48" s="14">
        <f>IFERROR(Net_Exports_reg9!N48/SUMIF(Net_Exports_reg9!$B$3:$B$56,Market_shares!$B48,Net_Exports_reg9!N$3:N$56),0)</f>
        <v>0.44695450539744563</v>
      </c>
      <c r="O48" s="14">
        <f>IFERROR(Net_Exports_reg9!O48/SUMIF(Net_Exports_reg9!$B$3:$B$56,Market_shares!$B48,Net_Exports_reg9!O$3:O$56),0)</f>
        <v>0.44710905239441573</v>
      </c>
      <c r="P48" s="14">
        <f>IFERROR(Net_Exports_reg9!P48/SUMIF(Net_Exports_reg9!$B$3:$B$56,Market_shares!$B48,Net_Exports_reg9!P$3:P$56),0)</f>
        <v>0.51205691394756203</v>
      </c>
      <c r="Q48" s="14">
        <f>IFERROR(Net_Exports_reg9!Q48/SUMIF(Net_Exports_reg9!$B$3:$B$56,Market_shares!$B48,Net_Exports_reg9!Q$3:Q$56),0)</f>
        <v>0.54385624140333388</v>
      </c>
      <c r="R48" s="2"/>
      <c r="S48" t="str">
        <f t="shared" si="0"/>
        <v>USMCA-FC_solid_bio</v>
      </c>
      <c r="T48" s="16">
        <f t="shared" si="1"/>
        <v>0.30799309126512564</v>
      </c>
    </row>
    <row r="49" spans="1:20" x14ac:dyDescent="0.25">
      <c r="A49" s="1" t="s">
        <v>13</v>
      </c>
      <c r="B49" s="1" t="s">
        <v>5</v>
      </c>
      <c r="C49" s="14">
        <f>IFERROR(Net_Exports_reg9!C49/SUMIF(Net_Exports_reg9!$B$3:$B$56,Market_shares!$B49,Net_Exports_reg9!C$3:C$56),0)</f>
        <v>0</v>
      </c>
      <c r="D49" s="14">
        <f>IFERROR(Net_Exports_reg9!D49/SUMIF(Net_Exports_reg9!$B$3:$B$56,Market_shares!$B49,Net_Exports_reg9!D$3:D$56),0)</f>
        <v>0</v>
      </c>
      <c r="E49" s="14">
        <f>IFERROR(Net_Exports_reg9!E49/SUMIF(Net_Exports_reg9!$B$3:$B$56,Market_shares!$B49,Net_Exports_reg9!E$3:E$56),0)</f>
        <v>0</v>
      </c>
      <c r="F49" s="14">
        <f>IFERROR(Net_Exports_reg9!F49/SUMIF(Net_Exports_reg9!$B$3:$B$56,Market_shares!$B49,Net_Exports_reg9!F$3:F$56),0)</f>
        <v>0</v>
      </c>
      <c r="G49" s="14">
        <f>IFERROR(Net_Exports_reg9!G49/SUMIF(Net_Exports_reg9!$B$3:$B$56,Market_shares!$B49,Net_Exports_reg9!G$3:G$56),0)</f>
        <v>0</v>
      </c>
      <c r="H49" s="14">
        <f>IFERROR(Net_Exports_reg9!H49/SUMIF(Net_Exports_reg9!$B$3:$B$56,Market_shares!$B49,Net_Exports_reg9!H$3:H$56),0)</f>
        <v>0</v>
      </c>
      <c r="I49" s="14">
        <f>IFERROR(Net_Exports_reg9!I49/SUMIF(Net_Exports_reg9!$B$3:$B$56,Market_shares!$B49,Net_Exports_reg9!I$3:I$56),0)</f>
        <v>0</v>
      </c>
      <c r="J49" s="14">
        <f>IFERROR(Net_Exports_reg9!J49/SUMIF(Net_Exports_reg9!$B$3:$B$56,Market_shares!$B49,Net_Exports_reg9!J$3:J$56),0)</f>
        <v>0</v>
      </c>
      <c r="K49" s="14">
        <f>IFERROR(Net_Exports_reg9!K49/SUMIF(Net_Exports_reg9!$B$3:$B$56,Market_shares!$B49,Net_Exports_reg9!K$3:K$56),0)</f>
        <v>0</v>
      </c>
      <c r="L49" s="14">
        <f>IFERROR(Net_Exports_reg9!L49/SUMIF(Net_Exports_reg9!$B$3:$B$56,Market_shares!$B49,Net_Exports_reg9!L$3:L$56),0)</f>
        <v>0</v>
      </c>
      <c r="M49" s="14">
        <f>IFERROR(Net_Exports_reg9!M49/SUMIF(Net_Exports_reg9!$B$3:$B$56,Market_shares!$B49,Net_Exports_reg9!M$3:M$56),0)</f>
        <v>0</v>
      </c>
      <c r="N49" s="14">
        <f>IFERROR(Net_Exports_reg9!N49/SUMIF(Net_Exports_reg9!$B$3:$B$56,Market_shares!$B49,Net_Exports_reg9!N$3:N$56),0)</f>
        <v>0</v>
      </c>
      <c r="O49" s="14">
        <f>IFERROR(Net_Exports_reg9!O49/SUMIF(Net_Exports_reg9!$B$3:$B$56,Market_shares!$B49,Net_Exports_reg9!O$3:O$56),0)</f>
        <v>0</v>
      </c>
      <c r="P49" s="14">
        <f>IFERROR(Net_Exports_reg9!P49/SUMIF(Net_Exports_reg9!$B$3:$B$56,Market_shares!$B49,Net_Exports_reg9!P$3:P$56),0)</f>
        <v>0</v>
      </c>
      <c r="Q49" s="14">
        <f>IFERROR(Net_Exports_reg9!Q49/SUMIF(Net_Exports_reg9!$B$3:$B$56,Market_shares!$B49,Net_Exports_reg9!Q$3:Q$56),0)</f>
        <v>0</v>
      </c>
      <c r="R49" s="2"/>
      <c r="S49" t="str">
        <f t="shared" si="0"/>
        <v>USMCA-FC_heat</v>
      </c>
      <c r="T49" s="16">
        <f t="shared" si="1"/>
        <v>0</v>
      </c>
    </row>
    <row r="50" spans="1:20" x14ac:dyDescent="0.25">
      <c r="A50" s="1" t="s">
        <v>13</v>
      </c>
      <c r="B50" s="1" t="s">
        <v>6</v>
      </c>
      <c r="C50" s="14">
        <f>IFERROR(Net_Exports_reg9!C50/SUMIF(Net_Exports_reg9!$B$3:$B$56,Market_shares!$B50,Net_Exports_reg9!C$3:C$56),0)</f>
        <v>6.1402314717878574E-3</v>
      </c>
      <c r="D50" s="14">
        <f>IFERROR(Net_Exports_reg9!D50/SUMIF(Net_Exports_reg9!$B$3:$B$56,Market_shares!$B50,Net_Exports_reg9!D$3:D$56),0)</f>
        <v>9.1302973400293839E-3</v>
      </c>
      <c r="E50" s="14">
        <f>IFERROR(Net_Exports_reg9!E50/SUMIF(Net_Exports_reg9!$B$3:$B$56,Market_shares!$B50,Net_Exports_reg9!E$3:E$56),0)</f>
        <v>9.1749157501948495E-3</v>
      </c>
      <c r="F50" s="14">
        <f>IFERROR(Net_Exports_reg9!F50/SUMIF(Net_Exports_reg9!$B$3:$B$56,Market_shares!$B50,Net_Exports_reg9!F$3:F$56),0)</f>
        <v>4.9110186905949966E-3</v>
      </c>
      <c r="G50" s="14">
        <f>IFERROR(Net_Exports_reg9!G50/SUMIF(Net_Exports_reg9!$B$3:$B$56,Market_shares!$B50,Net_Exports_reg9!G$3:G$56),0)</f>
        <v>8.5912765604962762E-3</v>
      </c>
      <c r="H50" s="14">
        <f>IFERROR(Net_Exports_reg9!H50/SUMIF(Net_Exports_reg9!$B$3:$B$56,Market_shares!$B50,Net_Exports_reg9!H$3:H$56),0)</f>
        <v>5.1951352499409837E-3</v>
      </c>
      <c r="I50" s="14">
        <f>IFERROR(Net_Exports_reg9!I50/SUMIF(Net_Exports_reg9!$B$3:$B$56,Market_shares!$B50,Net_Exports_reg9!I$3:I$56),0)</f>
        <v>2.8693626710693232E-3</v>
      </c>
      <c r="J50" s="14">
        <f>IFERROR(Net_Exports_reg9!J50/SUMIF(Net_Exports_reg9!$B$3:$B$56,Market_shares!$B50,Net_Exports_reg9!J$3:J$56),0)</f>
        <v>0</v>
      </c>
      <c r="K50" s="14">
        <f>IFERROR(Net_Exports_reg9!K50/SUMIF(Net_Exports_reg9!$B$3:$B$56,Market_shares!$B50,Net_Exports_reg9!K$3:K$56),0)</f>
        <v>0</v>
      </c>
      <c r="L50" s="14">
        <f>IFERROR(Net_Exports_reg9!L50/SUMIF(Net_Exports_reg9!$B$3:$B$56,Market_shares!$B50,Net_Exports_reg9!L$3:L$56),0)</f>
        <v>0</v>
      </c>
      <c r="M50" s="14">
        <f>IFERROR(Net_Exports_reg9!M50/SUMIF(Net_Exports_reg9!$B$3:$B$56,Market_shares!$B50,Net_Exports_reg9!M$3:M$56),0)</f>
        <v>0</v>
      </c>
      <c r="N50" s="14">
        <f>IFERROR(Net_Exports_reg9!N50/SUMIF(Net_Exports_reg9!$B$3:$B$56,Market_shares!$B50,Net_Exports_reg9!N$3:N$56),0)</f>
        <v>0</v>
      </c>
      <c r="O50" s="14">
        <f>IFERROR(Net_Exports_reg9!O50/SUMIF(Net_Exports_reg9!$B$3:$B$56,Market_shares!$B50,Net_Exports_reg9!O$3:O$56),0)</f>
        <v>4.7688885125101131E-2</v>
      </c>
      <c r="P50" s="14">
        <f>IFERROR(Net_Exports_reg9!P50/SUMIF(Net_Exports_reg9!$B$3:$B$56,Market_shares!$B50,Net_Exports_reg9!P$3:P$56),0)</f>
        <v>2.1869533946770044E-2</v>
      </c>
      <c r="Q50" s="14">
        <f>IFERROR(Net_Exports_reg9!Q50/SUMIF(Net_Exports_reg9!$B$3:$B$56,Market_shares!$B50,Net_Exports_reg9!Q$3:Q$56),0)</f>
        <v>6.2771463809562431E-2</v>
      </c>
      <c r="R50" s="2"/>
      <c r="S50" t="str">
        <f t="shared" si="0"/>
        <v>USMCA-FC_elec</v>
      </c>
      <c r="T50" s="16">
        <f t="shared" si="1"/>
        <v>0</v>
      </c>
    </row>
    <row r="51" spans="1:20" x14ac:dyDescent="0.25">
      <c r="A51" s="1" t="s">
        <v>14</v>
      </c>
      <c r="B51" s="1" t="s">
        <v>1</v>
      </c>
      <c r="C51" s="14">
        <f>IFERROR(Net_Exports_reg9!C51/SUMIF(Net_Exports_reg9!$B$3:$B$56,Market_shares!$B51,Net_Exports_reg9!C$3:C$56),0)</f>
        <v>0.2008222441382688</v>
      </c>
      <c r="D51" s="14">
        <f>IFERROR(Net_Exports_reg9!D51/SUMIF(Net_Exports_reg9!$B$3:$B$56,Market_shares!$B51,Net_Exports_reg9!D$3:D$56),0)</f>
        <v>0.18203391641541927</v>
      </c>
      <c r="E51" s="14">
        <f>IFERROR(Net_Exports_reg9!E51/SUMIF(Net_Exports_reg9!$B$3:$B$56,Market_shares!$B51,Net_Exports_reg9!E$3:E$56),0)</f>
        <v>0.13609877946760729</v>
      </c>
      <c r="F51" s="14">
        <f>IFERROR(Net_Exports_reg9!F51/SUMIF(Net_Exports_reg9!$B$3:$B$56,Market_shares!$B51,Net_Exports_reg9!F$3:F$56),0)</f>
        <v>0.12645721421265602</v>
      </c>
      <c r="G51" s="14">
        <f>IFERROR(Net_Exports_reg9!G51/SUMIF(Net_Exports_reg9!$B$3:$B$56,Market_shares!$B51,Net_Exports_reg9!G$3:G$56),0)</f>
        <v>0.13262908274900875</v>
      </c>
      <c r="H51" s="14">
        <f>IFERROR(Net_Exports_reg9!H51/SUMIF(Net_Exports_reg9!$B$3:$B$56,Market_shares!$B51,Net_Exports_reg9!H$3:H$56),0)</f>
        <v>0.17130212921165341</v>
      </c>
      <c r="I51" s="14">
        <f>IFERROR(Net_Exports_reg9!I51/SUMIF(Net_Exports_reg9!$B$3:$B$56,Market_shares!$B51,Net_Exports_reg9!I$3:I$56),0)</f>
        <v>0.16911560425817285</v>
      </c>
      <c r="J51" s="14">
        <f>IFERROR(Net_Exports_reg9!J51/SUMIF(Net_Exports_reg9!$B$3:$B$56,Market_shares!$B51,Net_Exports_reg9!J$3:J$56),0)</f>
        <v>0.13729718795023635</v>
      </c>
      <c r="K51" s="14">
        <f>IFERROR(Net_Exports_reg9!K51/SUMIF(Net_Exports_reg9!$B$3:$B$56,Market_shares!$B51,Net_Exports_reg9!K$3:K$56),0)</f>
        <v>0.16908759207116952</v>
      </c>
      <c r="L51" s="14">
        <f>IFERROR(Net_Exports_reg9!L51/SUMIF(Net_Exports_reg9!$B$3:$B$56,Market_shares!$B51,Net_Exports_reg9!L$3:L$56),0)</f>
        <v>0.12365873725286247</v>
      </c>
      <c r="M51" s="14">
        <f>IFERROR(Net_Exports_reg9!M51/SUMIF(Net_Exports_reg9!$B$3:$B$56,Market_shares!$B51,Net_Exports_reg9!M$3:M$56),0)</f>
        <v>0.11414358202259867</v>
      </c>
      <c r="N51" s="14">
        <f>IFERROR(Net_Exports_reg9!N51/SUMIF(Net_Exports_reg9!$B$3:$B$56,Market_shares!$B51,Net_Exports_reg9!N$3:N$56),0)</f>
        <v>0.12250820904802441</v>
      </c>
      <c r="O51" s="14">
        <f>IFERROR(Net_Exports_reg9!O51/SUMIF(Net_Exports_reg9!$B$3:$B$56,Market_shares!$B51,Net_Exports_reg9!O$3:O$56),0)</f>
        <v>5.4541969649746579E-2</v>
      </c>
      <c r="P51" s="14">
        <f>IFERROR(Net_Exports_reg9!P51/SUMIF(Net_Exports_reg9!$B$3:$B$56,Market_shares!$B51,Net_Exports_reg9!P$3:P$56),0)</f>
        <v>1.54618282162049E-2</v>
      </c>
      <c r="Q51" s="14">
        <f>IFERROR(Net_Exports_reg9!Q51/SUMIF(Net_Exports_reg9!$B$3:$B$56,Market_shares!$B51,Net_Exports_reg9!Q$3:Q$56),0)</f>
        <v>0</v>
      </c>
      <c r="R51" s="2"/>
      <c r="S51" t="str">
        <f t="shared" si="0"/>
        <v>LROW-FC_solid_fossil</v>
      </c>
      <c r="T51" s="16">
        <f t="shared" si="1"/>
        <v>0.11414358202259867</v>
      </c>
    </row>
    <row r="52" spans="1:20" x14ac:dyDescent="0.25">
      <c r="A52" s="1" t="s">
        <v>14</v>
      </c>
      <c r="B52" s="1" t="s">
        <v>2</v>
      </c>
      <c r="C52" s="14">
        <f>IFERROR(Net_Exports_reg9!C52/SUMIF(Net_Exports_reg9!$B$3:$B$56,Market_shares!$B52,Net_Exports_reg9!C$3:C$56),0)</f>
        <v>0.51081491497414011</v>
      </c>
      <c r="D52" s="14">
        <f>IFERROR(Net_Exports_reg9!D52/SUMIF(Net_Exports_reg9!$B$3:$B$56,Market_shares!$B52,Net_Exports_reg9!D$3:D$56),0)</f>
        <v>0.53630928593450589</v>
      </c>
      <c r="E52" s="14">
        <f>IFERROR(Net_Exports_reg9!E52/SUMIF(Net_Exports_reg9!$B$3:$B$56,Market_shares!$B52,Net_Exports_reg9!E$3:E$56),0)</f>
        <v>0.5737032274349303</v>
      </c>
      <c r="F52" s="14">
        <f>IFERROR(Net_Exports_reg9!F52/SUMIF(Net_Exports_reg9!$B$3:$B$56,Market_shares!$B52,Net_Exports_reg9!F$3:F$56),0)</f>
        <v>0.58296171401744201</v>
      </c>
      <c r="G52" s="14">
        <f>IFERROR(Net_Exports_reg9!G52/SUMIF(Net_Exports_reg9!$B$3:$B$56,Market_shares!$B52,Net_Exports_reg9!G$3:G$56),0)</f>
        <v>0.61210202482646181</v>
      </c>
      <c r="H52" s="14">
        <f>IFERROR(Net_Exports_reg9!H52/SUMIF(Net_Exports_reg9!$B$3:$B$56,Market_shares!$B52,Net_Exports_reg9!H$3:H$56),0)</f>
        <v>0.61304537914191071</v>
      </c>
      <c r="I52" s="14">
        <f>IFERROR(Net_Exports_reg9!I52/SUMIF(Net_Exports_reg9!$B$3:$B$56,Market_shares!$B52,Net_Exports_reg9!I$3:I$56),0)</f>
        <v>0.60960034856416023</v>
      </c>
      <c r="J52" s="14">
        <f>IFERROR(Net_Exports_reg9!J52/SUMIF(Net_Exports_reg9!$B$3:$B$56,Market_shares!$B52,Net_Exports_reg9!J$3:J$56),0)</f>
        <v>0.65221781560477843</v>
      </c>
      <c r="K52" s="14">
        <f>IFERROR(Net_Exports_reg9!K52/SUMIF(Net_Exports_reg9!$B$3:$B$56,Market_shares!$B52,Net_Exports_reg9!K$3:K$56),0)</f>
        <v>0.63115488762019534</v>
      </c>
      <c r="L52" s="14">
        <f>IFERROR(Net_Exports_reg9!L52/SUMIF(Net_Exports_reg9!$B$3:$B$56,Market_shares!$B52,Net_Exports_reg9!L$3:L$56),0)</f>
        <v>0.66624499506113222</v>
      </c>
      <c r="M52" s="14">
        <f>IFERROR(Net_Exports_reg9!M52/SUMIF(Net_Exports_reg9!$B$3:$B$56,Market_shares!$B52,Net_Exports_reg9!M$3:M$56),0)</f>
        <v>0.65014592841204144</v>
      </c>
      <c r="N52" s="14">
        <f>IFERROR(Net_Exports_reg9!N52/SUMIF(Net_Exports_reg9!$B$3:$B$56,Market_shares!$B52,Net_Exports_reg9!N$3:N$56),0)</f>
        <v>0.63651224803760897</v>
      </c>
      <c r="O52" s="14">
        <f>IFERROR(Net_Exports_reg9!O52/SUMIF(Net_Exports_reg9!$B$3:$B$56,Market_shares!$B52,Net_Exports_reg9!O$3:O$56),0)</f>
        <v>0.59651245394537611</v>
      </c>
      <c r="P52" s="14">
        <f>IFERROR(Net_Exports_reg9!P52/SUMIF(Net_Exports_reg9!$B$3:$B$56,Market_shares!$B52,Net_Exports_reg9!P$3:P$56),0)</f>
        <v>0.58440044135353653</v>
      </c>
      <c r="Q52" s="14">
        <f>IFERROR(Net_Exports_reg9!Q52/SUMIF(Net_Exports_reg9!$B$3:$B$56,Market_shares!$B52,Net_Exports_reg9!Q$3:Q$56),0)</f>
        <v>0.53655778167052071</v>
      </c>
      <c r="R52" s="2"/>
      <c r="S52" t="str">
        <f t="shared" si="0"/>
        <v>LROW-FC_gas</v>
      </c>
      <c r="T52" s="16">
        <f t="shared" si="1"/>
        <v>0.65014592841204144</v>
      </c>
    </row>
    <row r="53" spans="1:20" x14ac:dyDescent="0.25">
      <c r="A53" s="1" t="s">
        <v>14</v>
      </c>
      <c r="B53" s="1" t="s">
        <v>3</v>
      </c>
      <c r="C53" s="14">
        <f>IFERROR(Net_Exports_reg9!C53/SUMIF(Net_Exports_reg9!$B$3:$B$56,Market_shares!$B53,Net_Exports_reg9!C$3:C$56),0)</f>
        <v>0.59480850128151463</v>
      </c>
      <c r="D53" s="14">
        <f>IFERROR(Net_Exports_reg9!D53/SUMIF(Net_Exports_reg9!$B$3:$B$56,Market_shares!$B53,Net_Exports_reg9!D$3:D$56),0)</f>
        <v>0.51886748391532955</v>
      </c>
      <c r="E53" s="14">
        <f>IFERROR(Net_Exports_reg9!E53/SUMIF(Net_Exports_reg9!$B$3:$B$56,Market_shares!$B53,Net_Exports_reg9!E$3:E$56),0)</f>
        <v>0.46959362794604109</v>
      </c>
      <c r="F53" s="14">
        <f>IFERROR(Net_Exports_reg9!F53/SUMIF(Net_Exports_reg9!$B$3:$B$56,Market_shares!$B53,Net_Exports_reg9!F$3:F$56),0)</f>
        <v>0.4227453363978087</v>
      </c>
      <c r="G53" s="14">
        <f>IFERROR(Net_Exports_reg9!G53/SUMIF(Net_Exports_reg9!$B$3:$B$56,Market_shares!$B53,Net_Exports_reg9!G$3:G$56),0)</f>
        <v>0.3584637257738576</v>
      </c>
      <c r="H53" s="14">
        <f>IFERROR(Net_Exports_reg9!H53/SUMIF(Net_Exports_reg9!$B$3:$B$56,Market_shares!$B53,Net_Exports_reg9!H$3:H$56),0)</f>
        <v>0.2982191421286961</v>
      </c>
      <c r="I53" s="14">
        <f>IFERROR(Net_Exports_reg9!I53/SUMIF(Net_Exports_reg9!$B$3:$B$56,Market_shares!$B53,Net_Exports_reg9!I$3:I$56),0)</f>
        <v>0.27172252837226957</v>
      </c>
      <c r="J53" s="14">
        <f>IFERROR(Net_Exports_reg9!J53/SUMIF(Net_Exports_reg9!$B$3:$B$56,Market_shares!$B53,Net_Exports_reg9!J$3:J$56),0)</f>
        <v>0.15259415769490839</v>
      </c>
      <c r="K53" s="14">
        <f>IFERROR(Net_Exports_reg9!K53/SUMIF(Net_Exports_reg9!$B$3:$B$56,Market_shares!$B53,Net_Exports_reg9!K$3:K$56),0)</f>
        <v>0.10945783920614752</v>
      </c>
      <c r="L53" s="14">
        <f>IFERROR(Net_Exports_reg9!L53/SUMIF(Net_Exports_reg9!$B$3:$B$56,Market_shares!$B53,Net_Exports_reg9!L$3:L$56),0)</f>
        <v>7.8620577853679277E-2</v>
      </c>
      <c r="M53" s="14">
        <f>IFERROR(Net_Exports_reg9!M53/SUMIF(Net_Exports_reg9!$B$3:$B$56,Market_shares!$B53,Net_Exports_reg9!M$3:M$56),0)</f>
        <v>0.11768509155688339</v>
      </c>
      <c r="N53" s="14">
        <f>IFERROR(Net_Exports_reg9!N53/SUMIF(Net_Exports_reg9!$B$3:$B$56,Market_shares!$B53,Net_Exports_reg9!N$3:N$56),0)</f>
        <v>0.121278282252966</v>
      </c>
      <c r="O53" s="14">
        <f>IFERROR(Net_Exports_reg9!O53/SUMIF(Net_Exports_reg9!$B$3:$B$56,Market_shares!$B53,Net_Exports_reg9!O$3:O$56),0)</f>
        <v>0.10627191678697348</v>
      </c>
      <c r="P53" s="14">
        <f>IFERROR(Net_Exports_reg9!P53/SUMIF(Net_Exports_reg9!$B$3:$B$56,Market_shares!$B53,Net_Exports_reg9!P$3:P$56),0)</f>
        <v>0.14562729197906871</v>
      </c>
      <c r="Q53" s="14">
        <f>IFERROR(Net_Exports_reg9!Q53/SUMIF(Net_Exports_reg9!$B$3:$B$56,Market_shares!$B53,Net_Exports_reg9!Q$3:Q$56),0)</f>
        <v>4.5251522385518737E-2</v>
      </c>
      <c r="R53" s="2"/>
      <c r="S53" t="str">
        <f t="shared" si="0"/>
        <v>LROW-FC_liquid</v>
      </c>
      <c r="T53" s="16">
        <f t="shared" si="1"/>
        <v>0.11768509155688339</v>
      </c>
    </row>
    <row r="54" spans="1:20" x14ac:dyDescent="0.25">
      <c r="A54" s="1" t="s">
        <v>14</v>
      </c>
      <c r="B54" s="1" t="s">
        <v>4</v>
      </c>
      <c r="C54" s="14">
        <f>IFERROR(Net_Exports_reg9!C54/SUMIF(Net_Exports_reg9!$B$3:$B$56,Market_shares!$B54,Net_Exports_reg9!C$3:C$56),0)</f>
        <v>0.63533727846952992</v>
      </c>
      <c r="D54" s="14">
        <f>IFERROR(Net_Exports_reg9!D54/SUMIF(Net_Exports_reg9!$B$3:$B$56,Market_shares!$B54,Net_Exports_reg9!D$3:D$56),0)</f>
        <v>0.64032968776823307</v>
      </c>
      <c r="E54" s="14">
        <f>IFERROR(Net_Exports_reg9!E54/SUMIF(Net_Exports_reg9!$B$3:$B$56,Market_shares!$B54,Net_Exports_reg9!E$3:E$56),0)</f>
        <v>0.72632050785319435</v>
      </c>
      <c r="F54" s="14">
        <f>IFERROR(Net_Exports_reg9!F54/SUMIF(Net_Exports_reg9!$B$3:$B$56,Market_shares!$B54,Net_Exports_reg9!F$3:F$56),0)</f>
        <v>0.76341860948736462</v>
      </c>
      <c r="G54" s="14">
        <f>IFERROR(Net_Exports_reg9!G54/SUMIF(Net_Exports_reg9!$B$3:$B$56,Market_shares!$B54,Net_Exports_reg9!G$3:G$56),0)</f>
        <v>0.72176096393872746</v>
      </c>
      <c r="H54" s="14">
        <f>IFERROR(Net_Exports_reg9!H54/SUMIF(Net_Exports_reg9!$B$3:$B$56,Market_shares!$B54,Net_Exports_reg9!H$3:H$56),0)</f>
        <v>0.5455805035763891</v>
      </c>
      <c r="I54" s="14">
        <f>IFERROR(Net_Exports_reg9!I54/SUMIF(Net_Exports_reg9!$B$3:$B$56,Market_shares!$B54,Net_Exports_reg9!I$3:I$56),0)</f>
        <v>0.42758314045563572</v>
      </c>
      <c r="J54" s="14">
        <f>IFERROR(Net_Exports_reg9!J54/SUMIF(Net_Exports_reg9!$B$3:$B$56,Market_shares!$B54,Net_Exports_reg9!J$3:J$56),0)</f>
        <v>0.31552145379348445</v>
      </c>
      <c r="K54" s="14">
        <f>IFERROR(Net_Exports_reg9!K54/SUMIF(Net_Exports_reg9!$B$3:$B$56,Market_shares!$B54,Net_Exports_reg9!K$3:K$56),0)</f>
        <v>0.53269100112816536</v>
      </c>
      <c r="L54" s="14">
        <f>IFERROR(Net_Exports_reg9!L54/SUMIF(Net_Exports_reg9!$B$3:$B$56,Market_shares!$B54,Net_Exports_reg9!L$3:L$56),0)</f>
        <v>0.68926597517392707</v>
      </c>
      <c r="M54" s="14">
        <f>IFERROR(Net_Exports_reg9!M54/SUMIF(Net_Exports_reg9!$B$3:$B$56,Market_shares!$B54,Net_Exports_reg9!M$3:M$56),0)</f>
        <v>0.65873308298050459</v>
      </c>
      <c r="N54" s="14">
        <f>IFERROR(Net_Exports_reg9!N54/SUMIF(Net_Exports_reg9!$B$3:$B$56,Market_shares!$B54,Net_Exports_reg9!N$3:N$56),0)</f>
        <v>0.53707013078313093</v>
      </c>
      <c r="O54" s="14">
        <f>IFERROR(Net_Exports_reg9!O54/SUMIF(Net_Exports_reg9!$B$3:$B$56,Market_shares!$B54,Net_Exports_reg9!O$3:O$56),0)</f>
        <v>0.53378252249203639</v>
      </c>
      <c r="P54" s="14">
        <f>IFERROR(Net_Exports_reg9!P54/SUMIF(Net_Exports_reg9!$B$3:$B$56,Market_shares!$B54,Net_Exports_reg9!P$3:P$56),0)</f>
        <v>0.47186309846678509</v>
      </c>
      <c r="Q54" s="14">
        <f>IFERROR(Net_Exports_reg9!Q54/SUMIF(Net_Exports_reg9!$B$3:$B$56,Market_shares!$B54,Net_Exports_reg9!Q$3:Q$56),0)</f>
        <v>0.43578604079023164</v>
      </c>
      <c r="R54" s="2"/>
      <c r="S54" t="str">
        <f t="shared" si="0"/>
        <v>LROW-FC_solid_bio</v>
      </c>
      <c r="T54" s="16">
        <f t="shared" si="1"/>
        <v>0.65873308298050459</v>
      </c>
    </row>
    <row r="55" spans="1:20" x14ac:dyDescent="0.25">
      <c r="A55" s="1" t="s">
        <v>14</v>
      </c>
      <c r="B55" s="1" t="s">
        <v>5</v>
      </c>
      <c r="C55" s="14">
        <f>IFERROR(Net_Exports_reg9!C55/SUMIF(Net_Exports_reg9!$B$3:$B$56,Market_shares!$B55,Net_Exports_reg9!C$3:C$56),0)</f>
        <v>0</v>
      </c>
      <c r="D55" s="14">
        <f>IFERROR(Net_Exports_reg9!D55/SUMIF(Net_Exports_reg9!$B$3:$B$56,Market_shares!$B55,Net_Exports_reg9!D$3:D$56),0)</f>
        <v>0</v>
      </c>
      <c r="E55" s="14">
        <f>IFERROR(Net_Exports_reg9!E55/SUMIF(Net_Exports_reg9!$B$3:$B$56,Market_shares!$B55,Net_Exports_reg9!E$3:E$56),0)</f>
        <v>0</v>
      </c>
      <c r="F55" s="14">
        <f>IFERROR(Net_Exports_reg9!F55/SUMIF(Net_Exports_reg9!$B$3:$B$56,Market_shares!$B55,Net_Exports_reg9!F$3:F$56),0)</f>
        <v>0</v>
      </c>
      <c r="G55" s="14">
        <f>IFERROR(Net_Exports_reg9!G55/SUMIF(Net_Exports_reg9!$B$3:$B$56,Market_shares!$B55,Net_Exports_reg9!G$3:G$56),0)</f>
        <v>0</v>
      </c>
      <c r="H55" s="14">
        <f>IFERROR(Net_Exports_reg9!H55/SUMIF(Net_Exports_reg9!$B$3:$B$56,Market_shares!$B55,Net_Exports_reg9!H$3:H$56),0)</f>
        <v>0</v>
      </c>
      <c r="I55" s="14">
        <f>IFERROR(Net_Exports_reg9!I55/SUMIF(Net_Exports_reg9!$B$3:$B$56,Market_shares!$B55,Net_Exports_reg9!I$3:I$56),0)</f>
        <v>0</v>
      </c>
      <c r="J55" s="14">
        <f>IFERROR(Net_Exports_reg9!J55/SUMIF(Net_Exports_reg9!$B$3:$B$56,Market_shares!$B55,Net_Exports_reg9!J$3:J$56),0)</f>
        <v>0</v>
      </c>
      <c r="K55" s="14">
        <f>IFERROR(Net_Exports_reg9!K55/SUMIF(Net_Exports_reg9!$B$3:$B$56,Market_shares!$B55,Net_Exports_reg9!K$3:K$56),0)</f>
        <v>0</v>
      </c>
      <c r="L55" s="14">
        <f>IFERROR(Net_Exports_reg9!L55/SUMIF(Net_Exports_reg9!$B$3:$B$56,Market_shares!$B55,Net_Exports_reg9!L$3:L$56),0)</f>
        <v>0</v>
      </c>
      <c r="M55" s="14">
        <f>IFERROR(Net_Exports_reg9!M55/SUMIF(Net_Exports_reg9!$B$3:$B$56,Market_shares!$B55,Net_Exports_reg9!M$3:M$56),0)</f>
        <v>0</v>
      </c>
      <c r="N55" s="14">
        <f>IFERROR(Net_Exports_reg9!N55/SUMIF(Net_Exports_reg9!$B$3:$B$56,Market_shares!$B55,Net_Exports_reg9!N$3:N$56),0)</f>
        <v>0</v>
      </c>
      <c r="O55" s="14">
        <f>IFERROR(Net_Exports_reg9!O55/SUMIF(Net_Exports_reg9!$B$3:$B$56,Market_shares!$B55,Net_Exports_reg9!O$3:O$56),0)</f>
        <v>0</v>
      </c>
      <c r="P55" s="14">
        <f>IFERROR(Net_Exports_reg9!P55/SUMIF(Net_Exports_reg9!$B$3:$B$56,Market_shares!$B55,Net_Exports_reg9!P$3:P$56),0)</f>
        <v>0</v>
      </c>
      <c r="Q55" s="14">
        <f>IFERROR(Net_Exports_reg9!Q55/SUMIF(Net_Exports_reg9!$B$3:$B$56,Market_shares!$B55,Net_Exports_reg9!Q$3:Q$56),0)</f>
        <v>0</v>
      </c>
      <c r="R55" s="2"/>
      <c r="S55" t="str">
        <f t="shared" si="0"/>
        <v>LROW-FC_heat</v>
      </c>
      <c r="T55" s="16">
        <f t="shared" si="1"/>
        <v>0</v>
      </c>
    </row>
    <row r="56" spans="1:20" x14ac:dyDescent="0.25">
      <c r="A56" s="1" t="s">
        <v>14</v>
      </c>
      <c r="B56" s="1" t="s">
        <v>6</v>
      </c>
      <c r="C56" s="14">
        <f>IFERROR(Net_Exports_reg9!C56/SUMIF(Net_Exports_reg9!$B$3:$B$56,Market_shares!$B56,Net_Exports_reg9!C$3:C$56),0)</f>
        <v>0.73655177183588627</v>
      </c>
      <c r="D56" s="14">
        <f>IFERROR(Net_Exports_reg9!D56/SUMIF(Net_Exports_reg9!$B$3:$B$56,Market_shares!$B56,Net_Exports_reg9!D$3:D$56),0)</f>
        <v>0.6084985957224831</v>
      </c>
      <c r="E56" s="14">
        <f>IFERROR(Net_Exports_reg9!E56/SUMIF(Net_Exports_reg9!$B$3:$B$56,Market_shares!$B56,Net_Exports_reg9!E$3:E$56),0)</f>
        <v>0.69003124401100446</v>
      </c>
      <c r="F56" s="14">
        <f>IFERROR(Net_Exports_reg9!F56/SUMIF(Net_Exports_reg9!$B$3:$B$56,Market_shares!$B56,Net_Exports_reg9!F$3:F$56),0)</f>
        <v>0.65383969409234022</v>
      </c>
      <c r="G56" s="14">
        <f>IFERROR(Net_Exports_reg9!G56/SUMIF(Net_Exports_reg9!$B$3:$B$56,Market_shares!$B56,Net_Exports_reg9!G$3:G$56),0)</f>
        <v>0.66939541338709263</v>
      </c>
      <c r="H56" s="14">
        <f>IFERROR(Net_Exports_reg9!H56/SUMIF(Net_Exports_reg9!$B$3:$B$56,Market_shares!$B56,Net_Exports_reg9!H$3:H$56),0)</f>
        <v>0.60628684227100416</v>
      </c>
      <c r="I56" s="14">
        <f>IFERROR(Net_Exports_reg9!I56/SUMIF(Net_Exports_reg9!$B$3:$B$56,Market_shares!$B56,Net_Exports_reg9!I$3:I$56),0)</f>
        <v>0.55518647930756737</v>
      </c>
      <c r="J56" s="14">
        <f>IFERROR(Net_Exports_reg9!J56/SUMIF(Net_Exports_reg9!$B$3:$B$56,Market_shares!$B56,Net_Exports_reg9!J$3:J$56),0)</f>
        <v>0.71182875470381213</v>
      </c>
      <c r="K56" s="14">
        <f>IFERROR(Net_Exports_reg9!K56/SUMIF(Net_Exports_reg9!$B$3:$B$56,Market_shares!$B56,Net_Exports_reg9!K$3:K$56),0)</f>
        <v>0.65374900233288802</v>
      </c>
      <c r="L56" s="14">
        <f>IFERROR(Net_Exports_reg9!L56/SUMIF(Net_Exports_reg9!$B$3:$B$56,Market_shares!$B56,Net_Exports_reg9!L$3:L$56),0)</f>
        <v>0.67107389797687444</v>
      </c>
      <c r="M56" s="14">
        <f>IFERROR(Net_Exports_reg9!M56/SUMIF(Net_Exports_reg9!$B$3:$B$56,Market_shares!$B56,Net_Exports_reg9!M$3:M$56),0)</f>
        <v>0.58367963621660868</v>
      </c>
      <c r="N56" s="14">
        <f>IFERROR(Net_Exports_reg9!N56/SUMIF(Net_Exports_reg9!$B$3:$B$56,Market_shares!$B56,Net_Exports_reg9!N$3:N$56),0)</f>
        <v>0.68821165367831794</v>
      </c>
      <c r="O56" s="14">
        <f>IFERROR(Net_Exports_reg9!O56/SUMIF(Net_Exports_reg9!$B$3:$B$56,Market_shares!$B56,Net_Exports_reg9!O$3:O$56),0)</f>
        <v>0.63883282278226017</v>
      </c>
      <c r="P56" s="14">
        <f>IFERROR(Net_Exports_reg9!P56/SUMIF(Net_Exports_reg9!$B$3:$B$56,Market_shares!$B56,Net_Exports_reg9!P$3:P$56),0)</f>
        <v>0.70152057180702576</v>
      </c>
      <c r="Q56" s="14">
        <f>IFERROR(Net_Exports_reg9!Q56/SUMIF(Net_Exports_reg9!$B$3:$B$56,Market_shares!$B56,Net_Exports_reg9!Q$3:Q$56),0)</f>
        <v>0.57272923732650283</v>
      </c>
      <c r="R56" s="2"/>
      <c r="S56" t="str">
        <f t="shared" si="0"/>
        <v>LROW-FC_elec</v>
      </c>
      <c r="T56" s="16">
        <f t="shared" si="1"/>
        <v>0.58367963621660868</v>
      </c>
    </row>
    <row r="57" spans="1:20" x14ac:dyDescent="0.25">
      <c r="A57" s="1" t="s">
        <v>14</v>
      </c>
      <c r="B57" s="1" t="s">
        <v>6</v>
      </c>
      <c r="C57" s="14">
        <f>IFERROR(Net_Exports_reg9!C57/SUMIF(Net_Exports_reg9!$B$3:$B$56,Market_shares!$B57,Net_Exports_reg9!C$3:C$56),0)</f>
        <v>0</v>
      </c>
      <c r="D57" s="14">
        <f>IFERROR(Net_Exports_reg9!D57/SUMIF(Net_Exports_reg9!$B$3:$B$56,Market_shares!$B57,Net_Exports_reg9!D$3:D$56),0)</f>
        <v>0</v>
      </c>
      <c r="E57" s="14">
        <f>IFERROR(Net_Exports_reg9!E57/SUMIF(Net_Exports_reg9!$B$3:$B$56,Market_shares!$B57,Net_Exports_reg9!E$3:E$56),0)</f>
        <v>0</v>
      </c>
      <c r="F57" s="14">
        <f>IFERROR(Net_Exports_reg9!F57/SUMIF(Net_Exports_reg9!$B$3:$B$56,Market_shares!$B57,Net_Exports_reg9!F$3:F$56),0)</f>
        <v>0</v>
      </c>
      <c r="G57" s="14">
        <f>IFERROR(Net_Exports_reg9!G57/SUMIF(Net_Exports_reg9!$B$3:$B$56,Market_shares!$B57,Net_Exports_reg9!G$3:G$56),0)</f>
        <v>0</v>
      </c>
      <c r="H57" s="14">
        <f>IFERROR(Net_Exports_reg9!H57/SUMIF(Net_Exports_reg9!$B$3:$B$56,Market_shares!$B57,Net_Exports_reg9!H$3:H$56),0)</f>
        <v>0</v>
      </c>
      <c r="I57" s="14">
        <f>IFERROR(Net_Exports_reg9!I57/SUMIF(Net_Exports_reg9!$B$3:$B$56,Market_shares!$B57,Net_Exports_reg9!I$3:I$56),0)</f>
        <v>0</v>
      </c>
      <c r="J57" s="14">
        <f>IFERROR(Net_Exports_reg9!J57/SUMIF(Net_Exports_reg9!$B$3:$B$56,Market_shares!$B57,Net_Exports_reg9!J$3:J$56),0)</f>
        <v>0</v>
      </c>
      <c r="K57" s="14">
        <f>IFERROR(Net_Exports_reg9!K57/SUMIF(Net_Exports_reg9!$B$3:$B$56,Market_shares!$B57,Net_Exports_reg9!K$3:K$56),0)</f>
        <v>0</v>
      </c>
      <c r="L57" s="14">
        <f>IFERROR(Net_Exports_reg9!L57/SUMIF(Net_Exports_reg9!$B$3:$B$56,Market_shares!$B57,Net_Exports_reg9!L$3:L$56),0)</f>
        <v>0</v>
      </c>
      <c r="M57" s="14">
        <f>IFERROR(Net_Exports_reg9!M57/SUMIF(Net_Exports_reg9!$B$3:$B$56,Market_shares!$B57,Net_Exports_reg9!M$3:M$56),0)</f>
        <v>0</v>
      </c>
      <c r="N57" s="14">
        <f>IFERROR(Net_Exports_reg9!N57/SUMIF(Net_Exports_reg9!$B$3:$B$56,Market_shares!$B57,Net_Exports_reg9!N$3:N$56),0)</f>
        <v>0</v>
      </c>
      <c r="O57" s="14">
        <f>IFERROR(Net_Exports_reg9!O57/SUMIF(Net_Exports_reg9!$B$3:$B$56,Market_shares!$B57,Net_Exports_reg9!O$3:O$56),0)</f>
        <v>0</v>
      </c>
      <c r="P57" s="14">
        <f>IFERROR(Net_Exports_reg9!P57/SUMIF(Net_Exports_reg9!$B$3:$B$56,Market_shares!$B57,Net_Exports_reg9!P$3:P$56),0)</f>
        <v>0</v>
      </c>
      <c r="Q57" s="14">
        <f>IFERROR(Net_Exports_reg9!Q57/SUMIF(Net_Exports_reg9!$B$3:$B$56,Market_shares!$B57,Net_Exports_reg9!Q$3:Q$56),0)</f>
        <v>0</v>
      </c>
      <c r="R57" s="2"/>
    </row>
    <row r="58" spans="1:20" x14ac:dyDescent="0.25">
      <c r="A58" t="s">
        <v>30</v>
      </c>
      <c r="B58" s="1" t="s">
        <v>1</v>
      </c>
      <c r="C58" s="14">
        <f>SUMIF($B$3:$B$57,$B58,C$3:C$57)</f>
        <v>0.99999999999999989</v>
      </c>
      <c r="D58" s="14">
        <f t="shared" ref="D58:Q63" si="2">SUMIF($B$3:$B$57,$B58,D$3:D$57)</f>
        <v>1.0000000000000002</v>
      </c>
      <c r="E58" s="14">
        <f t="shared" si="2"/>
        <v>0.99999999999999989</v>
      </c>
      <c r="F58" s="14">
        <f t="shared" si="2"/>
        <v>0.99999999999999989</v>
      </c>
      <c r="G58" s="14">
        <f t="shared" si="2"/>
        <v>1</v>
      </c>
      <c r="H58" s="14">
        <f t="shared" si="2"/>
        <v>1</v>
      </c>
      <c r="I58" s="14">
        <f t="shared" si="2"/>
        <v>1</v>
      </c>
      <c r="J58" s="14">
        <f t="shared" si="2"/>
        <v>1</v>
      </c>
      <c r="K58" s="14">
        <f t="shared" si="2"/>
        <v>0.99999999999999989</v>
      </c>
      <c r="L58" s="14">
        <f t="shared" si="2"/>
        <v>1</v>
      </c>
      <c r="M58" s="14">
        <f t="shared" si="2"/>
        <v>0.99999999999999989</v>
      </c>
      <c r="N58" s="14">
        <f t="shared" si="2"/>
        <v>1</v>
      </c>
      <c r="O58" s="14">
        <f t="shared" si="2"/>
        <v>0.99999999999999989</v>
      </c>
      <c r="P58" s="14">
        <f t="shared" si="2"/>
        <v>1</v>
      </c>
      <c r="Q58" s="14">
        <f t="shared" si="2"/>
        <v>1</v>
      </c>
      <c r="R58" s="2"/>
    </row>
    <row r="59" spans="1:20" x14ac:dyDescent="0.25">
      <c r="A59" t="s">
        <v>30</v>
      </c>
      <c r="B59" s="1" t="s">
        <v>2</v>
      </c>
      <c r="C59" s="14">
        <f t="shared" ref="C59:C63" si="3">SUMIF($B$3:$B$57,$B59,C$3:C$57)</f>
        <v>1</v>
      </c>
      <c r="D59" s="14">
        <f t="shared" si="2"/>
        <v>1</v>
      </c>
      <c r="E59" s="14">
        <f t="shared" si="2"/>
        <v>1</v>
      </c>
      <c r="F59" s="14">
        <f t="shared" si="2"/>
        <v>1</v>
      </c>
      <c r="G59" s="14">
        <f t="shared" si="2"/>
        <v>1</v>
      </c>
      <c r="H59" s="14">
        <f t="shared" si="2"/>
        <v>1</v>
      </c>
      <c r="I59" s="14">
        <f t="shared" si="2"/>
        <v>1</v>
      </c>
      <c r="J59" s="14">
        <f t="shared" si="2"/>
        <v>1</v>
      </c>
      <c r="K59" s="14">
        <f t="shared" si="2"/>
        <v>1</v>
      </c>
      <c r="L59" s="14">
        <f t="shared" si="2"/>
        <v>1</v>
      </c>
      <c r="M59" s="14">
        <f t="shared" si="2"/>
        <v>1</v>
      </c>
      <c r="N59" s="14">
        <f t="shared" si="2"/>
        <v>1</v>
      </c>
      <c r="O59" s="14">
        <f t="shared" si="2"/>
        <v>1</v>
      </c>
      <c r="P59" s="14">
        <f t="shared" si="2"/>
        <v>1</v>
      </c>
      <c r="Q59" s="14">
        <f t="shared" si="2"/>
        <v>1</v>
      </c>
      <c r="R59" s="2"/>
    </row>
    <row r="60" spans="1:20" x14ac:dyDescent="0.25">
      <c r="A60" t="s">
        <v>30</v>
      </c>
      <c r="B60" s="1" t="s">
        <v>3</v>
      </c>
      <c r="C60" s="14">
        <f t="shared" si="3"/>
        <v>1</v>
      </c>
      <c r="D60" s="14">
        <f t="shared" si="2"/>
        <v>1.0000000000000002</v>
      </c>
      <c r="E60" s="14">
        <f t="shared" si="2"/>
        <v>1</v>
      </c>
      <c r="F60" s="14">
        <f t="shared" si="2"/>
        <v>1.0000000000000002</v>
      </c>
      <c r="G60" s="14">
        <f t="shared" si="2"/>
        <v>1</v>
      </c>
      <c r="H60" s="14">
        <f t="shared" si="2"/>
        <v>1</v>
      </c>
      <c r="I60" s="14">
        <f t="shared" si="2"/>
        <v>0.99999999999999978</v>
      </c>
      <c r="J60" s="14">
        <f t="shared" si="2"/>
        <v>0.99999999999999989</v>
      </c>
      <c r="K60" s="14">
        <f t="shared" si="2"/>
        <v>0.99999999999999978</v>
      </c>
      <c r="L60" s="14">
        <f t="shared" si="2"/>
        <v>1</v>
      </c>
      <c r="M60" s="14">
        <f t="shared" si="2"/>
        <v>1</v>
      </c>
      <c r="N60" s="14">
        <f t="shared" si="2"/>
        <v>1</v>
      </c>
      <c r="O60" s="14">
        <f t="shared" si="2"/>
        <v>1</v>
      </c>
      <c r="P60" s="14">
        <f t="shared" si="2"/>
        <v>1</v>
      </c>
      <c r="Q60" s="14">
        <f t="shared" si="2"/>
        <v>1</v>
      </c>
      <c r="R60" s="2"/>
    </row>
    <row r="61" spans="1:20" x14ac:dyDescent="0.25">
      <c r="A61" t="s">
        <v>30</v>
      </c>
      <c r="B61" s="1" t="s">
        <v>4</v>
      </c>
      <c r="C61" s="14">
        <f t="shared" si="3"/>
        <v>1</v>
      </c>
      <c r="D61" s="14">
        <f t="shared" si="2"/>
        <v>1</v>
      </c>
      <c r="E61" s="14">
        <f t="shared" si="2"/>
        <v>1</v>
      </c>
      <c r="F61" s="14">
        <f t="shared" si="2"/>
        <v>1</v>
      </c>
      <c r="G61" s="14">
        <f t="shared" si="2"/>
        <v>1</v>
      </c>
      <c r="H61" s="14">
        <f t="shared" si="2"/>
        <v>1</v>
      </c>
      <c r="I61" s="14">
        <f t="shared" si="2"/>
        <v>0.99999999999999989</v>
      </c>
      <c r="J61" s="14">
        <f t="shared" si="2"/>
        <v>1.0000000000000002</v>
      </c>
      <c r="K61" s="14">
        <f t="shared" si="2"/>
        <v>1</v>
      </c>
      <c r="L61" s="14">
        <f t="shared" si="2"/>
        <v>1</v>
      </c>
      <c r="M61" s="14">
        <f t="shared" si="2"/>
        <v>1</v>
      </c>
      <c r="N61" s="14">
        <f t="shared" si="2"/>
        <v>1</v>
      </c>
      <c r="O61" s="14">
        <f t="shared" si="2"/>
        <v>1</v>
      </c>
      <c r="P61" s="14">
        <f t="shared" si="2"/>
        <v>1</v>
      </c>
      <c r="Q61" s="14">
        <f t="shared" si="2"/>
        <v>1</v>
      </c>
      <c r="R61" s="2"/>
    </row>
    <row r="62" spans="1:20" x14ac:dyDescent="0.25">
      <c r="A62" t="s">
        <v>30</v>
      </c>
      <c r="B62" s="1" t="s">
        <v>5</v>
      </c>
      <c r="C62" s="14">
        <f t="shared" si="3"/>
        <v>1</v>
      </c>
      <c r="D62" s="14">
        <f t="shared" si="2"/>
        <v>1</v>
      </c>
      <c r="E62" s="14">
        <f t="shared" si="2"/>
        <v>1</v>
      </c>
      <c r="F62" s="14">
        <f t="shared" si="2"/>
        <v>1</v>
      </c>
      <c r="G62" s="14">
        <f t="shared" si="2"/>
        <v>1</v>
      </c>
      <c r="H62" s="14">
        <f t="shared" si="2"/>
        <v>1</v>
      </c>
      <c r="I62" s="14">
        <f t="shared" si="2"/>
        <v>1</v>
      </c>
      <c r="J62" s="14">
        <f t="shared" si="2"/>
        <v>1</v>
      </c>
      <c r="K62" s="14">
        <f>SUMIF($B$3:$B$57,$B62,K$3:K$57)</f>
        <v>1</v>
      </c>
      <c r="L62" s="14">
        <f t="shared" si="2"/>
        <v>0</v>
      </c>
      <c r="M62" s="14">
        <f t="shared" si="2"/>
        <v>0</v>
      </c>
      <c r="N62" s="14">
        <f t="shared" si="2"/>
        <v>0</v>
      </c>
      <c r="O62" s="14">
        <f t="shared" si="2"/>
        <v>0</v>
      </c>
      <c r="P62" s="14">
        <f t="shared" si="2"/>
        <v>0</v>
      </c>
      <c r="Q62" s="14">
        <f>SUMIF($B$3:$B$57,$B62,Q$3:Q$57)</f>
        <v>0</v>
      </c>
      <c r="R62" s="2"/>
    </row>
    <row r="63" spans="1:20" x14ac:dyDescent="0.25">
      <c r="A63" t="s">
        <v>30</v>
      </c>
      <c r="B63" s="1" t="s">
        <v>6</v>
      </c>
      <c r="C63" s="14">
        <f t="shared" si="3"/>
        <v>1</v>
      </c>
      <c r="D63" s="14">
        <f t="shared" si="2"/>
        <v>1</v>
      </c>
      <c r="E63" s="14">
        <f t="shared" si="2"/>
        <v>1</v>
      </c>
      <c r="F63" s="14">
        <f t="shared" si="2"/>
        <v>1</v>
      </c>
      <c r="G63" s="14">
        <f t="shared" si="2"/>
        <v>0.99999999999999989</v>
      </c>
      <c r="H63" s="14">
        <f t="shared" si="2"/>
        <v>1</v>
      </c>
      <c r="I63" s="14">
        <f t="shared" si="2"/>
        <v>0.99999999999999978</v>
      </c>
      <c r="J63" s="14">
        <f t="shared" si="2"/>
        <v>1</v>
      </c>
      <c r="K63" s="14">
        <f t="shared" si="2"/>
        <v>1</v>
      </c>
      <c r="L63" s="14">
        <f t="shared" si="2"/>
        <v>1</v>
      </c>
      <c r="M63" s="14">
        <f t="shared" si="2"/>
        <v>1</v>
      </c>
      <c r="N63" s="14">
        <f t="shared" si="2"/>
        <v>1</v>
      </c>
      <c r="O63" s="14">
        <f t="shared" si="2"/>
        <v>1</v>
      </c>
      <c r="P63" s="14">
        <f t="shared" si="2"/>
        <v>0.99999999999999989</v>
      </c>
      <c r="Q63" s="14">
        <f t="shared" si="2"/>
        <v>1</v>
      </c>
      <c r="R63" s="2"/>
    </row>
    <row r="64" spans="1:20" x14ac:dyDescent="0.25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</sheetData>
  <conditionalFormatting sqref="C3:Q5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Market_shares!C3:Q3</xm:f>
              <xm:sqref>R3</xm:sqref>
            </x14:sparkline>
            <x14:sparkline>
              <xm:f>Market_shares!C4:Q4</xm:f>
              <xm:sqref>R4</xm:sqref>
            </x14:sparkline>
            <x14:sparkline>
              <xm:f>Market_shares!C5:Q5</xm:f>
              <xm:sqref>R5</xm:sqref>
            </x14:sparkline>
            <x14:sparkline>
              <xm:f>Market_shares!C6:Q6</xm:f>
              <xm:sqref>R6</xm:sqref>
            </x14:sparkline>
            <x14:sparkline>
              <xm:f>Market_shares!C7:Q7</xm:f>
              <xm:sqref>R7</xm:sqref>
            </x14:sparkline>
            <x14:sparkline>
              <xm:f>Market_shares!C8:Q8</xm:f>
              <xm:sqref>R8</xm:sqref>
            </x14:sparkline>
            <x14:sparkline>
              <xm:f>Market_shares!C9:Q9</xm:f>
              <xm:sqref>R9</xm:sqref>
            </x14:sparkline>
            <x14:sparkline>
              <xm:f>Market_shares!C10:Q10</xm:f>
              <xm:sqref>R10</xm:sqref>
            </x14:sparkline>
            <x14:sparkline>
              <xm:f>Market_shares!C11:Q11</xm:f>
              <xm:sqref>R11</xm:sqref>
            </x14:sparkline>
            <x14:sparkline>
              <xm:f>Market_shares!C12:Q12</xm:f>
              <xm:sqref>R12</xm:sqref>
            </x14:sparkline>
            <x14:sparkline>
              <xm:f>Market_shares!C13:Q13</xm:f>
              <xm:sqref>R13</xm:sqref>
            </x14:sparkline>
            <x14:sparkline>
              <xm:f>Market_shares!C14:Q14</xm:f>
              <xm:sqref>R14</xm:sqref>
            </x14:sparkline>
            <x14:sparkline>
              <xm:f>Market_shares!C15:Q15</xm:f>
              <xm:sqref>R15</xm:sqref>
            </x14:sparkline>
            <x14:sparkline>
              <xm:f>Market_shares!C16:Q16</xm:f>
              <xm:sqref>R16</xm:sqref>
            </x14:sparkline>
            <x14:sparkline>
              <xm:f>Market_shares!C17:Q17</xm:f>
              <xm:sqref>R17</xm:sqref>
            </x14:sparkline>
            <x14:sparkline>
              <xm:f>Market_shares!C18:Q18</xm:f>
              <xm:sqref>R18</xm:sqref>
            </x14:sparkline>
            <x14:sparkline>
              <xm:f>Market_shares!C19:Q19</xm:f>
              <xm:sqref>R19</xm:sqref>
            </x14:sparkline>
            <x14:sparkline>
              <xm:f>Market_shares!C20:Q20</xm:f>
              <xm:sqref>R20</xm:sqref>
            </x14:sparkline>
            <x14:sparkline>
              <xm:f>Market_shares!C21:Q21</xm:f>
              <xm:sqref>R21</xm:sqref>
            </x14:sparkline>
            <x14:sparkline>
              <xm:f>Market_shares!C22:Q22</xm:f>
              <xm:sqref>R22</xm:sqref>
            </x14:sparkline>
            <x14:sparkline>
              <xm:f>Market_shares!C23:Q23</xm:f>
              <xm:sqref>R23</xm:sqref>
            </x14:sparkline>
            <x14:sparkline>
              <xm:f>Market_shares!C24:Q24</xm:f>
              <xm:sqref>R24</xm:sqref>
            </x14:sparkline>
            <x14:sparkline>
              <xm:f>Market_shares!C25:Q25</xm:f>
              <xm:sqref>R25</xm:sqref>
            </x14:sparkline>
            <x14:sparkline>
              <xm:f>Market_shares!C26:Q26</xm:f>
              <xm:sqref>R26</xm:sqref>
            </x14:sparkline>
            <x14:sparkline>
              <xm:f>Market_shares!C27:Q27</xm:f>
              <xm:sqref>R27</xm:sqref>
            </x14:sparkline>
            <x14:sparkline>
              <xm:f>Market_shares!C28:Q28</xm:f>
              <xm:sqref>R28</xm:sqref>
            </x14:sparkline>
            <x14:sparkline>
              <xm:f>Market_shares!C29:Q29</xm:f>
              <xm:sqref>R29</xm:sqref>
            </x14:sparkline>
            <x14:sparkline>
              <xm:f>Market_shares!C30:Q30</xm:f>
              <xm:sqref>R30</xm:sqref>
            </x14:sparkline>
            <x14:sparkline>
              <xm:f>Market_shares!C31:Q31</xm:f>
              <xm:sqref>R31</xm:sqref>
            </x14:sparkline>
            <x14:sparkline>
              <xm:f>Market_shares!C32:Q32</xm:f>
              <xm:sqref>R32</xm:sqref>
            </x14:sparkline>
            <x14:sparkline>
              <xm:f>Market_shares!C33:Q33</xm:f>
              <xm:sqref>R33</xm:sqref>
            </x14:sparkline>
            <x14:sparkline>
              <xm:f>Market_shares!C34:Q34</xm:f>
              <xm:sqref>R34</xm:sqref>
            </x14:sparkline>
            <x14:sparkline>
              <xm:f>Market_shares!C35:Q35</xm:f>
              <xm:sqref>R35</xm:sqref>
            </x14:sparkline>
            <x14:sparkline>
              <xm:f>Market_shares!C36:Q36</xm:f>
              <xm:sqref>R36</xm:sqref>
            </x14:sparkline>
            <x14:sparkline>
              <xm:f>Market_shares!C37:Q37</xm:f>
              <xm:sqref>R37</xm:sqref>
            </x14:sparkline>
            <x14:sparkline>
              <xm:f>Market_shares!C38:Q38</xm:f>
              <xm:sqref>R38</xm:sqref>
            </x14:sparkline>
            <x14:sparkline>
              <xm:f>Market_shares!C39:Q39</xm:f>
              <xm:sqref>R39</xm:sqref>
            </x14:sparkline>
            <x14:sparkline>
              <xm:f>Market_shares!C40:Q40</xm:f>
              <xm:sqref>R40</xm:sqref>
            </x14:sparkline>
            <x14:sparkline>
              <xm:f>Market_shares!C41:Q41</xm:f>
              <xm:sqref>R41</xm:sqref>
            </x14:sparkline>
            <x14:sparkline>
              <xm:f>Market_shares!C42:Q42</xm:f>
              <xm:sqref>R42</xm:sqref>
            </x14:sparkline>
            <x14:sparkline>
              <xm:f>Market_shares!C43:Q43</xm:f>
              <xm:sqref>R43</xm:sqref>
            </x14:sparkline>
            <x14:sparkline>
              <xm:f>Market_shares!C44:Q44</xm:f>
              <xm:sqref>R44</xm:sqref>
            </x14:sparkline>
            <x14:sparkline>
              <xm:f>Market_shares!C45:Q45</xm:f>
              <xm:sqref>R45</xm:sqref>
            </x14:sparkline>
            <x14:sparkline>
              <xm:f>Market_shares!C46:Q46</xm:f>
              <xm:sqref>R46</xm:sqref>
            </x14:sparkline>
            <x14:sparkline>
              <xm:f>Market_shares!C47:Q47</xm:f>
              <xm:sqref>R47</xm:sqref>
            </x14:sparkline>
            <x14:sparkline>
              <xm:f>Market_shares!C48:Q48</xm:f>
              <xm:sqref>R48</xm:sqref>
            </x14:sparkline>
            <x14:sparkline>
              <xm:f>Market_shares!C49:Q49</xm:f>
              <xm:sqref>R49</xm:sqref>
            </x14:sparkline>
            <x14:sparkline>
              <xm:f>Market_shares!C50:Q50</xm:f>
              <xm:sqref>R50</xm:sqref>
            </x14:sparkline>
            <x14:sparkline>
              <xm:f>Market_shares!C51:Q51</xm:f>
              <xm:sqref>R51</xm:sqref>
            </x14:sparkline>
            <x14:sparkline>
              <xm:f>Market_shares!C52:Q52</xm:f>
              <xm:sqref>R52</xm:sqref>
            </x14:sparkline>
            <x14:sparkline>
              <xm:f>Market_shares!C53:Q53</xm:f>
              <xm:sqref>R53</xm:sqref>
            </x14:sparkline>
            <x14:sparkline>
              <xm:f>Market_shares!C54:Q54</xm:f>
              <xm:sqref>R54</xm:sqref>
            </x14:sparkline>
            <x14:sparkline>
              <xm:f>Market_shares!C55:Q55</xm:f>
              <xm:sqref>R55</xm:sqref>
            </x14:sparkline>
            <x14:sparkline>
              <xm:f>Market_shares!C56:Q56</xm:f>
              <xm:sqref>R56</xm:sqref>
            </x14:sparkline>
            <x14:sparkline>
              <xm:f>Market_shares!C57:Q57</xm:f>
              <xm:sqref>R57</xm:sqref>
            </x14:sparkline>
            <x14:sparkline>
              <xm:f>Market_shares!C58:Q58</xm:f>
              <xm:sqref>R58</xm:sqref>
            </x14:sparkline>
            <x14:sparkline>
              <xm:f>Market_shares!C59:Q59</xm:f>
              <xm:sqref>R59</xm:sqref>
            </x14:sparkline>
            <x14:sparkline>
              <xm:f>Market_shares!C60:Q60</xm:f>
              <xm:sqref>R60</xm:sqref>
            </x14:sparkline>
            <x14:sparkline>
              <xm:f>Market_shares!C61:Q61</xm:f>
              <xm:sqref>R61</xm:sqref>
            </x14:sparkline>
            <x14:sparkline>
              <xm:f>Market_shares!C62:Q62</xm:f>
              <xm:sqref>R62</xm:sqref>
            </x14:sparkline>
            <x14:sparkline>
              <xm:f>Market_shares!C63:Q63</xm:f>
              <xm:sqref>R63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2:W74"/>
  <sheetViews>
    <sheetView workbookViewId="0">
      <selection activeCell="J24" sqref="J24"/>
    </sheetView>
  </sheetViews>
  <sheetFormatPr baseColWidth="10" defaultColWidth="9.140625" defaultRowHeight="15" x14ac:dyDescent="0.25"/>
  <cols>
    <col min="1" max="1" width="9.140625" style="17"/>
    <col min="2" max="2" width="25.42578125" style="17" customWidth="1"/>
    <col min="3" max="10" width="12.85546875" style="17" bestFit="1" customWidth="1"/>
    <col min="11" max="11" width="13.85546875" style="17" bestFit="1" customWidth="1"/>
    <col min="12" max="14" width="12.85546875" style="17" bestFit="1" customWidth="1"/>
    <col min="15" max="15" width="13.85546875" style="17" bestFit="1" customWidth="1"/>
    <col min="16" max="17" width="12.85546875" style="17" bestFit="1" customWidth="1"/>
    <col min="18" max="16384" width="9.140625" style="17"/>
  </cols>
  <sheetData>
    <row r="2" spans="1:23" x14ac:dyDescent="0.25">
      <c r="C2" s="18" t="s">
        <v>15</v>
      </c>
      <c r="D2" s="18" t="s">
        <v>16</v>
      </c>
      <c r="E2" s="18" t="s">
        <v>17</v>
      </c>
      <c r="F2" s="18" t="s">
        <v>18</v>
      </c>
      <c r="G2" s="18" t="s">
        <v>19</v>
      </c>
      <c r="H2" s="18" t="s">
        <v>20</v>
      </c>
      <c r="I2" s="18" t="s">
        <v>21</v>
      </c>
      <c r="J2" s="18" t="s">
        <v>22</v>
      </c>
      <c r="K2" s="18" t="s">
        <v>23</v>
      </c>
      <c r="L2" s="18" t="s">
        <v>24</v>
      </c>
      <c r="M2" s="18" t="s">
        <v>25</v>
      </c>
      <c r="N2" s="18" t="s">
        <v>26</v>
      </c>
      <c r="O2" s="18" t="s">
        <v>27</v>
      </c>
      <c r="P2" s="18" t="s">
        <v>28</v>
      </c>
      <c r="Q2" s="18" t="s">
        <v>29</v>
      </c>
      <c r="R2" s="18"/>
      <c r="S2" s="18"/>
      <c r="T2" s="18"/>
      <c r="U2" s="18"/>
      <c r="V2" s="18"/>
      <c r="W2" s="18"/>
    </row>
    <row r="3" spans="1:23" x14ac:dyDescent="0.25">
      <c r="A3" s="18" t="s">
        <v>0</v>
      </c>
      <c r="B3" s="18" t="s">
        <v>1</v>
      </c>
      <c r="C3" s="17">
        <f>+Market_shares!C3*SUMIF(TFC_Imports!$B$57:$B$62,TFC_Exports!$B3,TFC_Imports!C$57:C$62)</f>
        <v>413793.36215945752</v>
      </c>
      <c r="D3" s="17">
        <f>+Market_shares!D3*SUMIF(TFC_Imports!$B$57:$B$62,TFC_Exports!$B3,TFC_Imports!D$57:D$62)</f>
        <v>298457.2346403845</v>
      </c>
      <c r="E3" s="17">
        <f>+Market_shares!E3*SUMIF(TFC_Imports!$B$57:$B$62,TFC_Exports!$B3,TFC_Imports!E$57:E$62)</f>
        <v>183637.80455062853</v>
      </c>
      <c r="F3" s="17">
        <f>+Market_shares!F3*SUMIF(TFC_Imports!$B$57:$B$62,TFC_Exports!$B3,TFC_Imports!F$57:F$62)</f>
        <v>163045.00841665576</v>
      </c>
      <c r="G3" s="17">
        <f>+Market_shares!G3*SUMIF(TFC_Imports!$B$57:$B$62,TFC_Exports!$B3,TFC_Imports!G$57:G$62)</f>
        <v>0</v>
      </c>
      <c r="H3" s="17">
        <f>+Market_shares!H3*SUMIF(TFC_Imports!$B$57:$B$62,TFC_Exports!$B3,TFC_Imports!H$57:H$62)</f>
        <v>0</v>
      </c>
      <c r="I3" s="17">
        <f>+Market_shares!I3*SUMIF(TFC_Imports!$B$57:$B$62,TFC_Exports!$B3,TFC_Imports!I$57:I$62)</f>
        <v>0</v>
      </c>
      <c r="J3" s="17">
        <f>+Market_shares!J3*SUMIF(TFC_Imports!$B$57:$B$62,TFC_Exports!$B3,TFC_Imports!J$57:J$62)</f>
        <v>0</v>
      </c>
      <c r="K3" s="17">
        <f>+Market_shares!K3*SUMIF(TFC_Imports!$B$57:$B$62,TFC_Exports!$B3,TFC_Imports!K$57:K$62)</f>
        <v>0</v>
      </c>
      <c r="L3" s="17">
        <f>+Market_shares!L3*SUMIF(TFC_Imports!$B$57:$B$62,TFC_Exports!$B3,TFC_Imports!L$57:L$62)</f>
        <v>0</v>
      </c>
      <c r="M3" s="17">
        <f>+Market_shares!M3*SUMIF(TFC_Imports!$B$57:$B$62,TFC_Exports!$B3,TFC_Imports!M$57:M$62)</f>
        <v>0</v>
      </c>
      <c r="N3" s="17">
        <f>+Market_shares!N3*SUMIF(TFC_Imports!$B$57:$B$62,TFC_Exports!$B3,TFC_Imports!N$57:N$62)</f>
        <v>0</v>
      </c>
      <c r="O3" s="17">
        <f>+Market_shares!O3*SUMIF(TFC_Imports!$B$57:$B$62,TFC_Exports!$B3,TFC_Imports!O$57:O$62)</f>
        <v>0</v>
      </c>
      <c r="P3" s="17">
        <f>+Market_shares!P3*SUMIF(TFC_Imports!$B$57:$B$62,TFC_Exports!$B3,TFC_Imports!P$57:P$62)</f>
        <v>0</v>
      </c>
      <c r="Q3" s="17">
        <f>+Market_shares!Q3*SUMIF(TFC_Imports!$B$57:$B$62,TFC_Exports!$B3,TFC_Imports!Q$57:Q$62)</f>
        <v>0</v>
      </c>
    </row>
    <row r="4" spans="1:23" x14ac:dyDescent="0.25">
      <c r="A4" s="18" t="s">
        <v>0</v>
      </c>
      <c r="B4" s="18" t="s">
        <v>2</v>
      </c>
      <c r="C4" s="17">
        <f>+Market_shares!C4*SUMIF(TFC_Imports!$B$57:$B$62,TFC_Exports!$B4,TFC_Imports!C$57:C$62)</f>
        <v>56493.881757442388</v>
      </c>
      <c r="D4" s="17">
        <f>+Market_shares!D4*SUMIF(TFC_Imports!$B$57:$B$62,TFC_Exports!$B4,TFC_Imports!D$57:D$62)</f>
        <v>37446.991885597214</v>
      </c>
      <c r="E4" s="17">
        <f>+Market_shares!E4*SUMIF(TFC_Imports!$B$57:$B$62,TFC_Exports!$B4,TFC_Imports!E$57:E$62)</f>
        <v>0</v>
      </c>
      <c r="F4" s="17">
        <f>+Market_shares!F4*SUMIF(TFC_Imports!$B$57:$B$62,TFC_Exports!$B4,TFC_Imports!F$57:F$62)</f>
        <v>0</v>
      </c>
      <c r="G4" s="17">
        <f>+Market_shares!G4*SUMIF(TFC_Imports!$B$57:$B$62,TFC_Exports!$B4,TFC_Imports!G$57:G$62)</f>
        <v>0</v>
      </c>
      <c r="H4" s="17">
        <f>+Market_shares!H4*SUMIF(TFC_Imports!$B$57:$B$62,TFC_Exports!$B4,TFC_Imports!H$57:H$62)</f>
        <v>0</v>
      </c>
      <c r="I4" s="17">
        <f>+Market_shares!I4*SUMIF(TFC_Imports!$B$57:$B$62,TFC_Exports!$B4,TFC_Imports!I$57:I$62)</f>
        <v>0</v>
      </c>
      <c r="J4" s="17">
        <f>+Market_shares!J4*SUMIF(TFC_Imports!$B$57:$B$62,TFC_Exports!$B4,TFC_Imports!J$57:J$62)</f>
        <v>0</v>
      </c>
      <c r="K4" s="17">
        <f>+Market_shares!K4*SUMIF(TFC_Imports!$B$57:$B$62,TFC_Exports!$B4,TFC_Imports!K$57:K$62)</f>
        <v>0</v>
      </c>
      <c r="L4" s="17">
        <f>+Market_shares!L4*SUMIF(TFC_Imports!$B$57:$B$62,TFC_Exports!$B4,TFC_Imports!L$57:L$62)</f>
        <v>0</v>
      </c>
      <c r="M4" s="17">
        <f>+Market_shares!M4*SUMIF(TFC_Imports!$B$57:$B$62,TFC_Exports!$B4,TFC_Imports!M$57:M$62)</f>
        <v>0</v>
      </c>
      <c r="N4" s="17">
        <f>+Market_shares!N4*SUMIF(TFC_Imports!$B$57:$B$62,TFC_Exports!$B4,TFC_Imports!N$57:N$62)</f>
        <v>0</v>
      </c>
      <c r="O4" s="17">
        <f>+Market_shares!O4*SUMIF(TFC_Imports!$B$57:$B$62,TFC_Exports!$B4,TFC_Imports!O$57:O$62)</f>
        <v>0</v>
      </c>
      <c r="P4" s="17">
        <f>+Market_shares!P4*SUMIF(TFC_Imports!$B$57:$B$62,TFC_Exports!$B4,TFC_Imports!P$57:P$62)</f>
        <v>0</v>
      </c>
      <c r="Q4" s="17">
        <f>+Market_shares!Q4*SUMIF(TFC_Imports!$B$57:$B$62,TFC_Exports!$B4,TFC_Imports!Q$57:Q$62)</f>
        <v>0</v>
      </c>
    </row>
    <row r="5" spans="1:23" x14ac:dyDescent="0.25">
      <c r="A5" s="18" t="s">
        <v>0</v>
      </c>
      <c r="B5" s="18" t="s">
        <v>3</v>
      </c>
      <c r="C5" s="17">
        <f>+Market_shares!C5*SUMIF(TFC_Imports!$B$57:$B$62,TFC_Exports!$B5,TFC_Imports!C$57:C$62)</f>
        <v>0</v>
      </c>
      <c r="D5" s="17">
        <f>+Market_shares!D5*SUMIF(TFC_Imports!$B$57:$B$62,TFC_Exports!$B5,TFC_Imports!D$57:D$62)</f>
        <v>0</v>
      </c>
      <c r="E5" s="17">
        <f>+Market_shares!E5*SUMIF(TFC_Imports!$B$57:$B$62,TFC_Exports!$B5,TFC_Imports!E$57:E$62)</f>
        <v>0</v>
      </c>
      <c r="F5" s="17">
        <f>+Market_shares!F5*SUMIF(TFC_Imports!$B$57:$B$62,TFC_Exports!$B5,TFC_Imports!F$57:F$62)</f>
        <v>0</v>
      </c>
      <c r="G5" s="17">
        <f>+Market_shares!G5*SUMIF(TFC_Imports!$B$57:$B$62,TFC_Exports!$B5,TFC_Imports!G$57:G$62)</f>
        <v>0</v>
      </c>
      <c r="H5" s="17">
        <f>+Market_shares!H5*SUMIF(TFC_Imports!$B$57:$B$62,TFC_Exports!$B5,TFC_Imports!H$57:H$62)</f>
        <v>0</v>
      </c>
      <c r="I5" s="17">
        <f>+Market_shares!I5*SUMIF(TFC_Imports!$B$57:$B$62,TFC_Exports!$B5,TFC_Imports!I$57:I$62)</f>
        <v>0</v>
      </c>
      <c r="J5" s="17">
        <f>+Market_shares!J5*SUMIF(TFC_Imports!$B$57:$B$62,TFC_Exports!$B5,TFC_Imports!J$57:J$62)</f>
        <v>0</v>
      </c>
      <c r="K5" s="17">
        <f>+Market_shares!K5*SUMIF(TFC_Imports!$B$57:$B$62,TFC_Exports!$B5,TFC_Imports!K$57:K$62)</f>
        <v>0</v>
      </c>
      <c r="L5" s="17">
        <f>+Market_shares!L5*SUMIF(TFC_Imports!$B$57:$B$62,TFC_Exports!$B5,TFC_Imports!L$57:L$62)</f>
        <v>0</v>
      </c>
      <c r="M5" s="17">
        <f>+Market_shares!M5*SUMIF(TFC_Imports!$B$57:$B$62,TFC_Exports!$B5,TFC_Imports!M$57:M$62)</f>
        <v>0</v>
      </c>
      <c r="N5" s="17">
        <f>+Market_shares!N5*SUMIF(TFC_Imports!$B$57:$B$62,TFC_Exports!$B5,TFC_Imports!N$57:N$62)</f>
        <v>44574.411728257837</v>
      </c>
      <c r="O5" s="17">
        <f>+Market_shares!O5*SUMIF(TFC_Imports!$B$57:$B$62,TFC_Exports!$B5,TFC_Imports!O$57:O$62)</f>
        <v>32976.23342514925</v>
      </c>
      <c r="P5" s="17">
        <f>+Market_shares!P5*SUMIF(TFC_Imports!$B$57:$B$62,TFC_Exports!$B5,TFC_Imports!P$57:P$62)</f>
        <v>52393.118681031112</v>
      </c>
      <c r="Q5" s="17">
        <f>+Market_shares!Q5*SUMIF(TFC_Imports!$B$57:$B$62,TFC_Exports!$B5,TFC_Imports!Q$57:Q$62)</f>
        <v>204604.31416698883</v>
      </c>
    </row>
    <row r="6" spans="1:23" x14ac:dyDescent="0.25">
      <c r="A6" s="18" t="s">
        <v>0</v>
      </c>
      <c r="B6" s="18" t="s">
        <v>4</v>
      </c>
      <c r="C6" s="17">
        <f>+Market_shares!C6*SUMIF(TFC_Imports!$B$57:$B$62,TFC_Exports!$B6,TFC_Imports!C$57:C$62)</f>
        <v>0</v>
      </c>
      <c r="D6" s="17">
        <f>+Market_shares!D6*SUMIF(TFC_Imports!$B$57:$B$62,TFC_Exports!$B6,TFC_Imports!D$57:D$62)</f>
        <v>0</v>
      </c>
      <c r="E6" s="17">
        <f>+Market_shares!E6*SUMIF(TFC_Imports!$B$57:$B$62,TFC_Exports!$B6,TFC_Imports!E$57:E$62)</f>
        <v>0</v>
      </c>
      <c r="F6" s="17">
        <f>+Market_shares!F6*SUMIF(TFC_Imports!$B$57:$B$62,TFC_Exports!$B6,TFC_Imports!F$57:F$62)</f>
        <v>0</v>
      </c>
      <c r="G6" s="17">
        <f>+Market_shares!G6*SUMIF(TFC_Imports!$B$57:$B$62,TFC_Exports!$B6,TFC_Imports!G$57:G$62)</f>
        <v>0</v>
      </c>
      <c r="H6" s="17">
        <f>+Market_shares!H6*SUMIF(TFC_Imports!$B$57:$B$62,TFC_Exports!$B6,TFC_Imports!H$57:H$62)</f>
        <v>0</v>
      </c>
      <c r="I6" s="17">
        <f>+Market_shares!I6*SUMIF(TFC_Imports!$B$57:$B$62,TFC_Exports!$B6,TFC_Imports!I$57:I$62)</f>
        <v>0</v>
      </c>
      <c r="J6" s="17">
        <f>+Market_shares!J6*SUMIF(TFC_Imports!$B$57:$B$62,TFC_Exports!$B6,TFC_Imports!J$57:J$62)</f>
        <v>0</v>
      </c>
      <c r="K6" s="17">
        <f>+Market_shares!K6*SUMIF(TFC_Imports!$B$57:$B$62,TFC_Exports!$B6,TFC_Imports!K$57:K$62)</f>
        <v>0</v>
      </c>
      <c r="L6" s="17">
        <f>+Market_shares!L6*SUMIF(TFC_Imports!$B$57:$B$62,TFC_Exports!$B6,TFC_Imports!L$57:L$62)</f>
        <v>0</v>
      </c>
      <c r="M6" s="17">
        <f>+Market_shares!M6*SUMIF(TFC_Imports!$B$57:$B$62,TFC_Exports!$B6,TFC_Imports!M$57:M$62)</f>
        <v>0</v>
      </c>
      <c r="N6" s="17">
        <f>+Market_shares!N6*SUMIF(TFC_Imports!$B$57:$B$62,TFC_Exports!$B6,TFC_Imports!N$57:N$62)</f>
        <v>0</v>
      </c>
      <c r="O6" s="17">
        <f>+Market_shares!O6*SUMIF(TFC_Imports!$B$57:$B$62,TFC_Exports!$B6,TFC_Imports!O$57:O$62)</f>
        <v>0</v>
      </c>
      <c r="P6" s="17">
        <f>+Market_shares!P6*SUMIF(TFC_Imports!$B$57:$B$62,TFC_Exports!$B6,TFC_Imports!P$57:P$62)</f>
        <v>0</v>
      </c>
      <c r="Q6" s="17">
        <f>+Market_shares!Q6*SUMIF(TFC_Imports!$B$57:$B$62,TFC_Exports!$B6,TFC_Imports!Q$57:Q$62)</f>
        <v>0</v>
      </c>
    </row>
    <row r="7" spans="1:23" x14ac:dyDescent="0.25">
      <c r="A7" s="18" t="s">
        <v>0</v>
      </c>
      <c r="B7" s="18" t="s">
        <v>5</v>
      </c>
      <c r="C7" s="17">
        <f>+Market_shares!C7*SUMIF(TFC_Imports!$B$57:$B$62,TFC_Exports!$B7,TFC_Imports!C$57:C$62)</f>
        <v>0</v>
      </c>
      <c r="D7" s="17">
        <f>+Market_shares!D7*SUMIF(TFC_Imports!$B$57:$B$62,TFC_Exports!$B7,TFC_Imports!D$57:D$62)</f>
        <v>0</v>
      </c>
      <c r="E7" s="17">
        <f>+Market_shares!E7*SUMIF(TFC_Imports!$B$57:$B$62,TFC_Exports!$B7,TFC_Imports!E$57:E$62)</f>
        <v>0</v>
      </c>
      <c r="F7" s="17">
        <f>+Market_shares!F7*SUMIF(TFC_Imports!$B$57:$B$62,TFC_Exports!$B7,TFC_Imports!F$57:F$62)</f>
        <v>0</v>
      </c>
      <c r="G7" s="17">
        <f>+Market_shares!G7*SUMIF(TFC_Imports!$B$57:$B$62,TFC_Exports!$B7,TFC_Imports!G$57:G$62)</f>
        <v>0</v>
      </c>
      <c r="H7" s="17">
        <f>+Market_shares!H7*SUMIF(TFC_Imports!$B$57:$B$62,TFC_Exports!$B7,TFC_Imports!H$57:H$62)</f>
        <v>0</v>
      </c>
      <c r="I7" s="17">
        <f>+Market_shares!I7*SUMIF(TFC_Imports!$B$57:$B$62,TFC_Exports!$B7,TFC_Imports!I$57:I$62)</f>
        <v>0</v>
      </c>
      <c r="J7" s="17">
        <f>+Market_shares!J7*SUMIF(TFC_Imports!$B$57:$B$62,TFC_Exports!$B7,TFC_Imports!J$57:J$62)</f>
        <v>0</v>
      </c>
      <c r="K7" s="17">
        <f>+Market_shares!K7*SUMIF(TFC_Imports!$B$57:$B$62,TFC_Exports!$B7,TFC_Imports!K$57:K$62)</f>
        <v>0</v>
      </c>
      <c r="L7" s="17">
        <f>+Market_shares!L7*SUMIF(TFC_Imports!$B$57:$B$62,TFC_Exports!$B7,TFC_Imports!L$57:L$62)</f>
        <v>0</v>
      </c>
      <c r="M7" s="17">
        <f>+Market_shares!M7*SUMIF(TFC_Imports!$B$57:$B$62,TFC_Exports!$B7,TFC_Imports!M$57:M$62)</f>
        <v>0</v>
      </c>
      <c r="N7" s="17">
        <f>+Market_shares!N7*SUMIF(TFC_Imports!$B$57:$B$62,TFC_Exports!$B7,TFC_Imports!N$57:N$62)</f>
        <v>0</v>
      </c>
      <c r="O7" s="17">
        <f>+Market_shares!O7*SUMIF(TFC_Imports!$B$57:$B$62,TFC_Exports!$B7,TFC_Imports!O$57:O$62)</f>
        <v>0</v>
      </c>
      <c r="P7" s="17">
        <f>+Market_shares!P7*SUMIF(TFC_Imports!$B$57:$B$62,TFC_Exports!$B7,TFC_Imports!P$57:P$62)</f>
        <v>0</v>
      </c>
      <c r="Q7" s="17">
        <f>+Market_shares!Q7*SUMIF(TFC_Imports!$B$57:$B$62,TFC_Exports!$B7,TFC_Imports!Q$57:Q$62)</f>
        <v>0</v>
      </c>
    </row>
    <row r="8" spans="1:23" x14ac:dyDescent="0.25">
      <c r="A8" s="18" t="s">
        <v>0</v>
      </c>
      <c r="B8" s="18" t="s">
        <v>6</v>
      </c>
      <c r="C8" s="17">
        <f>+Market_shares!C8*SUMIF(TFC_Imports!$B$57:$B$62,TFC_Exports!$B8,TFC_Imports!C$57:C$62)</f>
        <v>15135.232925590361</v>
      </c>
      <c r="D8" s="17">
        <f>+Market_shares!D8*SUMIF(TFC_Imports!$B$57:$B$62,TFC_Exports!$B8,TFC_Imports!D$57:D$62)</f>
        <v>17417.545737087177</v>
      </c>
      <c r="E8" s="17">
        <f>+Market_shares!E8*SUMIF(TFC_Imports!$B$57:$B$62,TFC_Exports!$B8,TFC_Imports!E$57:E$62)</f>
        <v>27205.90049156321</v>
      </c>
      <c r="F8" s="17">
        <f>+Market_shares!F8*SUMIF(TFC_Imports!$B$57:$B$62,TFC_Exports!$B8,TFC_Imports!F$57:F$62)</f>
        <v>32645.237663910317</v>
      </c>
      <c r="G8" s="17">
        <f>+Market_shares!G8*SUMIF(TFC_Imports!$B$57:$B$62,TFC_Exports!$B8,TFC_Imports!G$57:G$62)</f>
        <v>30442.716058246864</v>
      </c>
      <c r="H8" s="17">
        <f>+Market_shares!H8*SUMIF(TFC_Imports!$B$57:$B$62,TFC_Exports!$B8,TFC_Imports!H$57:H$62)</f>
        <v>32233.914071805939</v>
      </c>
      <c r="I8" s="17">
        <f>+Market_shares!I8*SUMIF(TFC_Imports!$B$57:$B$62,TFC_Exports!$B8,TFC_Imports!I$57:I$62)</f>
        <v>31100.250627307218</v>
      </c>
      <c r="J8" s="17">
        <f>+Market_shares!J8*SUMIF(TFC_Imports!$B$57:$B$62,TFC_Exports!$B8,TFC_Imports!J$57:J$62)</f>
        <v>27307.684743566468</v>
      </c>
      <c r="K8" s="17">
        <f>+Market_shares!K8*SUMIF(TFC_Imports!$B$57:$B$62,TFC_Exports!$B8,TFC_Imports!K$57:K$62)</f>
        <v>32217.374262550271</v>
      </c>
      <c r="L8" s="17">
        <f>+Market_shares!L8*SUMIF(TFC_Imports!$B$57:$B$62,TFC_Exports!$B8,TFC_Imports!L$57:L$62)</f>
        <v>32831.931364663113</v>
      </c>
      <c r="M8" s="17">
        <f>+Market_shares!M8*SUMIF(TFC_Imports!$B$57:$B$62,TFC_Exports!$B8,TFC_Imports!M$57:M$62)</f>
        <v>37219.995448230889</v>
      </c>
      <c r="N8" s="17">
        <f>+Market_shares!N8*SUMIF(TFC_Imports!$B$57:$B$62,TFC_Exports!$B8,TFC_Imports!N$57:N$62)</f>
        <v>33061.133214744965</v>
      </c>
      <c r="O8" s="17">
        <f>+Market_shares!O8*SUMIF(TFC_Imports!$B$57:$B$62,TFC_Exports!$B8,TFC_Imports!O$57:O$62)</f>
        <v>30231.981559178352</v>
      </c>
      <c r="P8" s="17">
        <f>+Market_shares!P8*SUMIF(TFC_Imports!$B$57:$B$62,TFC_Exports!$B8,TFC_Imports!P$57:P$62)</f>
        <v>38799.921293790765</v>
      </c>
      <c r="Q8" s="17">
        <f>+Market_shares!Q8*SUMIF(TFC_Imports!$B$57:$B$62,TFC_Exports!$B8,TFC_Imports!Q$57:Q$62)</f>
        <v>38385.643749527284</v>
      </c>
    </row>
    <row r="9" spans="1:23" x14ac:dyDescent="0.25">
      <c r="A9" s="18" t="s">
        <v>7</v>
      </c>
      <c r="B9" s="18" t="s">
        <v>1</v>
      </c>
      <c r="C9" s="17">
        <f>+Market_shares!C9*SUMIF(TFC_Imports!$B$57:$B$62,TFC_Exports!$B9,TFC_Imports!C$57:C$62)</f>
        <v>0</v>
      </c>
      <c r="D9" s="17">
        <f>+Market_shares!D9*SUMIF(TFC_Imports!$B$57:$B$62,TFC_Exports!$B9,TFC_Imports!D$57:D$62)</f>
        <v>0</v>
      </c>
      <c r="E9" s="17">
        <f>+Market_shares!E9*SUMIF(TFC_Imports!$B$57:$B$62,TFC_Exports!$B9,TFC_Imports!E$57:E$62)</f>
        <v>0</v>
      </c>
      <c r="F9" s="17">
        <f>+Market_shares!F9*SUMIF(TFC_Imports!$B$57:$B$62,TFC_Exports!$B9,TFC_Imports!F$57:F$62)</f>
        <v>0</v>
      </c>
      <c r="G9" s="17">
        <f>+Market_shares!G9*SUMIF(TFC_Imports!$B$57:$B$62,TFC_Exports!$B9,TFC_Imports!G$57:G$62)</f>
        <v>0</v>
      </c>
      <c r="H9" s="17">
        <f>+Market_shares!H9*SUMIF(TFC_Imports!$B$57:$B$62,TFC_Exports!$B9,TFC_Imports!H$57:H$62)</f>
        <v>0</v>
      </c>
      <c r="I9" s="17">
        <f>+Market_shares!I9*SUMIF(TFC_Imports!$B$57:$B$62,TFC_Exports!$B9,TFC_Imports!I$57:I$62)</f>
        <v>0</v>
      </c>
      <c r="J9" s="17">
        <f>+Market_shares!J9*SUMIF(TFC_Imports!$B$57:$B$62,TFC_Exports!$B9,TFC_Imports!J$57:J$62)</f>
        <v>0</v>
      </c>
      <c r="K9" s="17">
        <f>+Market_shares!K9*SUMIF(TFC_Imports!$B$57:$B$62,TFC_Exports!$B9,TFC_Imports!K$57:K$62)</f>
        <v>0</v>
      </c>
      <c r="L9" s="17">
        <f>+Market_shares!L9*SUMIF(TFC_Imports!$B$57:$B$62,TFC_Exports!$B9,TFC_Imports!L$57:L$62)</f>
        <v>0</v>
      </c>
      <c r="M9" s="17">
        <f>+Market_shares!M9*SUMIF(TFC_Imports!$B$57:$B$62,TFC_Exports!$B9,TFC_Imports!M$57:M$62)</f>
        <v>0</v>
      </c>
      <c r="N9" s="17">
        <f>+Market_shares!N9*SUMIF(TFC_Imports!$B$57:$B$62,TFC_Exports!$B9,TFC_Imports!N$57:N$62)</f>
        <v>0</v>
      </c>
      <c r="O9" s="17">
        <f>+Market_shares!O9*SUMIF(TFC_Imports!$B$57:$B$62,TFC_Exports!$B9,TFC_Imports!O$57:O$62)</f>
        <v>0</v>
      </c>
      <c r="P9" s="17">
        <f>+Market_shares!P9*SUMIF(TFC_Imports!$B$57:$B$62,TFC_Exports!$B9,TFC_Imports!P$57:P$62)</f>
        <v>0</v>
      </c>
      <c r="Q9" s="17">
        <f>+Market_shares!Q9*SUMIF(TFC_Imports!$B$57:$B$62,TFC_Exports!$B9,TFC_Imports!Q$57:Q$62)</f>
        <v>0</v>
      </c>
    </row>
    <row r="10" spans="1:23" x14ac:dyDescent="0.25">
      <c r="A10" s="18" t="s">
        <v>7</v>
      </c>
      <c r="B10" s="18" t="s">
        <v>2</v>
      </c>
      <c r="C10" s="17">
        <f>+Market_shares!C10*SUMIF(TFC_Imports!$B$57:$B$62,TFC_Exports!$B10,TFC_Imports!C$57:C$62)</f>
        <v>0</v>
      </c>
      <c r="D10" s="17">
        <f>+Market_shares!D10*SUMIF(TFC_Imports!$B$57:$B$62,TFC_Exports!$B10,TFC_Imports!D$57:D$62)</f>
        <v>0</v>
      </c>
      <c r="E10" s="17">
        <f>+Market_shares!E10*SUMIF(TFC_Imports!$B$57:$B$62,TFC_Exports!$B10,TFC_Imports!E$57:E$62)</f>
        <v>0</v>
      </c>
      <c r="F10" s="17">
        <f>+Market_shares!F10*SUMIF(TFC_Imports!$B$57:$B$62,TFC_Exports!$B10,TFC_Imports!F$57:F$62)</f>
        <v>0</v>
      </c>
      <c r="G10" s="17">
        <f>+Market_shares!G10*SUMIF(TFC_Imports!$B$57:$B$62,TFC_Exports!$B10,TFC_Imports!G$57:G$62)</f>
        <v>0</v>
      </c>
      <c r="H10" s="17">
        <f>+Market_shares!H10*SUMIF(TFC_Imports!$B$57:$B$62,TFC_Exports!$B10,TFC_Imports!H$57:H$62)</f>
        <v>0</v>
      </c>
      <c r="I10" s="17">
        <f>+Market_shares!I10*SUMIF(TFC_Imports!$B$57:$B$62,TFC_Exports!$B10,TFC_Imports!I$57:I$62)</f>
        <v>0</v>
      </c>
      <c r="J10" s="17">
        <f>+Market_shares!J10*SUMIF(TFC_Imports!$B$57:$B$62,TFC_Exports!$B10,TFC_Imports!J$57:J$62)</f>
        <v>0</v>
      </c>
      <c r="K10" s="17">
        <f>+Market_shares!K10*SUMIF(TFC_Imports!$B$57:$B$62,TFC_Exports!$B10,TFC_Imports!K$57:K$62)</f>
        <v>0</v>
      </c>
      <c r="L10" s="17">
        <f>+Market_shares!L10*SUMIF(TFC_Imports!$B$57:$B$62,TFC_Exports!$B10,TFC_Imports!L$57:L$62)</f>
        <v>0</v>
      </c>
      <c r="M10" s="17">
        <f>+Market_shares!M10*SUMIF(TFC_Imports!$B$57:$B$62,TFC_Exports!$B10,TFC_Imports!M$57:M$62)</f>
        <v>0</v>
      </c>
      <c r="N10" s="17">
        <f>+Market_shares!N10*SUMIF(TFC_Imports!$B$57:$B$62,TFC_Exports!$B10,TFC_Imports!N$57:N$62)</f>
        <v>0</v>
      </c>
      <c r="O10" s="17">
        <f>+Market_shares!O10*SUMIF(TFC_Imports!$B$57:$B$62,TFC_Exports!$B10,TFC_Imports!O$57:O$62)</f>
        <v>0</v>
      </c>
      <c r="P10" s="17">
        <f>+Market_shares!P10*SUMIF(TFC_Imports!$B$57:$B$62,TFC_Exports!$B10,TFC_Imports!P$57:P$62)</f>
        <v>0</v>
      </c>
      <c r="Q10" s="17">
        <f>+Market_shares!Q10*SUMIF(TFC_Imports!$B$57:$B$62,TFC_Exports!$B10,TFC_Imports!Q$57:Q$62)</f>
        <v>0</v>
      </c>
    </row>
    <row r="11" spans="1:23" x14ac:dyDescent="0.25">
      <c r="A11" s="18" t="s">
        <v>7</v>
      </c>
      <c r="B11" s="18" t="s">
        <v>3</v>
      </c>
      <c r="C11" s="17">
        <f>+Market_shares!C11*SUMIF(TFC_Imports!$B$57:$B$62,TFC_Exports!$B11,TFC_Imports!C$57:C$62)</f>
        <v>255516.85214920825</v>
      </c>
      <c r="D11" s="17">
        <f>+Market_shares!D11*SUMIF(TFC_Imports!$B$57:$B$62,TFC_Exports!$B11,TFC_Imports!D$57:D$62)</f>
        <v>407194.55397551943</v>
      </c>
      <c r="E11" s="17">
        <f>+Market_shares!E11*SUMIF(TFC_Imports!$B$57:$B$62,TFC_Exports!$B11,TFC_Imports!E$57:E$62)</f>
        <v>425230.08181286702</v>
      </c>
      <c r="F11" s="17">
        <f>+Market_shares!F11*SUMIF(TFC_Imports!$B$57:$B$62,TFC_Exports!$B11,TFC_Imports!F$57:F$62)</f>
        <v>384605.71497087443</v>
      </c>
      <c r="G11" s="17">
        <f>+Market_shares!G11*SUMIF(TFC_Imports!$B$57:$B$62,TFC_Exports!$B11,TFC_Imports!G$57:G$62)</f>
        <v>498235.55004351411</v>
      </c>
      <c r="H11" s="17">
        <f>+Market_shares!H11*SUMIF(TFC_Imports!$B$57:$B$62,TFC_Exports!$B11,TFC_Imports!H$57:H$62)</f>
        <v>657461.55350751826</v>
      </c>
      <c r="I11" s="17">
        <f>+Market_shares!I11*SUMIF(TFC_Imports!$B$57:$B$62,TFC_Exports!$B11,TFC_Imports!I$57:I$62)</f>
        <v>649587.45063364389</v>
      </c>
      <c r="J11" s="17">
        <f>+Market_shares!J11*SUMIF(TFC_Imports!$B$57:$B$62,TFC_Exports!$B11,TFC_Imports!J$57:J$62)</f>
        <v>716786.01979423233</v>
      </c>
      <c r="K11" s="17">
        <f>+Market_shares!K11*SUMIF(TFC_Imports!$B$57:$B$62,TFC_Exports!$B11,TFC_Imports!K$57:K$62)</f>
        <v>836120.16112989315</v>
      </c>
      <c r="L11" s="17">
        <f>+Market_shares!L11*SUMIF(TFC_Imports!$B$57:$B$62,TFC_Exports!$B11,TFC_Imports!L$57:L$62)</f>
        <v>811629.83924768609</v>
      </c>
      <c r="M11" s="17">
        <f>+Market_shares!M11*SUMIF(TFC_Imports!$B$57:$B$62,TFC_Exports!$B11,TFC_Imports!M$57:M$62)</f>
        <v>622133.65946323355</v>
      </c>
      <c r="N11" s="17">
        <f>+Market_shares!N11*SUMIF(TFC_Imports!$B$57:$B$62,TFC_Exports!$B11,TFC_Imports!N$57:N$62)</f>
        <v>663371.06952382973</v>
      </c>
      <c r="O11" s="17">
        <f>+Market_shares!O11*SUMIF(TFC_Imports!$B$57:$B$62,TFC_Exports!$B11,TFC_Imports!O$57:O$62)</f>
        <v>667503.88799734775</v>
      </c>
      <c r="P11" s="17">
        <f>+Market_shares!P11*SUMIF(TFC_Imports!$B$57:$B$62,TFC_Exports!$B11,TFC_Imports!P$57:P$62)</f>
        <v>463186.73970364023</v>
      </c>
      <c r="Q11" s="17">
        <f>+Market_shares!Q11*SUMIF(TFC_Imports!$B$57:$B$62,TFC_Exports!$B11,TFC_Imports!Q$57:Q$62)</f>
        <v>502496.88389549998</v>
      </c>
    </row>
    <row r="12" spans="1:23" x14ac:dyDescent="0.25">
      <c r="A12" s="18" t="s">
        <v>7</v>
      </c>
      <c r="B12" s="18" t="s">
        <v>4</v>
      </c>
      <c r="C12" s="17">
        <f>+Market_shares!C12*SUMIF(TFC_Imports!$B$57:$B$62,TFC_Exports!$B12,TFC_Imports!C$57:C$62)</f>
        <v>0</v>
      </c>
      <c r="D12" s="17">
        <f>+Market_shares!D12*SUMIF(TFC_Imports!$B$57:$B$62,TFC_Exports!$B12,TFC_Imports!D$57:D$62)</f>
        <v>0</v>
      </c>
      <c r="E12" s="17">
        <f>+Market_shares!E12*SUMIF(TFC_Imports!$B$57:$B$62,TFC_Exports!$B12,TFC_Imports!E$57:E$62)</f>
        <v>0</v>
      </c>
      <c r="F12" s="17">
        <f>+Market_shares!F12*SUMIF(TFC_Imports!$B$57:$B$62,TFC_Exports!$B12,TFC_Imports!F$57:F$62)</f>
        <v>0</v>
      </c>
      <c r="G12" s="17">
        <f>+Market_shares!G12*SUMIF(TFC_Imports!$B$57:$B$62,TFC_Exports!$B12,TFC_Imports!G$57:G$62)</f>
        <v>0</v>
      </c>
      <c r="H12" s="17">
        <f>+Market_shares!H12*SUMIF(TFC_Imports!$B$57:$B$62,TFC_Exports!$B12,TFC_Imports!H$57:H$62)</f>
        <v>0</v>
      </c>
      <c r="I12" s="17">
        <f>+Market_shares!I12*SUMIF(TFC_Imports!$B$57:$B$62,TFC_Exports!$B12,TFC_Imports!I$57:I$62)</f>
        <v>0</v>
      </c>
      <c r="J12" s="17">
        <f>+Market_shares!J12*SUMIF(TFC_Imports!$B$57:$B$62,TFC_Exports!$B12,TFC_Imports!J$57:J$62)</f>
        <v>0</v>
      </c>
      <c r="K12" s="17">
        <f>+Market_shares!K12*SUMIF(TFC_Imports!$B$57:$B$62,TFC_Exports!$B12,TFC_Imports!K$57:K$62)</f>
        <v>0</v>
      </c>
      <c r="L12" s="17">
        <f>+Market_shares!L12*SUMIF(TFC_Imports!$B$57:$B$62,TFC_Exports!$B12,TFC_Imports!L$57:L$62)</f>
        <v>0</v>
      </c>
      <c r="M12" s="17">
        <f>+Market_shares!M12*SUMIF(TFC_Imports!$B$57:$B$62,TFC_Exports!$B12,TFC_Imports!M$57:M$62)</f>
        <v>0</v>
      </c>
      <c r="N12" s="17">
        <f>+Market_shares!N12*SUMIF(TFC_Imports!$B$57:$B$62,TFC_Exports!$B12,TFC_Imports!N$57:N$62)</f>
        <v>0</v>
      </c>
      <c r="O12" s="17">
        <f>+Market_shares!O12*SUMIF(TFC_Imports!$B$57:$B$62,TFC_Exports!$B12,TFC_Imports!O$57:O$62)</f>
        <v>0</v>
      </c>
      <c r="P12" s="17">
        <f>+Market_shares!P12*SUMIF(TFC_Imports!$B$57:$B$62,TFC_Exports!$B12,TFC_Imports!P$57:P$62)</f>
        <v>0</v>
      </c>
      <c r="Q12" s="17">
        <f>+Market_shares!Q12*SUMIF(TFC_Imports!$B$57:$B$62,TFC_Exports!$B12,TFC_Imports!Q$57:Q$62)</f>
        <v>0</v>
      </c>
    </row>
    <row r="13" spans="1:23" x14ac:dyDescent="0.25">
      <c r="A13" s="18" t="s">
        <v>7</v>
      </c>
      <c r="B13" s="18" t="s">
        <v>5</v>
      </c>
      <c r="C13" s="17">
        <f>+Market_shares!C13*SUMIF(TFC_Imports!$B$57:$B$62,TFC_Exports!$B13,TFC_Imports!C$57:C$62)</f>
        <v>0</v>
      </c>
      <c r="D13" s="17">
        <f>+Market_shares!D13*SUMIF(TFC_Imports!$B$57:$B$62,TFC_Exports!$B13,TFC_Imports!D$57:D$62)</f>
        <v>0</v>
      </c>
      <c r="E13" s="17">
        <f>+Market_shares!E13*SUMIF(TFC_Imports!$B$57:$B$62,TFC_Exports!$B13,TFC_Imports!E$57:E$62)</f>
        <v>0</v>
      </c>
      <c r="F13" s="17">
        <f>+Market_shares!F13*SUMIF(TFC_Imports!$B$57:$B$62,TFC_Exports!$B13,TFC_Imports!F$57:F$62)</f>
        <v>0</v>
      </c>
      <c r="G13" s="17">
        <f>+Market_shares!G13*SUMIF(TFC_Imports!$B$57:$B$62,TFC_Exports!$B13,TFC_Imports!G$57:G$62)</f>
        <v>0</v>
      </c>
      <c r="H13" s="17">
        <f>+Market_shares!H13*SUMIF(TFC_Imports!$B$57:$B$62,TFC_Exports!$B13,TFC_Imports!H$57:H$62)</f>
        <v>0</v>
      </c>
      <c r="I13" s="17">
        <f>+Market_shares!I13*SUMIF(TFC_Imports!$B$57:$B$62,TFC_Exports!$B13,TFC_Imports!I$57:I$62)</f>
        <v>0</v>
      </c>
      <c r="J13" s="17">
        <f>+Market_shares!J13*SUMIF(TFC_Imports!$B$57:$B$62,TFC_Exports!$B13,TFC_Imports!J$57:J$62)</f>
        <v>0</v>
      </c>
      <c r="K13" s="17">
        <f>+Market_shares!K13*SUMIF(TFC_Imports!$B$57:$B$62,TFC_Exports!$B13,TFC_Imports!K$57:K$62)</f>
        <v>0</v>
      </c>
      <c r="L13" s="17">
        <f>+Market_shares!L13*SUMIF(TFC_Imports!$B$57:$B$62,TFC_Exports!$B13,TFC_Imports!L$57:L$62)</f>
        <v>0</v>
      </c>
      <c r="M13" s="17">
        <f>+Market_shares!M13*SUMIF(TFC_Imports!$B$57:$B$62,TFC_Exports!$B13,TFC_Imports!M$57:M$62)</f>
        <v>0</v>
      </c>
      <c r="N13" s="17">
        <f>+Market_shares!N13*SUMIF(TFC_Imports!$B$57:$B$62,TFC_Exports!$B13,TFC_Imports!N$57:N$62)</f>
        <v>0</v>
      </c>
      <c r="O13" s="17">
        <f>+Market_shares!O13*SUMIF(TFC_Imports!$B$57:$B$62,TFC_Exports!$B13,TFC_Imports!O$57:O$62)</f>
        <v>0</v>
      </c>
      <c r="P13" s="17">
        <f>+Market_shares!P13*SUMIF(TFC_Imports!$B$57:$B$62,TFC_Exports!$B13,TFC_Imports!P$57:P$62)</f>
        <v>0</v>
      </c>
      <c r="Q13" s="17">
        <f>+Market_shares!Q13*SUMIF(TFC_Imports!$B$57:$B$62,TFC_Exports!$B13,TFC_Imports!Q$57:Q$62)</f>
        <v>0</v>
      </c>
    </row>
    <row r="14" spans="1:23" x14ac:dyDescent="0.25">
      <c r="A14" s="18" t="s">
        <v>7</v>
      </c>
      <c r="B14" s="18" t="s">
        <v>6</v>
      </c>
      <c r="C14" s="17">
        <f>+Market_shares!C14*SUMIF(TFC_Imports!$B$57:$B$62,TFC_Exports!$B14,TFC_Imports!C$57:C$62)</f>
        <v>0</v>
      </c>
      <c r="D14" s="17">
        <f>+Market_shares!D14*SUMIF(TFC_Imports!$B$57:$B$62,TFC_Exports!$B14,TFC_Imports!D$57:D$62)</f>
        <v>0</v>
      </c>
      <c r="E14" s="17">
        <f>+Market_shares!E14*SUMIF(TFC_Imports!$B$57:$B$62,TFC_Exports!$B14,TFC_Imports!E$57:E$62)</f>
        <v>0</v>
      </c>
      <c r="F14" s="17">
        <f>+Market_shares!F14*SUMIF(TFC_Imports!$B$57:$B$62,TFC_Exports!$B14,TFC_Imports!F$57:F$62)</f>
        <v>0</v>
      </c>
      <c r="G14" s="17">
        <f>+Market_shares!G14*SUMIF(TFC_Imports!$B$57:$B$62,TFC_Exports!$B14,TFC_Imports!G$57:G$62)</f>
        <v>0</v>
      </c>
      <c r="H14" s="17">
        <f>+Market_shares!H14*SUMIF(TFC_Imports!$B$57:$B$62,TFC_Exports!$B14,TFC_Imports!H$57:H$62)</f>
        <v>0</v>
      </c>
      <c r="I14" s="17">
        <f>+Market_shares!I14*SUMIF(TFC_Imports!$B$57:$B$62,TFC_Exports!$B14,TFC_Imports!I$57:I$62)</f>
        <v>0</v>
      </c>
      <c r="J14" s="17">
        <f>+Market_shares!J14*SUMIF(TFC_Imports!$B$57:$B$62,TFC_Exports!$B14,TFC_Imports!J$57:J$62)</f>
        <v>0</v>
      </c>
      <c r="K14" s="17">
        <f>+Market_shares!K14*SUMIF(TFC_Imports!$B$57:$B$62,TFC_Exports!$B14,TFC_Imports!K$57:K$62)</f>
        <v>0</v>
      </c>
      <c r="L14" s="17">
        <f>+Market_shares!L14*SUMIF(TFC_Imports!$B$57:$B$62,TFC_Exports!$B14,TFC_Imports!L$57:L$62)</f>
        <v>0</v>
      </c>
      <c r="M14" s="17">
        <f>+Market_shares!M14*SUMIF(TFC_Imports!$B$57:$B$62,TFC_Exports!$B14,TFC_Imports!M$57:M$62)</f>
        <v>0</v>
      </c>
      <c r="N14" s="17">
        <f>+Market_shares!N14*SUMIF(TFC_Imports!$B$57:$B$62,TFC_Exports!$B14,TFC_Imports!N$57:N$62)</f>
        <v>2840.4171028177466</v>
      </c>
      <c r="O14" s="17">
        <f>+Market_shares!O14*SUMIF(TFC_Imports!$B$57:$B$62,TFC_Exports!$B14,TFC_Imports!O$57:O$62)</f>
        <v>3688.9164034392265</v>
      </c>
      <c r="P14" s="17">
        <f>+Market_shares!P14*SUMIF(TFC_Imports!$B$57:$B$62,TFC_Exports!$B14,TFC_Imports!P$57:P$62)</f>
        <v>9782.8426302075968</v>
      </c>
      <c r="Q14" s="17">
        <f>+Market_shares!Q14*SUMIF(TFC_Imports!$B$57:$B$62,TFC_Exports!$B14,TFC_Imports!Q$57:Q$62)</f>
        <v>8447.3335597026507</v>
      </c>
    </row>
    <row r="15" spans="1:23" x14ac:dyDescent="0.25">
      <c r="A15" s="18" t="s">
        <v>8</v>
      </c>
      <c r="B15" s="18" t="s">
        <v>1</v>
      </c>
      <c r="C15" s="17">
        <f>+Market_shares!C15*SUMIF(TFC_Imports!$B$57:$B$62,TFC_Exports!$B15,TFC_Imports!C$57:C$62)</f>
        <v>431981.76794719824</v>
      </c>
      <c r="D15" s="17">
        <f>+Market_shares!D15*SUMIF(TFC_Imports!$B$57:$B$62,TFC_Exports!$B15,TFC_Imports!D$57:D$62)</f>
        <v>435232.91674625315</v>
      </c>
      <c r="E15" s="17">
        <f>+Market_shares!E15*SUMIF(TFC_Imports!$B$57:$B$62,TFC_Exports!$B15,TFC_Imports!E$57:E$62)</f>
        <v>547058.15853997087</v>
      </c>
      <c r="F15" s="17">
        <f>+Market_shares!F15*SUMIF(TFC_Imports!$B$57:$B$62,TFC_Exports!$B15,TFC_Imports!F$57:F$62)</f>
        <v>521139.43129886093</v>
      </c>
      <c r="G15" s="17">
        <f>+Market_shares!G15*SUMIF(TFC_Imports!$B$57:$B$62,TFC_Exports!$B15,TFC_Imports!G$57:G$62)</f>
        <v>877194.14402779588</v>
      </c>
      <c r="H15" s="17">
        <f>+Market_shares!H15*SUMIF(TFC_Imports!$B$57:$B$62,TFC_Exports!$B15,TFC_Imports!H$57:H$62)</f>
        <v>1208649.3064623494</v>
      </c>
      <c r="I15" s="17">
        <f>+Market_shares!I15*SUMIF(TFC_Imports!$B$57:$B$62,TFC_Exports!$B15,TFC_Imports!I$57:I$62)</f>
        <v>883375.51087634452</v>
      </c>
      <c r="J15" s="17">
        <f>+Market_shares!J15*SUMIF(TFC_Imports!$B$57:$B$62,TFC_Exports!$B15,TFC_Imports!J$57:J$62)</f>
        <v>1101002.4681786967</v>
      </c>
      <c r="K15" s="17">
        <f>+Market_shares!K15*SUMIF(TFC_Imports!$B$57:$B$62,TFC_Exports!$B15,TFC_Imports!K$57:K$62)</f>
        <v>1279292.7318901673</v>
      </c>
      <c r="L15" s="17">
        <f>+Market_shares!L15*SUMIF(TFC_Imports!$B$57:$B$62,TFC_Exports!$B15,TFC_Imports!L$57:L$62)</f>
        <v>1627695.2061876124</v>
      </c>
      <c r="M15" s="17">
        <f>+Market_shares!M15*SUMIF(TFC_Imports!$B$57:$B$62,TFC_Exports!$B15,TFC_Imports!M$57:M$62)</f>
        <v>1666708.4845790085</v>
      </c>
      <c r="N15" s="17">
        <f>+Market_shares!N15*SUMIF(TFC_Imports!$B$57:$B$62,TFC_Exports!$B15,TFC_Imports!N$57:N$62)</f>
        <v>1760021.151794763</v>
      </c>
      <c r="O15" s="17">
        <f>+Market_shares!O15*SUMIF(TFC_Imports!$B$57:$B$62,TFC_Exports!$B15,TFC_Imports!O$57:O$62)</f>
        <v>1728158.9985059928</v>
      </c>
      <c r="P15" s="17">
        <f>+Market_shares!P15*SUMIF(TFC_Imports!$B$57:$B$62,TFC_Exports!$B15,TFC_Imports!P$57:P$62)</f>
        <v>1743910.0018506842</v>
      </c>
      <c r="Q15" s="17">
        <f>+Market_shares!Q15*SUMIF(TFC_Imports!$B$57:$B$62,TFC_Exports!$B15,TFC_Imports!Q$57:Q$62)</f>
        <v>2046789.2858204085</v>
      </c>
    </row>
    <row r="16" spans="1:23" x14ac:dyDescent="0.25">
      <c r="A16" s="18" t="s">
        <v>8</v>
      </c>
      <c r="B16" s="18" t="s">
        <v>2</v>
      </c>
      <c r="C16" s="17">
        <f>+Market_shares!C16*SUMIF(TFC_Imports!$B$57:$B$62,TFC_Exports!$B16,TFC_Imports!C$57:C$62)</f>
        <v>3665725.3984123361</v>
      </c>
      <c r="D16" s="17">
        <f>+Market_shares!D16*SUMIF(TFC_Imports!$B$57:$B$62,TFC_Exports!$B16,TFC_Imports!D$57:D$62)</f>
        <v>3631013.5701448708</v>
      </c>
      <c r="E16" s="17">
        <f>+Market_shares!E16*SUMIF(TFC_Imports!$B$57:$B$62,TFC_Exports!$B16,TFC_Imports!E$57:E$62)</f>
        <v>3393605.2085238467</v>
      </c>
      <c r="F16" s="17">
        <f>+Market_shares!F16*SUMIF(TFC_Imports!$B$57:$B$62,TFC_Exports!$B16,TFC_Imports!F$57:F$62)</f>
        <v>3352781.7406673119</v>
      </c>
      <c r="G16" s="17">
        <f>+Market_shares!G16*SUMIF(TFC_Imports!$B$57:$B$62,TFC_Exports!$B16,TFC_Imports!G$57:G$62)</f>
        <v>3051507.1356215877</v>
      </c>
      <c r="H16" s="17">
        <f>+Market_shares!H16*SUMIF(TFC_Imports!$B$57:$B$62,TFC_Exports!$B16,TFC_Imports!H$57:H$62)</f>
        <v>3381113.4917386738</v>
      </c>
      <c r="I16" s="17">
        <f>+Market_shares!I16*SUMIF(TFC_Imports!$B$57:$B$62,TFC_Exports!$B16,TFC_Imports!I$57:I$62)</f>
        <v>3501057.5962698217</v>
      </c>
      <c r="J16" s="17">
        <f>+Market_shares!J16*SUMIF(TFC_Imports!$B$57:$B$62,TFC_Exports!$B16,TFC_Imports!J$57:J$62)</f>
        <v>3340439.0843755151</v>
      </c>
      <c r="K16" s="17">
        <f>+Market_shares!K16*SUMIF(TFC_Imports!$B$57:$B$62,TFC_Exports!$B16,TFC_Imports!K$57:K$62)</f>
        <v>3721535.8577184682</v>
      </c>
      <c r="L16" s="17">
        <f>+Market_shares!L16*SUMIF(TFC_Imports!$B$57:$B$62,TFC_Exports!$B16,TFC_Imports!L$57:L$62)</f>
        <v>3110796.8753239494</v>
      </c>
      <c r="M16" s="17">
        <f>+Market_shares!M16*SUMIF(TFC_Imports!$B$57:$B$62,TFC_Exports!$B16,TFC_Imports!M$57:M$62)</f>
        <v>3381892.04784487</v>
      </c>
      <c r="N16" s="17">
        <f>+Market_shares!N16*SUMIF(TFC_Imports!$B$57:$B$62,TFC_Exports!$B16,TFC_Imports!N$57:N$62)</f>
        <v>1620053.8601795586</v>
      </c>
      <c r="O16" s="17">
        <f>+Market_shares!O16*SUMIF(TFC_Imports!$B$57:$B$62,TFC_Exports!$B16,TFC_Imports!O$57:O$62)</f>
        <v>4127840.485914276</v>
      </c>
      <c r="P16" s="17">
        <f>+Market_shares!P16*SUMIF(TFC_Imports!$B$57:$B$62,TFC_Exports!$B16,TFC_Imports!P$57:P$62)</f>
        <v>2190396.2922728485</v>
      </c>
      <c r="Q16" s="17">
        <f>+Market_shares!Q16*SUMIF(TFC_Imports!$B$57:$B$62,TFC_Exports!$B16,TFC_Imports!Q$57:Q$62)</f>
        <v>2284748.8338132482</v>
      </c>
    </row>
    <row r="17" spans="1:17" x14ac:dyDescent="0.25">
      <c r="A17" s="18" t="s">
        <v>8</v>
      </c>
      <c r="B17" s="18" t="s">
        <v>3</v>
      </c>
      <c r="C17" s="17">
        <f>+Market_shares!C17*SUMIF(TFC_Imports!$B$57:$B$62,TFC_Exports!$B17,TFC_Imports!C$57:C$62)</f>
        <v>1669067.5313690372</v>
      </c>
      <c r="D17" s="17">
        <f>+Market_shares!D17*SUMIF(TFC_Imports!$B$57:$B$62,TFC_Exports!$B17,TFC_Imports!D$57:D$62)</f>
        <v>1905300.5714916233</v>
      </c>
      <c r="E17" s="17">
        <f>+Market_shares!E17*SUMIF(TFC_Imports!$B$57:$B$62,TFC_Exports!$B17,TFC_Imports!E$57:E$62)</f>
        <v>1896649.5132355331</v>
      </c>
      <c r="F17" s="17">
        <f>+Market_shares!F17*SUMIF(TFC_Imports!$B$57:$B$62,TFC_Exports!$B17,TFC_Imports!F$57:F$62)</f>
        <v>1609288.9802138545</v>
      </c>
      <c r="G17" s="17">
        <f>+Market_shares!G17*SUMIF(TFC_Imports!$B$57:$B$62,TFC_Exports!$B17,TFC_Imports!G$57:G$62)</f>
        <v>1223437.6330515505</v>
      </c>
      <c r="H17" s="17">
        <f>+Market_shares!H17*SUMIF(TFC_Imports!$B$57:$B$62,TFC_Exports!$B17,TFC_Imports!H$57:H$62)</f>
        <v>1570908.4258343326</v>
      </c>
      <c r="I17" s="17">
        <f>+Market_shares!I17*SUMIF(TFC_Imports!$B$57:$B$62,TFC_Exports!$B17,TFC_Imports!I$57:I$62)</f>
        <v>1496841.6620514577</v>
      </c>
      <c r="J17" s="17">
        <f>+Market_shares!J17*SUMIF(TFC_Imports!$B$57:$B$62,TFC_Exports!$B17,TFC_Imports!J$57:J$62)</f>
        <v>1639073.6333174941</v>
      </c>
      <c r="K17" s="17">
        <f>+Market_shares!K17*SUMIF(TFC_Imports!$B$57:$B$62,TFC_Exports!$B17,TFC_Imports!K$57:K$62)</f>
        <v>1954495.126088527</v>
      </c>
      <c r="L17" s="17">
        <f>+Market_shares!L17*SUMIF(TFC_Imports!$B$57:$B$62,TFC_Exports!$B17,TFC_Imports!L$57:L$62)</f>
        <v>2130742.9969298579</v>
      </c>
      <c r="M17" s="17">
        <f>+Market_shares!M17*SUMIF(TFC_Imports!$B$57:$B$62,TFC_Exports!$B17,TFC_Imports!M$57:M$62)</f>
        <v>1953284.3786753365</v>
      </c>
      <c r="N17" s="17">
        <f>+Market_shares!N17*SUMIF(TFC_Imports!$B$57:$B$62,TFC_Exports!$B17,TFC_Imports!N$57:N$62)</f>
        <v>1776418.9998733809</v>
      </c>
      <c r="O17" s="17">
        <f>+Market_shares!O17*SUMIF(TFC_Imports!$B$57:$B$62,TFC_Exports!$B17,TFC_Imports!O$57:O$62)</f>
        <v>1806652.2838740274</v>
      </c>
      <c r="P17" s="17">
        <f>+Market_shares!P17*SUMIF(TFC_Imports!$B$57:$B$62,TFC_Exports!$B17,TFC_Imports!P$57:P$62)</f>
        <v>1616031.278119121</v>
      </c>
      <c r="Q17" s="17">
        <f>+Market_shares!Q17*SUMIF(TFC_Imports!$B$57:$B$62,TFC_Exports!$B17,TFC_Imports!Q$57:Q$62)</f>
        <v>1838283.3153483756</v>
      </c>
    </row>
    <row r="18" spans="1:17" x14ac:dyDescent="0.25">
      <c r="A18" s="18" t="s">
        <v>8</v>
      </c>
      <c r="B18" s="18" t="s">
        <v>4</v>
      </c>
      <c r="C18" s="17">
        <f>+Market_shares!C18*SUMIF(TFC_Imports!$B$57:$B$62,TFC_Exports!$B18,TFC_Imports!C$57:C$62)</f>
        <v>0</v>
      </c>
      <c r="D18" s="17">
        <f>+Market_shares!D18*SUMIF(TFC_Imports!$B$57:$B$62,TFC_Exports!$B18,TFC_Imports!D$57:D$62)</f>
        <v>0</v>
      </c>
      <c r="E18" s="17">
        <f>+Market_shares!E18*SUMIF(TFC_Imports!$B$57:$B$62,TFC_Exports!$B18,TFC_Imports!E$57:E$62)</f>
        <v>0</v>
      </c>
      <c r="F18" s="17">
        <f>+Market_shares!F18*SUMIF(TFC_Imports!$B$57:$B$62,TFC_Exports!$B18,TFC_Imports!F$57:F$62)</f>
        <v>0</v>
      </c>
      <c r="G18" s="17">
        <f>+Market_shares!G18*SUMIF(TFC_Imports!$B$57:$B$62,TFC_Exports!$B18,TFC_Imports!G$57:G$62)</f>
        <v>0</v>
      </c>
      <c r="H18" s="17">
        <f>+Market_shares!H18*SUMIF(TFC_Imports!$B$57:$B$62,TFC_Exports!$B18,TFC_Imports!H$57:H$62)</f>
        <v>188.70387105464411</v>
      </c>
      <c r="I18" s="17">
        <f>+Market_shares!I18*SUMIF(TFC_Imports!$B$57:$B$62,TFC_Exports!$B18,TFC_Imports!I$57:I$62)</f>
        <v>394.14588041265233</v>
      </c>
      <c r="J18" s="17">
        <f>+Market_shares!J18*SUMIF(TFC_Imports!$B$57:$B$62,TFC_Exports!$B18,TFC_Imports!J$57:J$62)</f>
        <v>26778.858566438819</v>
      </c>
      <c r="K18" s="17">
        <f>+Market_shares!K18*SUMIF(TFC_Imports!$B$57:$B$62,TFC_Exports!$B18,TFC_Imports!K$57:K$62)</f>
        <v>574.98803110991446</v>
      </c>
      <c r="L18" s="17">
        <f>+Market_shares!L18*SUMIF(TFC_Imports!$B$57:$B$62,TFC_Exports!$B18,TFC_Imports!L$57:L$62)</f>
        <v>693.69069686817397</v>
      </c>
      <c r="M18" s="17">
        <f>+Market_shares!M18*SUMIF(TFC_Imports!$B$57:$B$62,TFC_Exports!$B18,TFC_Imports!M$57:M$62)</f>
        <v>2914.2515367364995</v>
      </c>
      <c r="N18" s="17">
        <f>+Market_shares!N18*SUMIF(TFC_Imports!$B$57:$B$62,TFC_Exports!$B18,TFC_Imports!N$57:N$62)</f>
        <v>2055.3917016551263</v>
      </c>
      <c r="O18" s="17">
        <f>+Market_shares!O18*SUMIF(TFC_Imports!$B$57:$B$62,TFC_Exports!$B18,TFC_Imports!O$57:O$62)</f>
        <v>2085.3447090518589</v>
      </c>
      <c r="P18" s="17">
        <f>+Market_shares!P18*SUMIF(TFC_Imports!$B$57:$B$62,TFC_Exports!$B18,TFC_Imports!P$57:P$62)</f>
        <v>1899.7978130181727</v>
      </c>
      <c r="Q18" s="17">
        <f>+Market_shares!Q18*SUMIF(TFC_Imports!$B$57:$B$62,TFC_Exports!$B18,TFC_Imports!Q$57:Q$62)</f>
        <v>2579.3883657861329</v>
      </c>
    </row>
    <row r="19" spans="1:17" x14ac:dyDescent="0.25">
      <c r="A19" s="18" t="s">
        <v>8</v>
      </c>
      <c r="B19" s="18" t="s">
        <v>5</v>
      </c>
      <c r="C19" s="17">
        <f>+Market_shares!C19*SUMIF(TFC_Imports!$B$57:$B$62,TFC_Exports!$B19,TFC_Imports!C$57:C$62)</f>
        <v>0</v>
      </c>
      <c r="D19" s="17">
        <f>+Market_shares!D19*SUMIF(TFC_Imports!$B$57:$B$62,TFC_Exports!$B19,TFC_Imports!D$57:D$62)</f>
        <v>0</v>
      </c>
      <c r="E19" s="17">
        <f>+Market_shares!E19*SUMIF(TFC_Imports!$B$57:$B$62,TFC_Exports!$B19,TFC_Imports!E$57:E$62)</f>
        <v>0</v>
      </c>
      <c r="F19" s="17">
        <f>+Market_shares!F19*SUMIF(TFC_Imports!$B$57:$B$62,TFC_Exports!$B19,TFC_Imports!F$57:F$62)</f>
        <v>0</v>
      </c>
      <c r="G19" s="17">
        <f>+Market_shares!G19*SUMIF(TFC_Imports!$B$57:$B$62,TFC_Exports!$B19,TFC_Imports!G$57:G$62)</f>
        <v>0</v>
      </c>
      <c r="H19" s="17">
        <f>+Market_shares!H19*SUMIF(TFC_Imports!$B$57:$B$62,TFC_Exports!$B19,TFC_Imports!H$57:H$62)</f>
        <v>0</v>
      </c>
      <c r="I19" s="17">
        <f>+Market_shares!I19*SUMIF(TFC_Imports!$B$57:$B$62,TFC_Exports!$B19,TFC_Imports!I$57:I$62)</f>
        <v>0</v>
      </c>
      <c r="J19" s="17">
        <f>+Market_shares!J19*SUMIF(TFC_Imports!$B$57:$B$62,TFC_Exports!$B19,TFC_Imports!J$57:J$62)</f>
        <v>0</v>
      </c>
      <c r="K19" s="17">
        <f>+Market_shares!K19*SUMIF(TFC_Imports!$B$57:$B$62,TFC_Exports!$B19,TFC_Imports!K$57:K$62)</f>
        <v>0</v>
      </c>
      <c r="L19" s="17">
        <f>+Market_shares!L19*SUMIF(TFC_Imports!$B$57:$B$62,TFC_Exports!$B19,TFC_Imports!L$57:L$62)</f>
        <v>0</v>
      </c>
      <c r="M19" s="17">
        <f>+Market_shares!M19*SUMIF(TFC_Imports!$B$57:$B$62,TFC_Exports!$B19,TFC_Imports!M$57:M$62)</f>
        <v>0</v>
      </c>
      <c r="N19" s="17">
        <f>+Market_shares!N19*SUMIF(TFC_Imports!$B$57:$B$62,TFC_Exports!$B19,TFC_Imports!N$57:N$62)</f>
        <v>0</v>
      </c>
      <c r="O19" s="17">
        <f>+Market_shares!O19*SUMIF(TFC_Imports!$B$57:$B$62,TFC_Exports!$B19,TFC_Imports!O$57:O$62)</f>
        <v>0</v>
      </c>
      <c r="P19" s="17">
        <f>+Market_shares!P19*SUMIF(TFC_Imports!$B$57:$B$62,TFC_Exports!$B19,TFC_Imports!P$57:P$62)</f>
        <v>0</v>
      </c>
      <c r="Q19" s="17">
        <f>+Market_shares!Q19*SUMIF(TFC_Imports!$B$57:$B$62,TFC_Exports!$B19,TFC_Imports!Q$57:Q$62)</f>
        <v>0</v>
      </c>
    </row>
    <row r="20" spans="1:17" x14ac:dyDescent="0.25">
      <c r="A20" s="18" t="s">
        <v>8</v>
      </c>
      <c r="B20" s="18" t="s">
        <v>6</v>
      </c>
      <c r="C20" s="17">
        <f>+Market_shares!C20*SUMIF(TFC_Imports!$B$57:$B$62,TFC_Exports!$B20,TFC_Imports!C$57:C$62)</f>
        <v>30307.184301385529</v>
      </c>
      <c r="D20" s="17">
        <f>+Market_shares!D20*SUMIF(TFC_Imports!$B$57:$B$62,TFC_Exports!$B20,TFC_Imports!D$57:D$62)</f>
        <v>40018.341546803094</v>
      </c>
      <c r="E20" s="17">
        <f>+Market_shares!E20*SUMIF(TFC_Imports!$B$57:$B$62,TFC_Exports!$B20,TFC_Imports!E$57:E$62)</f>
        <v>33754.832354662271</v>
      </c>
      <c r="F20" s="17">
        <f>+Market_shares!F20*SUMIF(TFC_Imports!$B$57:$B$62,TFC_Exports!$B20,TFC_Imports!F$57:F$62)</f>
        <v>44964.338052146566</v>
      </c>
      <c r="G20" s="17">
        <f>+Market_shares!G20*SUMIF(TFC_Imports!$B$57:$B$62,TFC_Exports!$B20,TFC_Imports!G$57:G$62)</f>
        <v>39744.061443704159</v>
      </c>
      <c r="H20" s="17">
        <f>+Market_shares!H20*SUMIF(TFC_Imports!$B$57:$B$62,TFC_Exports!$B20,TFC_Imports!H$57:H$62)</f>
        <v>41615.000626189605</v>
      </c>
      <c r="I20" s="17">
        <f>+Market_shares!I20*SUMIF(TFC_Imports!$B$57:$B$62,TFC_Exports!$B20,TFC_Imports!I$57:I$62)</f>
        <v>55033.653645237915</v>
      </c>
      <c r="J20" s="17">
        <f>+Market_shares!J20*SUMIF(TFC_Imports!$B$57:$B$62,TFC_Exports!$B20,TFC_Imports!J$57:J$62)</f>
        <v>41755.751556255571</v>
      </c>
      <c r="K20" s="17">
        <f>+Market_shares!K20*SUMIF(TFC_Imports!$B$57:$B$62,TFC_Exports!$B20,TFC_Imports!K$57:K$62)</f>
        <v>39231.128084507327</v>
      </c>
      <c r="L20" s="17">
        <f>+Market_shares!L20*SUMIF(TFC_Imports!$B$57:$B$62,TFC_Exports!$B20,TFC_Imports!L$57:L$62)</f>
        <v>23161.936031851041</v>
      </c>
      <c r="M20" s="17">
        <f>+Market_shares!M20*SUMIF(TFC_Imports!$B$57:$B$62,TFC_Exports!$B20,TFC_Imports!M$57:M$62)</f>
        <v>34869.070066221553</v>
      </c>
      <c r="N20" s="17">
        <f>+Market_shares!N20*SUMIF(TFC_Imports!$B$57:$B$62,TFC_Exports!$B20,TFC_Imports!N$57:N$62)</f>
        <v>37681.687672306907</v>
      </c>
      <c r="O20" s="17">
        <f>+Market_shares!O20*SUMIF(TFC_Imports!$B$57:$B$62,TFC_Exports!$B20,TFC_Imports!O$57:O$62)</f>
        <v>24552.390935598738</v>
      </c>
      <c r="P20" s="17">
        <f>+Market_shares!P20*SUMIF(TFC_Imports!$B$57:$B$62,TFC_Exports!$B20,TFC_Imports!P$57:P$62)</f>
        <v>32130.150685666213</v>
      </c>
      <c r="Q20" s="17">
        <f>+Market_shares!Q20*SUMIF(TFC_Imports!$B$57:$B$62,TFC_Exports!$B20,TFC_Imports!Q$57:Q$62)</f>
        <v>42119.772220483494</v>
      </c>
    </row>
    <row r="21" spans="1:17" x14ac:dyDescent="0.25">
      <c r="A21" s="18" t="s">
        <v>9</v>
      </c>
      <c r="B21" s="18" t="s">
        <v>1</v>
      </c>
      <c r="C21" s="17">
        <f>+Market_shares!C21*SUMIF(TFC_Imports!$B$57:$B$62,TFC_Exports!$B21,TFC_Imports!C$57:C$62)</f>
        <v>0</v>
      </c>
      <c r="D21" s="17">
        <f>+Market_shares!D21*SUMIF(TFC_Imports!$B$57:$B$62,TFC_Exports!$B21,TFC_Imports!D$57:D$62)</f>
        <v>0</v>
      </c>
      <c r="E21" s="17">
        <f>+Market_shares!E21*SUMIF(TFC_Imports!$B$57:$B$62,TFC_Exports!$B21,TFC_Imports!E$57:E$62)</f>
        <v>0</v>
      </c>
      <c r="F21" s="17">
        <f>+Market_shares!F21*SUMIF(TFC_Imports!$B$57:$B$62,TFC_Exports!$B21,TFC_Imports!F$57:F$62)</f>
        <v>0</v>
      </c>
      <c r="G21" s="17">
        <f>+Market_shares!G21*SUMIF(TFC_Imports!$B$57:$B$62,TFC_Exports!$B21,TFC_Imports!G$57:G$62)</f>
        <v>0</v>
      </c>
      <c r="H21" s="17">
        <f>+Market_shares!H21*SUMIF(TFC_Imports!$B$57:$B$62,TFC_Exports!$B21,TFC_Imports!H$57:H$62)</f>
        <v>0</v>
      </c>
      <c r="I21" s="17">
        <f>+Market_shares!I21*SUMIF(TFC_Imports!$B$57:$B$62,TFC_Exports!$B21,TFC_Imports!I$57:I$62)</f>
        <v>0</v>
      </c>
      <c r="J21" s="17">
        <f>+Market_shares!J21*SUMIF(TFC_Imports!$B$57:$B$62,TFC_Exports!$B21,TFC_Imports!J$57:J$62)</f>
        <v>0</v>
      </c>
      <c r="K21" s="17">
        <f>+Market_shares!K21*SUMIF(TFC_Imports!$B$57:$B$62,TFC_Exports!$B21,TFC_Imports!K$57:K$62)</f>
        <v>0</v>
      </c>
      <c r="L21" s="17">
        <f>+Market_shares!L21*SUMIF(TFC_Imports!$B$57:$B$62,TFC_Exports!$B21,TFC_Imports!L$57:L$62)</f>
        <v>0</v>
      </c>
      <c r="M21" s="17">
        <f>+Market_shares!M21*SUMIF(TFC_Imports!$B$57:$B$62,TFC_Exports!$B21,TFC_Imports!M$57:M$62)</f>
        <v>0</v>
      </c>
      <c r="N21" s="17">
        <f>+Market_shares!N21*SUMIF(TFC_Imports!$B$57:$B$62,TFC_Exports!$B21,TFC_Imports!N$57:N$62)</f>
        <v>0</v>
      </c>
      <c r="O21" s="17">
        <f>+Market_shares!O21*SUMIF(TFC_Imports!$B$57:$B$62,TFC_Exports!$B21,TFC_Imports!O$57:O$62)</f>
        <v>0</v>
      </c>
      <c r="P21" s="17">
        <f>+Market_shares!P21*SUMIF(TFC_Imports!$B$57:$B$62,TFC_Exports!$B21,TFC_Imports!P$57:P$62)</f>
        <v>0</v>
      </c>
      <c r="Q21" s="17">
        <f>+Market_shares!Q21*SUMIF(TFC_Imports!$B$57:$B$62,TFC_Exports!$B21,TFC_Imports!Q$57:Q$62)</f>
        <v>0</v>
      </c>
    </row>
    <row r="22" spans="1:17" x14ac:dyDescent="0.25">
      <c r="A22" s="18" t="s">
        <v>9</v>
      </c>
      <c r="B22" s="18" t="s">
        <v>2</v>
      </c>
      <c r="C22" s="17">
        <f>+Market_shares!C22*SUMIF(TFC_Imports!$B$57:$B$62,TFC_Exports!$B22,TFC_Imports!C$57:C$62)</f>
        <v>0</v>
      </c>
      <c r="D22" s="17">
        <f>+Market_shares!D22*SUMIF(TFC_Imports!$B$57:$B$62,TFC_Exports!$B22,TFC_Imports!D$57:D$62)</f>
        <v>0</v>
      </c>
      <c r="E22" s="17">
        <f>+Market_shares!E22*SUMIF(TFC_Imports!$B$57:$B$62,TFC_Exports!$B22,TFC_Imports!E$57:E$62)</f>
        <v>0</v>
      </c>
      <c r="F22" s="17">
        <f>+Market_shares!F22*SUMIF(TFC_Imports!$B$57:$B$62,TFC_Exports!$B22,TFC_Imports!F$57:F$62)</f>
        <v>0</v>
      </c>
      <c r="G22" s="17">
        <f>+Market_shares!G22*SUMIF(TFC_Imports!$B$57:$B$62,TFC_Exports!$B22,TFC_Imports!G$57:G$62)</f>
        <v>0</v>
      </c>
      <c r="H22" s="17">
        <f>+Market_shares!H22*SUMIF(TFC_Imports!$B$57:$B$62,TFC_Exports!$B22,TFC_Imports!H$57:H$62)</f>
        <v>0</v>
      </c>
      <c r="I22" s="17">
        <f>+Market_shares!I22*SUMIF(TFC_Imports!$B$57:$B$62,TFC_Exports!$B22,TFC_Imports!I$57:I$62)</f>
        <v>0</v>
      </c>
      <c r="J22" s="17">
        <f>+Market_shares!J22*SUMIF(TFC_Imports!$B$57:$B$62,TFC_Exports!$B22,TFC_Imports!J$57:J$62)</f>
        <v>0</v>
      </c>
      <c r="K22" s="17">
        <f>+Market_shares!K22*SUMIF(TFC_Imports!$B$57:$B$62,TFC_Exports!$B22,TFC_Imports!K$57:K$62)</f>
        <v>0</v>
      </c>
      <c r="L22" s="17">
        <f>+Market_shares!L22*SUMIF(TFC_Imports!$B$57:$B$62,TFC_Exports!$B22,TFC_Imports!L$57:L$62)</f>
        <v>0</v>
      </c>
      <c r="M22" s="17">
        <f>+Market_shares!M22*SUMIF(TFC_Imports!$B$57:$B$62,TFC_Exports!$B22,TFC_Imports!M$57:M$62)</f>
        <v>0</v>
      </c>
      <c r="N22" s="17">
        <f>+Market_shares!N22*SUMIF(TFC_Imports!$B$57:$B$62,TFC_Exports!$B22,TFC_Imports!N$57:N$62)</f>
        <v>0</v>
      </c>
      <c r="O22" s="17">
        <f>+Market_shares!O22*SUMIF(TFC_Imports!$B$57:$B$62,TFC_Exports!$B22,TFC_Imports!O$57:O$62)</f>
        <v>0</v>
      </c>
      <c r="P22" s="17">
        <f>+Market_shares!P22*SUMIF(TFC_Imports!$B$57:$B$62,TFC_Exports!$B22,TFC_Imports!P$57:P$62)</f>
        <v>0</v>
      </c>
      <c r="Q22" s="17">
        <f>+Market_shares!Q22*SUMIF(TFC_Imports!$B$57:$B$62,TFC_Exports!$B22,TFC_Imports!Q$57:Q$62)</f>
        <v>0</v>
      </c>
    </row>
    <row r="23" spans="1:17" x14ac:dyDescent="0.25">
      <c r="A23" s="18" t="s">
        <v>9</v>
      </c>
      <c r="B23" s="18" t="s">
        <v>3</v>
      </c>
      <c r="C23" s="17">
        <f>+Market_shares!C23*SUMIF(TFC_Imports!$B$57:$B$62,TFC_Exports!$B23,TFC_Imports!C$57:C$62)</f>
        <v>150627.65630639618</v>
      </c>
      <c r="D23" s="17">
        <f>+Market_shares!D23*SUMIF(TFC_Imports!$B$57:$B$62,TFC_Exports!$B23,TFC_Imports!D$57:D$62)</f>
        <v>42390.633399981256</v>
      </c>
      <c r="E23" s="17">
        <f>+Market_shares!E23*SUMIF(TFC_Imports!$B$57:$B$62,TFC_Exports!$B23,TFC_Imports!E$57:E$62)</f>
        <v>89462.929073414736</v>
      </c>
      <c r="F23" s="17">
        <f>+Market_shares!F23*SUMIF(TFC_Imports!$B$57:$B$62,TFC_Exports!$B23,TFC_Imports!F$57:F$62)</f>
        <v>75561.202503710389</v>
      </c>
      <c r="G23" s="17">
        <f>+Market_shares!G23*SUMIF(TFC_Imports!$B$57:$B$62,TFC_Exports!$B23,TFC_Imports!G$57:G$62)</f>
        <v>32197.075414642641</v>
      </c>
      <c r="H23" s="17">
        <f>+Market_shares!H23*SUMIF(TFC_Imports!$B$57:$B$62,TFC_Exports!$B23,TFC_Imports!H$57:H$62)</f>
        <v>24378.02091663895</v>
      </c>
      <c r="I23" s="17">
        <f>+Market_shares!I23*SUMIF(TFC_Imports!$B$57:$B$62,TFC_Exports!$B23,TFC_Imports!I$57:I$62)</f>
        <v>56064.014986678521</v>
      </c>
      <c r="J23" s="17">
        <f>+Market_shares!J23*SUMIF(TFC_Imports!$B$57:$B$62,TFC_Exports!$B23,TFC_Imports!J$57:J$62)</f>
        <v>45909.874559211159</v>
      </c>
      <c r="K23" s="17">
        <f>+Market_shares!K23*SUMIF(TFC_Imports!$B$57:$B$62,TFC_Exports!$B23,TFC_Imports!K$57:K$62)</f>
        <v>0</v>
      </c>
      <c r="L23" s="17">
        <f>+Market_shares!L23*SUMIF(TFC_Imports!$B$57:$B$62,TFC_Exports!$B23,TFC_Imports!L$57:L$62)</f>
        <v>0</v>
      </c>
      <c r="M23" s="17">
        <f>+Market_shares!M23*SUMIF(TFC_Imports!$B$57:$B$62,TFC_Exports!$B23,TFC_Imports!M$57:M$62)</f>
        <v>0</v>
      </c>
      <c r="N23" s="17">
        <f>+Market_shares!N23*SUMIF(TFC_Imports!$B$57:$B$62,TFC_Exports!$B23,TFC_Imports!N$57:N$62)</f>
        <v>0</v>
      </c>
      <c r="O23" s="17">
        <f>+Market_shares!O23*SUMIF(TFC_Imports!$B$57:$B$62,TFC_Exports!$B23,TFC_Imports!O$57:O$62)</f>
        <v>0</v>
      </c>
      <c r="P23" s="17">
        <f>+Market_shares!P23*SUMIF(TFC_Imports!$B$57:$B$62,TFC_Exports!$B23,TFC_Imports!P$57:P$62)</f>
        <v>0</v>
      </c>
      <c r="Q23" s="17">
        <f>+Market_shares!Q23*SUMIF(TFC_Imports!$B$57:$B$62,TFC_Exports!$B23,TFC_Imports!Q$57:Q$62)</f>
        <v>0</v>
      </c>
    </row>
    <row r="24" spans="1:17" x14ac:dyDescent="0.25">
      <c r="A24" s="18" t="s">
        <v>9</v>
      </c>
      <c r="B24" s="18" t="s">
        <v>4</v>
      </c>
      <c r="C24" s="17">
        <f>+Market_shares!C24*SUMIF(TFC_Imports!$B$57:$B$62,TFC_Exports!$B24,TFC_Imports!C$57:C$62)</f>
        <v>0</v>
      </c>
      <c r="D24" s="17">
        <f>+Market_shares!D24*SUMIF(TFC_Imports!$B$57:$B$62,TFC_Exports!$B24,TFC_Imports!D$57:D$62)</f>
        <v>0</v>
      </c>
      <c r="E24" s="17">
        <f>+Market_shares!E24*SUMIF(TFC_Imports!$B$57:$B$62,TFC_Exports!$B24,TFC_Imports!E$57:E$62)</f>
        <v>0</v>
      </c>
      <c r="F24" s="17">
        <f>+Market_shares!F24*SUMIF(TFC_Imports!$B$57:$B$62,TFC_Exports!$B24,TFC_Imports!F$57:F$62)</f>
        <v>0</v>
      </c>
      <c r="G24" s="17">
        <f>+Market_shares!G24*SUMIF(TFC_Imports!$B$57:$B$62,TFC_Exports!$B24,TFC_Imports!G$57:G$62)</f>
        <v>0</v>
      </c>
      <c r="H24" s="17">
        <f>+Market_shares!H24*SUMIF(TFC_Imports!$B$57:$B$62,TFC_Exports!$B24,TFC_Imports!H$57:H$62)</f>
        <v>0</v>
      </c>
      <c r="I24" s="17">
        <f>+Market_shares!I24*SUMIF(TFC_Imports!$B$57:$B$62,TFC_Exports!$B24,TFC_Imports!I$57:I$62)</f>
        <v>0</v>
      </c>
      <c r="J24" s="17">
        <f>+Market_shares!J24*SUMIF(TFC_Imports!$B$57:$B$62,TFC_Exports!$B24,TFC_Imports!J$57:J$62)</f>
        <v>0</v>
      </c>
      <c r="K24" s="17">
        <f>+Market_shares!K24*SUMIF(TFC_Imports!$B$57:$B$62,TFC_Exports!$B24,TFC_Imports!K$57:K$62)</f>
        <v>0</v>
      </c>
      <c r="L24" s="17">
        <f>+Market_shares!L24*SUMIF(TFC_Imports!$B$57:$B$62,TFC_Exports!$B24,TFC_Imports!L$57:L$62)</f>
        <v>0</v>
      </c>
      <c r="M24" s="17">
        <f>+Market_shares!M24*SUMIF(TFC_Imports!$B$57:$B$62,TFC_Exports!$B24,TFC_Imports!M$57:M$62)</f>
        <v>0</v>
      </c>
      <c r="N24" s="17">
        <f>+Market_shares!N24*SUMIF(TFC_Imports!$B$57:$B$62,TFC_Exports!$B24,TFC_Imports!N$57:N$62)</f>
        <v>0</v>
      </c>
      <c r="O24" s="17">
        <f>+Market_shares!O24*SUMIF(TFC_Imports!$B$57:$B$62,TFC_Exports!$B24,TFC_Imports!O$57:O$62)</f>
        <v>0</v>
      </c>
      <c r="P24" s="17">
        <f>+Market_shares!P24*SUMIF(TFC_Imports!$B$57:$B$62,TFC_Exports!$B24,TFC_Imports!P$57:P$62)</f>
        <v>0</v>
      </c>
      <c r="Q24" s="17">
        <f>+Market_shares!Q24*SUMIF(TFC_Imports!$B$57:$B$62,TFC_Exports!$B24,TFC_Imports!Q$57:Q$62)</f>
        <v>0</v>
      </c>
    </row>
    <row r="25" spans="1:17" x14ac:dyDescent="0.25">
      <c r="A25" s="18" t="s">
        <v>9</v>
      </c>
      <c r="B25" s="18" t="s">
        <v>5</v>
      </c>
      <c r="C25" s="17">
        <f>+Market_shares!C25*SUMIF(TFC_Imports!$B$57:$B$62,TFC_Exports!$B25,TFC_Imports!C$57:C$62)</f>
        <v>0</v>
      </c>
      <c r="D25" s="17">
        <f>+Market_shares!D25*SUMIF(TFC_Imports!$B$57:$B$62,TFC_Exports!$B25,TFC_Imports!D$57:D$62)</f>
        <v>0</v>
      </c>
      <c r="E25" s="17">
        <f>+Market_shares!E25*SUMIF(TFC_Imports!$B$57:$B$62,TFC_Exports!$B25,TFC_Imports!E$57:E$62)</f>
        <v>0</v>
      </c>
      <c r="F25" s="17">
        <f>+Market_shares!F25*SUMIF(TFC_Imports!$B$57:$B$62,TFC_Exports!$B25,TFC_Imports!F$57:F$62)</f>
        <v>0</v>
      </c>
      <c r="G25" s="17">
        <f>+Market_shares!G25*SUMIF(TFC_Imports!$B$57:$B$62,TFC_Exports!$B25,TFC_Imports!G$57:G$62)</f>
        <v>0</v>
      </c>
      <c r="H25" s="17">
        <f>+Market_shares!H25*SUMIF(TFC_Imports!$B$57:$B$62,TFC_Exports!$B25,TFC_Imports!H$57:H$62)</f>
        <v>0</v>
      </c>
      <c r="I25" s="17">
        <f>+Market_shares!I25*SUMIF(TFC_Imports!$B$57:$B$62,TFC_Exports!$B25,TFC_Imports!I$57:I$62)</f>
        <v>0</v>
      </c>
      <c r="J25" s="17">
        <f>+Market_shares!J25*SUMIF(TFC_Imports!$B$57:$B$62,TFC_Exports!$B25,TFC_Imports!J$57:J$62)</f>
        <v>0</v>
      </c>
      <c r="K25" s="17">
        <f>+Market_shares!K25*SUMIF(TFC_Imports!$B$57:$B$62,TFC_Exports!$B25,TFC_Imports!K$57:K$62)</f>
        <v>0</v>
      </c>
      <c r="L25" s="17">
        <f>+Market_shares!L25*SUMIF(TFC_Imports!$B$57:$B$62,TFC_Exports!$B25,TFC_Imports!L$57:L$62)</f>
        <v>0</v>
      </c>
      <c r="M25" s="17">
        <f>+Market_shares!M25*SUMIF(TFC_Imports!$B$57:$B$62,TFC_Exports!$B25,TFC_Imports!M$57:M$62)</f>
        <v>0</v>
      </c>
      <c r="N25" s="17">
        <f>+Market_shares!N25*SUMIF(TFC_Imports!$B$57:$B$62,TFC_Exports!$B25,TFC_Imports!N$57:N$62)</f>
        <v>0</v>
      </c>
      <c r="O25" s="17">
        <f>+Market_shares!O25*SUMIF(TFC_Imports!$B$57:$B$62,TFC_Exports!$B25,TFC_Imports!O$57:O$62)</f>
        <v>0</v>
      </c>
      <c r="P25" s="17">
        <f>+Market_shares!P25*SUMIF(TFC_Imports!$B$57:$B$62,TFC_Exports!$B25,TFC_Imports!P$57:P$62)</f>
        <v>0</v>
      </c>
      <c r="Q25" s="17">
        <f>+Market_shares!Q25*SUMIF(TFC_Imports!$B$57:$B$62,TFC_Exports!$B25,TFC_Imports!Q$57:Q$62)</f>
        <v>0</v>
      </c>
    </row>
    <row r="26" spans="1:17" x14ac:dyDescent="0.25">
      <c r="A26" s="18" t="s">
        <v>9</v>
      </c>
      <c r="B26" s="18" t="s">
        <v>6</v>
      </c>
      <c r="C26" s="17">
        <f>+Market_shares!C26*SUMIF(TFC_Imports!$B$57:$B$62,TFC_Exports!$B26,TFC_Imports!C$57:C$62)</f>
        <v>0</v>
      </c>
      <c r="D26" s="17">
        <f>+Market_shares!D26*SUMIF(TFC_Imports!$B$57:$B$62,TFC_Exports!$B26,TFC_Imports!D$57:D$62)</f>
        <v>0</v>
      </c>
      <c r="E26" s="17">
        <f>+Market_shares!E26*SUMIF(TFC_Imports!$B$57:$B$62,TFC_Exports!$B26,TFC_Imports!E$57:E$62)</f>
        <v>0</v>
      </c>
      <c r="F26" s="17">
        <f>+Market_shares!F26*SUMIF(TFC_Imports!$B$57:$B$62,TFC_Exports!$B26,TFC_Imports!F$57:F$62)</f>
        <v>0</v>
      </c>
      <c r="G26" s="17">
        <f>+Market_shares!G26*SUMIF(TFC_Imports!$B$57:$B$62,TFC_Exports!$B26,TFC_Imports!G$57:G$62)</f>
        <v>0</v>
      </c>
      <c r="H26" s="17">
        <f>+Market_shares!H26*SUMIF(TFC_Imports!$B$57:$B$62,TFC_Exports!$B26,TFC_Imports!H$57:H$62)</f>
        <v>0</v>
      </c>
      <c r="I26" s="17">
        <f>+Market_shares!I26*SUMIF(TFC_Imports!$B$57:$B$62,TFC_Exports!$B26,TFC_Imports!I$57:I$62)</f>
        <v>0</v>
      </c>
      <c r="J26" s="17">
        <f>+Market_shares!J26*SUMIF(TFC_Imports!$B$57:$B$62,TFC_Exports!$B26,TFC_Imports!J$57:J$62)</f>
        <v>0</v>
      </c>
      <c r="K26" s="17">
        <f>+Market_shares!K26*SUMIF(TFC_Imports!$B$57:$B$62,TFC_Exports!$B26,TFC_Imports!K$57:K$62)</f>
        <v>0</v>
      </c>
      <c r="L26" s="17">
        <f>+Market_shares!L26*SUMIF(TFC_Imports!$B$57:$B$62,TFC_Exports!$B26,TFC_Imports!L$57:L$62)</f>
        <v>0</v>
      </c>
      <c r="M26" s="17">
        <f>+Market_shares!M26*SUMIF(TFC_Imports!$B$57:$B$62,TFC_Exports!$B26,TFC_Imports!M$57:M$62)</f>
        <v>0</v>
      </c>
      <c r="N26" s="17">
        <f>+Market_shares!N26*SUMIF(TFC_Imports!$B$57:$B$62,TFC_Exports!$B26,TFC_Imports!N$57:N$62)</f>
        <v>0</v>
      </c>
      <c r="O26" s="17">
        <f>+Market_shares!O26*SUMIF(TFC_Imports!$B$57:$B$62,TFC_Exports!$B26,TFC_Imports!O$57:O$62)</f>
        <v>0</v>
      </c>
      <c r="P26" s="17">
        <f>+Market_shares!P26*SUMIF(TFC_Imports!$B$57:$B$62,TFC_Exports!$B26,TFC_Imports!P$57:P$62)</f>
        <v>0</v>
      </c>
      <c r="Q26" s="17">
        <f>+Market_shares!Q26*SUMIF(TFC_Imports!$B$57:$B$62,TFC_Exports!$B26,TFC_Imports!Q$57:Q$62)</f>
        <v>0</v>
      </c>
    </row>
    <row r="27" spans="1:17" x14ac:dyDescent="0.25">
      <c r="A27" s="18" t="s">
        <v>10</v>
      </c>
      <c r="B27" s="18" t="s">
        <v>1</v>
      </c>
      <c r="C27" s="17">
        <f>+Market_shares!C27*SUMIF(TFC_Imports!$B$57:$B$62,TFC_Exports!$B27,TFC_Imports!C$57:C$62)</f>
        <v>0</v>
      </c>
      <c r="D27" s="17">
        <f>+Market_shares!D27*SUMIF(TFC_Imports!$B$57:$B$62,TFC_Exports!$B27,TFC_Imports!D$57:D$62)</f>
        <v>0</v>
      </c>
      <c r="E27" s="17">
        <f>+Market_shares!E27*SUMIF(TFC_Imports!$B$57:$B$62,TFC_Exports!$B27,TFC_Imports!E$57:E$62)</f>
        <v>0</v>
      </c>
      <c r="F27" s="17">
        <f>+Market_shares!F27*SUMIF(TFC_Imports!$B$57:$B$62,TFC_Exports!$B27,TFC_Imports!F$57:F$62)</f>
        <v>0</v>
      </c>
      <c r="G27" s="17">
        <f>+Market_shares!G27*SUMIF(TFC_Imports!$B$57:$B$62,TFC_Exports!$B27,TFC_Imports!G$57:G$62)</f>
        <v>0</v>
      </c>
      <c r="H27" s="17">
        <f>+Market_shares!H27*SUMIF(TFC_Imports!$B$57:$B$62,TFC_Exports!$B27,TFC_Imports!H$57:H$62)</f>
        <v>0</v>
      </c>
      <c r="I27" s="17">
        <f>+Market_shares!I27*SUMIF(TFC_Imports!$B$57:$B$62,TFC_Exports!$B27,TFC_Imports!I$57:I$62)</f>
        <v>0</v>
      </c>
      <c r="J27" s="17">
        <f>+Market_shares!J27*SUMIF(TFC_Imports!$B$57:$B$62,TFC_Exports!$B27,TFC_Imports!J$57:J$62)</f>
        <v>0</v>
      </c>
      <c r="K27" s="17">
        <f>+Market_shares!K27*SUMIF(TFC_Imports!$B$57:$B$62,TFC_Exports!$B27,TFC_Imports!K$57:K$62)</f>
        <v>0</v>
      </c>
      <c r="L27" s="17">
        <f>+Market_shares!L27*SUMIF(TFC_Imports!$B$57:$B$62,TFC_Exports!$B27,TFC_Imports!L$57:L$62)</f>
        <v>0</v>
      </c>
      <c r="M27" s="17">
        <f>+Market_shares!M27*SUMIF(TFC_Imports!$B$57:$B$62,TFC_Exports!$B27,TFC_Imports!M$57:M$62)</f>
        <v>0</v>
      </c>
      <c r="N27" s="17">
        <f>+Market_shares!N27*SUMIF(TFC_Imports!$B$57:$B$62,TFC_Exports!$B27,TFC_Imports!N$57:N$62)</f>
        <v>0</v>
      </c>
      <c r="O27" s="17">
        <f>+Market_shares!O27*SUMIF(TFC_Imports!$B$57:$B$62,TFC_Exports!$B27,TFC_Imports!O$57:O$62)</f>
        <v>0</v>
      </c>
      <c r="P27" s="17">
        <f>+Market_shares!P27*SUMIF(TFC_Imports!$B$57:$B$62,TFC_Exports!$B27,TFC_Imports!P$57:P$62)</f>
        <v>0</v>
      </c>
      <c r="Q27" s="17">
        <f>+Market_shares!Q27*SUMIF(TFC_Imports!$B$57:$B$62,TFC_Exports!$B27,TFC_Imports!Q$57:Q$62)</f>
        <v>0</v>
      </c>
    </row>
    <row r="28" spans="1:17" x14ac:dyDescent="0.25">
      <c r="A28" s="18" t="s">
        <v>10</v>
      </c>
      <c r="B28" s="18" t="s">
        <v>2</v>
      </c>
      <c r="C28" s="17">
        <f>+Market_shares!C28*SUMIF(TFC_Imports!$B$57:$B$62,TFC_Exports!$B28,TFC_Imports!C$57:C$62)</f>
        <v>0</v>
      </c>
      <c r="D28" s="17">
        <f>+Market_shares!D28*SUMIF(TFC_Imports!$B$57:$B$62,TFC_Exports!$B28,TFC_Imports!D$57:D$62)</f>
        <v>0</v>
      </c>
      <c r="E28" s="17">
        <f>+Market_shares!E28*SUMIF(TFC_Imports!$B$57:$B$62,TFC_Exports!$B28,TFC_Imports!E$57:E$62)</f>
        <v>0</v>
      </c>
      <c r="F28" s="17">
        <f>+Market_shares!F28*SUMIF(TFC_Imports!$B$57:$B$62,TFC_Exports!$B28,TFC_Imports!F$57:F$62)</f>
        <v>0</v>
      </c>
      <c r="G28" s="17">
        <f>+Market_shares!G28*SUMIF(TFC_Imports!$B$57:$B$62,TFC_Exports!$B28,TFC_Imports!G$57:G$62)</f>
        <v>0</v>
      </c>
      <c r="H28" s="17">
        <f>+Market_shares!H28*SUMIF(TFC_Imports!$B$57:$B$62,TFC_Exports!$B28,TFC_Imports!H$57:H$62)</f>
        <v>0</v>
      </c>
      <c r="I28" s="17">
        <f>+Market_shares!I28*SUMIF(TFC_Imports!$B$57:$B$62,TFC_Exports!$B28,TFC_Imports!I$57:I$62)</f>
        <v>0</v>
      </c>
      <c r="J28" s="17">
        <f>+Market_shares!J28*SUMIF(TFC_Imports!$B$57:$B$62,TFC_Exports!$B28,TFC_Imports!J$57:J$62)</f>
        <v>0</v>
      </c>
      <c r="K28" s="17">
        <f>+Market_shares!K28*SUMIF(TFC_Imports!$B$57:$B$62,TFC_Exports!$B28,TFC_Imports!K$57:K$62)</f>
        <v>0</v>
      </c>
      <c r="L28" s="17">
        <f>+Market_shares!L28*SUMIF(TFC_Imports!$B$57:$B$62,TFC_Exports!$B28,TFC_Imports!L$57:L$62)</f>
        <v>0</v>
      </c>
      <c r="M28" s="17">
        <f>+Market_shares!M28*SUMIF(TFC_Imports!$B$57:$B$62,TFC_Exports!$B28,TFC_Imports!M$57:M$62)</f>
        <v>0</v>
      </c>
      <c r="N28" s="17">
        <f>+Market_shares!N28*SUMIF(TFC_Imports!$B$57:$B$62,TFC_Exports!$B28,TFC_Imports!N$57:N$62)</f>
        <v>0</v>
      </c>
      <c r="O28" s="17">
        <f>+Market_shares!O28*SUMIF(TFC_Imports!$B$57:$B$62,TFC_Exports!$B28,TFC_Imports!O$57:O$62)</f>
        <v>0</v>
      </c>
      <c r="P28" s="17">
        <f>+Market_shares!P28*SUMIF(TFC_Imports!$B$57:$B$62,TFC_Exports!$B28,TFC_Imports!P$57:P$62)</f>
        <v>0</v>
      </c>
      <c r="Q28" s="17">
        <f>+Market_shares!Q28*SUMIF(TFC_Imports!$B$57:$B$62,TFC_Exports!$B28,TFC_Imports!Q$57:Q$62)</f>
        <v>0</v>
      </c>
    </row>
    <row r="29" spans="1:17" x14ac:dyDescent="0.25">
      <c r="A29" s="18" t="s">
        <v>10</v>
      </c>
      <c r="B29" s="18" t="s">
        <v>3</v>
      </c>
      <c r="C29" s="17">
        <f>+Market_shares!C29*SUMIF(TFC_Imports!$B$57:$B$62,TFC_Exports!$B29,TFC_Imports!C$57:C$62)</f>
        <v>0</v>
      </c>
      <c r="D29" s="17">
        <f>+Market_shares!D29*SUMIF(TFC_Imports!$B$57:$B$62,TFC_Exports!$B29,TFC_Imports!D$57:D$62)</f>
        <v>0</v>
      </c>
      <c r="E29" s="17">
        <f>+Market_shares!E29*SUMIF(TFC_Imports!$B$57:$B$62,TFC_Exports!$B29,TFC_Imports!E$57:E$62)</f>
        <v>0</v>
      </c>
      <c r="F29" s="17">
        <f>+Market_shares!F29*SUMIF(TFC_Imports!$B$57:$B$62,TFC_Exports!$B29,TFC_Imports!F$57:F$62)</f>
        <v>0</v>
      </c>
      <c r="G29" s="17">
        <f>+Market_shares!G29*SUMIF(TFC_Imports!$B$57:$B$62,TFC_Exports!$B29,TFC_Imports!G$57:G$62)</f>
        <v>0</v>
      </c>
      <c r="H29" s="17">
        <f>+Market_shares!H29*SUMIF(TFC_Imports!$B$57:$B$62,TFC_Exports!$B29,TFC_Imports!H$57:H$62)</f>
        <v>0</v>
      </c>
      <c r="I29" s="17">
        <f>+Market_shares!I29*SUMIF(TFC_Imports!$B$57:$B$62,TFC_Exports!$B29,TFC_Imports!I$57:I$62)</f>
        <v>0</v>
      </c>
      <c r="J29" s="17">
        <f>+Market_shares!J29*SUMIF(TFC_Imports!$B$57:$B$62,TFC_Exports!$B29,TFC_Imports!J$57:J$62)</f>
        <v>0</v>
      </c>
      <c r="K29" s="17">
        <f>+Market_shares!K29*SUMIF(TFC_Imports!$B$57:$B$62,TFC_Exports!$B29,TFC_Imports!K$57:K$62)</f>
        <v>34517.824527012897</v>
      </c>
      <c r="L29" s="17">
        <f>+Market_shares!L29*SUMIF(TFC_Imports!$B$57:$B$62,TFC_Exports!$B29,TFC_Imports!L$57:L$62)</f>
        <v>0</v>
      </c>
      <c r="M29" s="17">
        <f>+Market_shares!M29*SUMIF(TFC_Imports!$B$57:$B$62,TFC_Exports!$B29,TFC_Imports!M$57:M$62)</f>
        <v>0</v>
      </c>
      <c r="N29" s="17">
        <f>+Market_shares!N29*SUMIF(TFC_Imports!$B$57:$B$62,TFC_Exports!$B29,TFC_Imports!N$57:N$62)</f>
        <v>0</v>
      </c>
      <c r="O29" s="17">
        <f>+Market_shares!O29*SUMIF(TFC_Imports!$B$57:$B$62,TFC_Exports!$B29,TFC_Imports!O$57:O$62)</f>
        <v>0</v>
      </c>
      <c r="P29" s="17">
        <f>+Market_shares!P29*SUMIF(TFC_Imports!$B$57:$B$62,TFC_Exports!$B29,TFC_Imports!P$57:P$62)</f>
        <v>0</v>
      </c>
      <c r="Q29" s="17">
        <f>+Market_shares!Q29*SUMIF(TFC_Imports!$B$57:$B$62,TFC_Exports!$B29,TFC_Imports!Q$57:Q$62)</f>
        <v>0</v>
      </c>
    </row>
    <row r="30" spans="1:17" x14ac:dyDescent="0.25">
      <c r="A30" s="18" t="s">
        <v>10</v>
      </c>
      <c r="B30" s="18" t="s">
        <v>4</v>
      </c>
      <c r="C30" s="17">
        <f>+Market_shares!C30*SUMIF(TFC_Imports!$B$57:$B$62,TFC_Exports!$B30,TFC_Imports!C$57:C$62)</f>
        <v>0</v>
      </c>
      <c r="D30" s="17">
        <f>+Market_shares!D30*SUMIF(TFC_Imports!$B$57:$B$62,TFC_Exports!$B30,TFC_Imports!D$57:D$62)</f>
        <v>0</v>
      </c>
      <c r="E30" s="17">
        <f>+Market_shares!E30*SUMIF(TFC_Imports!$B$57:$B$62,TFC_Exports!$B30,TFC_Imports!E$57:E$62)</f>
        <v>0</v>
      </c>
      <c r="F30" s="17">
        <f>+Market_shares!F30*SUMIF(TFC_Imports!$B$57:$B$62,TFC_Exports!$B30,TFC_Imports!F$57:F$62)</f>
        <v>0</v>
      </c>
      <c r="G30" s="17">
        <f>+Market_shares!G30*SUMIF(TFC_Imports!$B$57:$B$62,TFC_Exports!$B30,TFC_Imports!G$57:G$62)</f>
        <v>0</v>
      </c>
      <c r="H30" s="17">
        <f>+Market_shares!H30*SUMIF(TFC_Imports!$B$57:$B$62,TFC_Exports!$B30,TFC_Imports!H$57:H$62)</f>
        <v>0</v>
      </c>
      <c r="I30" s="17">
        <f>+Market_shares!I30*SUMIF(TFC_Imports!$B$57:$B$62,TFC_Exports!$B30,TFC_Imports!I$57:I$62)</f>
        <v>0</v>
      </c>
      <c r="J30" s="17">
        <f>+Market_shares!J30*SUMIF(TFC_Imports!$B$57:$B$62,TFC_Exports!$B30,TFC_Imports!J$57:J$62)</f>
        <v>0</v>
      </c>
      <c r="K30" s="17">
        <f>+Market_shares!K30*SUMIF(TFC_Imports!$B$57:$B$62,TFC_Exports!$B30,TFC_Imports!K$57:K$62)</f>
        <v>0</v>
      </c>
      <c r="L30" s="17">
        <f>+Market_shares!L30*SUMIF(TFC_Imports!$B$57:$B$62,TFC_Exports!$B30,TFC_Imports!L$57:L$62)</f>
        <v>0</v>
      </c>
      <c r="M30" s="17">
        <f>+Market_shares!M30*SUMIF(TFC_Imports!$B$57:$B$62,TFC_Exports!$B30,TFC_Imports!M$57:M$62)</f>
        <v>0</v>
      </c>
      <c r="N30" s="17">
        <f>+Market_shares!N30*SUMIF(TFC_Imports!$B$57:$B$62,TFC_Exports!$B30,TFC_Imports!N$57:N$62)</f>
        <v>0</v>
      </c>
      <c r="O30" s="17">
        <f>+Market_shares!O30*SUMIF(TFC_Imports!$B$57:$B$62,TFC_Exports!$B30,TFC_Imports!O$57:O$62)</f>
        <v>0</v>
      </c>
      <c r="P30" s="17">
        <f>+Market_shares!P30*SUMIF(TFC_Imports!$B$57:$B$62,TFC_Exports!$B30,TFC_Imports!P$57:P$62)</f>
        <v>0</v>
      </c>
      <c r="Q30" s="17">
        <f>+Market_shares!Q30*SUMIF(TFC_Imports!$B$57:$B$62,TFC_Exports!$B30,TFC_Imports!Q$57:Q$62)</f>
        <v>0</v>
      </c>
    </row>
    <row r="31" spans="1:17" x14ac:dyDescent="0.25">
      <c r="A31" s="18" t="s">
        <v>10</v>
      </c>
      <c r="B31" s="18" t="s">
        <v>5</v>
      </c>
      <c r="C31" s="17">
        <f>+Market_shares!C31*SUMIF(TFC_Imports!$B$57:$B$62,TFC_Exports!$B31,TFC_Imports!C$57:C$62)</f>
        <v>0</v>
      </c>
      <c r="D31" s="17">
        <f>+Market_shares!D31*SUMIF(TFC_Imports!$B$57:$B$62,TFC_Exports!$B31,TFC_Imports!D$57:D$62)</f>
        <v>0</v>
      </c>
      <c r="E31" s="17">
        <f>+Market_shares!E31*SUMIF(TFC_Imports!$B$57:$B$62,TFC_Exports!$B31,TFC_Imports!E$57:E$62)</f>
        <v>0</v>
      </c>
      <c r="F31" s="17">
        <f>+Market_shares!F31*SUMIF(TFC_Imports!$B$57:$B$62,TFC_Exports!$B31,TFC_Imports!F$57:F$62)</f>
        <v>0</v>
      </c>
      <c r="G31" s="17">
        <f>+Market_shares!G31*SUMIF(TFC_Imports!$B$57:$B$62,TFC_Exports!$B31,TFC_Imports!G$57:G$62)</f>
        <v>0</v>
      </c>
      <c r="H31" s="17">
        <f>+Market_shares!H31*SUMIF(TFC_Imports!$B$57:$B$62,TFC_Exports!$B31,TFC_Imports!H$57:H$62)</f>
        <v>0</v>
      </c>
      <c r="I31" s="17">
        <f>+Market_shares!I31*SUMIF(TFC_Imports!$B$57:$B$62,TFC_Exports!$B31,TFC_Imports!I$57:I$62)</f>
        <v>0</v>
      </c>
      <c r="J31" s="17">
        <f>+Market_shares!J31*SUMIF(TFC_Imports!$B$57:$B$62,TFC_Exports!$B31,TFC_Imports!J$57:J$62)</f>
        <v>0</v>
      </c>
      <c r="K31" s="17">
        <f>+Market_shares!K31*SUMIF(TFC_Imports!$B$57:$B$62,TFC_Exports!$B31,TFC_Imports!K$57:K$62)</f>
        <v>0</v>
      </c>
      <c r="L31" s="17">
        <f>+Market_shares!L31*SUMIF(TFC_Imports!$B$57:$B$62,TFC_Exports!$B31,TFC_Imports!L$57:L$62)</f>
        <v>0</v>
      </c>
      <c r="M31" s="17">
        <f>+Market_shares!M31*SUMIF(TFC_Imports!$B$57:$B$62,TFC_Exports!$B31,TFC_Imports!M$57:M$62)</f>
        <v>0</v>
      </c>
      <c r="N31" s="17">
        <f>+Market_shares!N31*SUMIF(TFC_Imports!$B$57:$B$62,TFC_Exports!$B31,TFC_Imports!N$57:N$62)</f>
        <v>0</v>
      </c>
      <c r="O31" s="17">
        <f>+Market_shares!O31*SUMIF(TFC_Imports!$B$57:$B$62,TFC_Exports!$B31,TFC_Imports!O$57:O$62)</f>
        <v>0</v>
      </c>
      <c r="P31" s="17">
        <f>+Market_shares!P31*SUMIF(TFC_Imports!$B$57:$B$62,TFC_Exports!$B31,TFC_Imports!P$57:P$62)</f>
        <v>0</v>
      </c>
      <c r="Q31" s="17">
        <f>+Market_shares!Q31*SUMIF(TFC_Imports!$B$57:$B$62,TFC_Exports!$B31,TFC_Imports!Q$57:Q$62)</f>
        <v>0</v>
      </c>
    </row>
    <row r="32" spans="1:17" x14ac:dyDescent="0.25">
      <c r="A32" s="18" t="s">
        <v>10</v>
      </c>
      <c r="B32" s="18" t="s">
        <v>6</v>
      </c>
      <c r="C32" s="17">
        <f>+Market_shares!C32*SUMIF(TFC_Imports!$B$57:$B$62,TFC_Exports!$B32,TFC_Imports!C$57:C$62)</f>
        <v>0</v>
      </c>
      <c r="D32" s="17">
        <f>+Market_shares!D32*SUMIF(TFC_Imports!$B$57:$B$62,TFC_Exports!$B32,TFC_Imports!D$57:D$62)</f>
        <v>7855.1032956104646</v>
      </c>
      <c r="E32" s="17">
        <f>+Market_shares!E32*SUMIF(TFC_Imports!$B$57:$B$62,TFC_Exports!$B32,TFC_Imports!E$57:E$62)</f>
        <v>0</v>
      </c>
      <c r="F32" s="17">
        <f>+Market_shares!F32*SUMIF(TFC_Imports!$B$57:$B$62,TFC_Exports!$B32,TFC_Imports!F$57:F$62)</f>
        <v>0</v>
      </c>
      <c r="G32" s="17">
        <f>+Market_shares!G32*SUMIF(TFC_Imports!$B$57:$B$62,TFC_Exports!$B32,TFC_Imports!G$57:G$62)</f>
        <v>0</v>
      </c>
      <c r="H32" s="17">
        <f>+Market_shares!H32*SUMIF(TFC_Imports!$B$57:$B$62,TFC_Exports!$B32,TFC_Imports!H$57:H$62)</f>
        <v>0</v>
      </c>
      <c r="I32" s="17">
        <f>+Market_shares!I32*SUMIF(TFC_Imports!$B$57:$B$62,TFC_Exports!$B32,TFC_Imports!I$57:I$62)</f>
        <v>8578.6031563623328</v>
      </c>
      <c r="J32" s="17">
        <f>+Market_shares!J32*SUMIF(TFC_Imports!$B$57:$B$62,TFC_Exports!$B32,TFC_Imports!J$57:J$62)</f>
        <v>0</v>
      </c>
      <c r="K32" s="17">
        <f>+Market_shares!K32*SUMIF(TFC_Imports!$B$57:$B$62,TFC_Exports!$B32,TFC_Imports!K$57:K$62)</f>
        <v>19404.310661529729</v>
      </c>
      <c r="L32" s="17">
        <f>+Market_shares!L32*SUMIF(TFC_Imports!$B$57:$B$62,TFC_Exports!$B32,TFC_Imports!L$57:L$62)</f>
        <v>28541.492816478392</v>
      </c>
      <c r="M32" s="17">
        <f>+Market_shares!M32*SUMIF(TFC_Imports!$B$57:$B$62,TFC_Exports!$B32,TFC_Imports!M$57:M$62)</f>
        <v>36712.777712555573</v>
      </c>
      <c r="N32" s="17">
        <f>+Market_shares!N32*SUMIF(TFC_Imports!$B$57:$B$62,TFC_Exports!$B32,TFC_Imports!N$57:N$62)</f>
        <v>14688.908375187328</v>
      </c>
      <c r="O32" s="17">
        <f>+Market_shares!O32*SUMIF(TFC_Imports!$B$57:$B$62,TFC_Exports!$B32,TFC_Imports!O$57:O$62)</f>
        <v>24918.122581781521</v>
      </c>
      <c r="P32" s="17">
        <f>+Market_shares!P32*SUMIF(TFC_Imports!$B$57:$B$62,TFC_Exports!$B32,TFC_Imports!P$57:P$62)</f>
        <v>0</v>
      </c>
      <c r="Q32" s="17">
        <f>+Market_shares!Q32*SUMIF(TFC_Imports!$B$57:$B$62,TFC_Exports!$B32,TFC_Imports!Q$57:Q$62)</f>
        <v>6705.1439785226758</v>
      </c>
    </row>
    <row r="33" spans="1:17" x14ac:dyDescent="0.25">
      <c r="A33" s="18" t="s">
        <v>11</v>
      </c>
      <c r="B33" s="18" t="s">
        <v>1</v>
      </c>
      <c r="C33" s="17">
        <f>+Market_shares!C33*SUMIF(TFC_Imports!$B$57:$B$62,TFC_Exports!$B33,TFC_Imports!C$57:C$62)</f>
        <v>0</v>
      </c>
      <c r="D33" s="17">
        <f>+Market_shares!D33*SUMIF(TFC_Imports!$B$57:$B$62,TFC_Exports!$B33,TFC_Imports!D$57:D$62)</f>
        <v>0</v>
      </c>
      <c r="E33" s="17">
        <f>+Market_shares!E33*SUMIF(TFC_Imports!$B$57:$B$62,TFC_Exports!$B33,TFC_Imports!E$57:E$62)</f>
        <v>0</v>
      </c>
      <c r="F33" s="17">
        <f>+Market_shares!F33*SUMIF(TFC_Imports!$B$57:$B$62,TFC_Exports!$B33,TFC_Imports!F$57:F$62)</f>
        <v>0</v>
      </c>
      <c r="G33" s="17">
        <f>+Market_shares!G33*SUMIF(TFC_Imports!$B$57:$B$62,TFC_Exports!$B33,TFC_Imports!G$57:G$62)</f>
        <v>0</v>
      </c>
      <c r="H33" s="17">
        <f>+Market_shares!H33*SUMIF(TFC_Imports!$B$57:$B$62,TFC_Exports!$B33,TFC_Imports!H$57:H$62)</f>
        <v>0</v>
      </c>
      <c r="I33" s="17">
        <f>+Market_shares!I33*SUMIF(TFC_Imports!$B$57:$B$62,TFC_Exports!$B33,TFC_Imports!I$57:I$62)</f>
        <v>0</v>
      </c>
      <c r="J33" s="17">
        <f>+Market_shares!J33*SUMIF(TFC_Imports!$B$57:$B$62,TFC_Exports!$B33,TFC_Imports!J$57:J$62)</f>
        <v>0</v>
      </c>
      <c r="K33" s="17">
        <f>+Market_shares!K33*SUMIF(TFC_Imports!$B$57:$B$62,TFC_Exports!$B33,TFC_Imports!K$57:K$62)</f>
        <v>0</v>
      </c>
      <c r="L33" s="17">
        <f>+Market_shares!L33*SUMIF(TFC_Imports!$B$57:$B$62,TFC_Exports!$B33,TFC_Imports!L$57:L$62)</f>
        <v>0</v>
      </c>
      <c r="M33" s="17">
        <f>+Market_shares!M33*SUMIF(TFC_Imports!$B$57:$B$62,TFC_Exports!$B33,TFC_Imports!M$57:M$62)</f>
        <v>0</v>
      </c>
      <c r="N33" s="17">
        <f>+Market_shares!N33*SUMIF(TFC_Imports!$B$57:$B$62,TFC_Exports!$B33,TFC_Imports!N$57:N$62)</f>
        <v>0</v>
      </c>
      <c r="O33" s="17">
        <f>+Market_shares!O33*SUMIF(TFC_Imports!$B$57:$B$62,TFC_Exports!$B33,TFC_Imports!O$57:O$62)</f>
        <v>0</v>
      </c>
      <c r="P33" s="17">
        <f>+Market_shares!P33*SUMIF(TFC_Imports!$B$57:$B$62,TFC_Exports!$B33,TFC_Imports!P$57:P$62)</f>
        <v>0</v>
      </c>
      <c r="Q33" s="17">
        <f>+Market_shares!Q33*SUMIF(TFC_Imports!$B$57:$B$62,TFC_Exports!$B33,TFC_Imports!Q$57:Q$62)</f>
        <v>0</v>
      </c>
    </row>
    <row r="34" spans="1:17" x14ac:dyDescent="0.25">
      <c r="A34" s="18" t="s">
        <v>11</v>
      </c>
      <c r="B34" s="18" t="s">
        <v>2</v>
      </c>
      <c r="C34" s="17">
        <f>+Market_shares!C34*SUMIF(TFC_Imports!$B$57:$B$62,TFC_Exports!$B34,TFC_Imports!C$57:C$62)</f>
        <v>0</v>
      </c>
      <c r="D34" s="17">
        <f>+Market_shares!D34*SUMIF(TFC_Imports!$B$57:$B$62,TFC_Exports!$B34,TFC_Imports!D$57:D$62)</f>
        <v>0</v>
      </c>
      <c r="E34" s="17">
        <f>+Market_shares!E34*SUMIF(TFC_Imports!$B$57:$B$62,TFC_Exports!$B34,TFC_Imports!E$57:E$62)</f>
        <v>0</v>
      </c>
      <c r="F34" s="17">
        <f>+Market_shares!F34*SUMIF(TFC_Imports!$B$57:$B$62,TFC_Exports!$B34,TFC_Imports!F$57:F$62)</f>
        <v>0</v>
      </c>
      <c r="G34" s="17">
        <f>+Market_shares!G34*SUMIF(TFC_Imports!$B$57:$B$62,TFC_Exports!$B34,TFC_Imports!G$57:G$62)</f>
        <v>0</v>
      </c>
      <c r="H34" s="17">
        <f>+Market_shares!H34*SUMIF(TFC_Imports!$B$57:$B$62,TFC_Exports!$B34,TFC_Imports!H$57:H$62)</f>
        <v>0</v>
      </c>
      <c r="I34" s="17">
        <f>+Market_shares!I34*SUMIF(TFC_Imports!$B$57:$B$62,TFC_Exports!$B34,TFC_Imports!I$57:I$62)</f>
        <v>0</v>
      </c>
      <c r="J34" s="17">
        <f>+Market_shares!J34*SUMIF(TFC_Imports!$B$57:$B$62,TFC_Exports!$B34,TFC_Imports!J$57:J$62)</f>
        <v>0</v>
      </c>
      <c r="K34" s="17">
        <f>+Market_shares!K34*SUMIF(TFC_Imports!$B$57:$B$62,TFC_Exports!$B34,TFC_Imports!K$57:K$62)</f>
        <v>0</v>
      </c>
      <c r="L34" s="17">
        <f>+Market_shares!L34*SUMIF(TFC_Imports!$B$57:$B$62,TFC_Exports!$B34,TFC_Imports!L$57:L$62)</f>
        <v>0</v>
      </c>
      <c r="M34" s="17">
        <f>+Market_shares!M34*SUMIF(TFC_Imports!$B$57:$B$62,TFC_Exports!$B34,TFC_Imports!M$57:M$62)</f>
        <v>0</v>
      </c>
      <c r="N34" s="17">
        <f>+Market_shares!N34*SUMIF(TFC_Imports!$B$57:$B$62,TFC_Exports!$B34,TFC_Imports!N$57:N$62)</f>
        <v>0</v>
      </c>
      <c r="O34" s="17">
        <f>+Market_shares!O34*SUMIF(TFC_Imports!$B$57:$B$62,TFC_Exports!$B34,TFC_Imports!O$57:O$62)</f>
        <v>0</v>
      </c>
      <c r="P34" s="17">
        <f>+Market_shares!P34*SUMIF(TFC_Imports!$B$57:$B$62,TFC_Exports!$B34,TFC_Imports!P$57:P$62)</f>
        <v>0</v>
      </c>
      <c r="Q34" s="17">
        <f>+Market_shares!Q34*SUMIF(TFC_Imports!$B$57:$B$62,TFC_Exports!$B34,TFC_Imports!Q$57:Q$62)</f>
        <v>0</v>
      </c>
    </row>
    <row r="35" spans="1:17" x14ac:dyDescent="0.25">
      <c r="A35" s="18" t="s">
        <v>11</v>
      </c>
      <c r="B35" s="18" t="s">
        <v>3</v>
      </c>
      <c r="C35" s="17">
        <f>+Market_shares!C35*SUMIF(TFC_Imports!$B$57:$B$62,TFC_Exports!$B35,TFC_Imports!C$57:C$62)</f>
        <v>0</v>
      </c>
      <c r="D35" s="17">
        <f>+Market_shares!D35*SUMIF(TFC_Imports!$B$57:$B$62,TFC_Exports!$B35,TFC_Imports!D$57:D$62)</f>
        <v>0</v>
      </c>
      <c r="E35" s="17">
        <f>+Market_shares!E35*SUMIF(TFC_Imports!$B$57:$B$62,TFC_Exports!$B35,TFC_Imports!E$57:E$62)</f>
        <v>0</v>
      </c>
      <c r="F35" s="17">
        <f>+Market_shares!F35*SUMIF(TFC_Imports!$B$57:$B$62,TFC_Exports!$B35,TFC_Imports!F$57:F$62)</f>
        <v>0</v>
      </c>
      <c r="G35" s="17">
        <f>+Market_shares!G35*SUMIF(TFC_Imports!$B$57:$B$62,TFC_Exports!$B35,TFC_Imports!G$57:G$62)</f>
        <v>0</v>
      </c>
      <c r="H35" s="17">
        <f>+Market_shares!H35*SUMIF(TFC_Imports!$B$57:$B$62,TFC_Exports!$B35,TFC_Imports!H$57:H$62)</f>
        <v>0</v>
      </c>
      <c r="I35" s="17">
        <f>+Market_shares!I35*SUMIF(TFC_Imports!$B$57:$B$62,TFC_Exports!$B35,TFC_Imports!I$57:I$62)</f>
        <v>0</v>
      </c>
      <c r="J35" s="17">
        <f>+Market_shares!J35*SUMIF(TFC_Imports!$B$57:$B$62,TFC_Exports!$B35,TFC_Imports!J$57:J$62)</f>
        <v>0</v>
      </c>
      <c r="K35" s="17">
        <f>+Market_shares!K35*SUMIF(TFC_Imports!$B$57:$B$62,TFC_Exports!$B35,TFC_Imports!K$57:K$62)</f>
        <v>0</v>
      </c>
      <c r="L35" s="17">
        <f>+Market_shares!L35*SUMIF(TFC_Imports!$B$57:$B$62,TFC_Exports!$B35,TFC_Imports!L$57:L$62)</f>
        <v>0</v>
      </c>
      <c r="M35" s="17">
        <f>+Market_shares!M35*SUMIF(TFC_Imports!$B$57:$B$62,TFC_Exports!$B35,TFC_Imports!M$57:M$62)</f>
        <v>0</v>
      </c>
      <c r="N35" s="17">
        <f>+Market_shares!N35*SUMIF(TFC_Imports!$B$57:$B$62,TFC_Exports!$B35,TFC_Imports!N$57:N$62)</f>
        <v>0</v>
      </c>
      <c r="O35" s="17">
        <f>+Market_shares!O35*SUMIF(TFC_Imports!$B$57:$B$62,TFC_Exports!$B35,TFC_Imports!O$57:O$62)</f>
        <v>0</v>
      </c>
      <c r="P35" s="17">
        <f>+Market_shares!P35*SUMIF(TFC_Imports!$B$57:$B$62,TFC_Exports!$B35,TFC_Imports!P$57:P$62)</f>
        <v>0</v>
      </c>
      <c r="Q35" s="17">
        <f>+Market_shares!Q35*SUMIF(TFC_Imports!$B$57:$B$62,TFC_Exports!$B35,TFC_Imports!Q$57:Q$62)</f>
        <v>0</v>
      </c>
    </row>
    <row r="36" spans="1:17" x14ac:dyDescent="0.25">
      <c r="A36" s="18" t="s">
        <v>11</v>
      </c>
      <c r="B36" s="18" t="s">
        <v>4</v>
      </c>
      <c r="C36" s="17">
        <f>+Market_shares!C36*SUMIF(TFC_Imports!$B$57:$B$62,TFC_Exports!$B36,TFC_Imports!C$57:C$62)</f>
        <v>0</v>
      </c>
      <c r="D36" s="17">
        <f>+Market_shares!D36*SUMIF(TFC_Imports!$B$57:$B$62,TFC_Exports!$B36,TFC_Imports!D$57:D$62)</f>
        <v>0</v>
      </c>
      <c r="E36" s="17">
        <f>+Market_shares!E36*SUMIF(TFC_Imports!$B$57:$B$62,TFC_Exports!$B36,TFC_Imports!E$57:E$62)</f>
        <v>176.95284847921471</v>
      </c>
      <c r="F36" s="17">
        <f>+Market_shares!F36*SUMIF(TFC_Imports!$B$57:$B$62,TFC_Exports!$B36,TFC_Imports!F$57:F$62)</f>
        <v>0</v>
      </c>
      <c r="G36" s="17">
        <f>+Market_shares!G36*SUMIF(TFC_Imports!$B$57:$B$62,TFC_Exports!$B36,TFC_Imports!G$57:G$62)</f>
        <v>0</v>
      </c>
      <c r="H36" s="17">
        <f>+Market_shares!H36*SUMIF(TFC_Imports!$B$57:$B$62,TFC_Exports!$B36,TFC_Imports!H$57:H$62)</f>
        <v>0</v>
      </c>
      <c r="I36" s="17">
        <f>+Market_shares!I36*SUMIF(TFC_Imports!$B$57:$B$62,TFC_Exports!$B36,TFC_Imports!I$57:I$62)</f>
        <v>0</v>
      </c>
      <c r="J36" s="17">
        <f>+Market_shares!J36*SUMIF(TFC_Imports!$B$57:$B$62,TFC_Exports!$B36,TFC_Imports!J$57:J$62)</f>
        <v>0</v>
      </c>
      <c r="K36" s="17">
        <f>+Market_shares!K36*SUMIF(TFC_Imports!$B$57:$B$62,TFC_Exports!$B36,TFC_Imports!K$57:K$62)</f>
        <v>0</v>
      </c>
      <c r="L36" s="17">
        <f>+Market_shares!L36*SUMIF(TFC_Imports!$B$57:$B$62,TFC_Exports!$B36,TFC_Imports!L$57:L$62)</f>
        <v>0</v>
      </c>
      <c r="M36" s="17">
        <f>+Market_shares!M36*SUMIF(TFC_Imports!$B$57:$B$62,TFC_Exports!$B36,TFC_Imports!M$57:M$62)</f>
        <v>0</v>
      </c>
      <c r="N36" s="17">
        <f>+Market_shares!N36*SUMIF(TFC_Imports!$B$57:$B$62,TFC_Exports!$B36,TFC_Imports!N$57:N$62)</f>
        <v>0</v>
      </c>
      <c r="O36" s="17">
        <f>+Market_shares!O36*SUMIF(TFC_Imports!$B$57:$B$62,TFC_Exports!$B36,TFC_Imports!O$57:O$62)</f>
        <v>0</v>
      </c>
      <c r="P36" s="17">
        <f>+Market_shares!P36*SUMIF(TFC_Imports!$B$57:$B$62,TFC_Exports!$B36,TFC_Imports!P$57:P$62)</f>
        <v>0</v>
      </c>
      <c r="Q36" s="17">
        <f>+Market_shares!Q36*SUMIF(TFC_Imports!$B$57:$B$62,TFC_Exports!$B36,TFC_Imports!Q$57:Q$62)</f>
        <v>0</v>
      </c>
    </row>
    <row r="37" spans="1:17" x14ac:dyDescent="0.25">
      <c r="A37" s="18" t="s">
        <v>11</v>
      </c>
      <c r="B37" s="18" t="s">
        <v>5</v>
      </c>
      <c r="C37" s="17">
        <f>+Market_shares!C37*SUMIF(TFC_Imports!$B$57:$B$62,TFC_Exports!$B37,TFC_Imports!C$57:C$62)</f>
        <v>0</v>
      </c>
      <c r="D37" s="17">
        <f>+Market_shares!D37*SUMIF(TFC_Imports!$B$57:$B$62,TFC_Exports!$B37,TFC_Imports!D$57:D$62)</f>
        <v>0</v>
      </c>
      <c r="E37" s="17">
        <f>+Market_shares!E37*SUMIF(TFC_Imports!$B$57:$B$62,TFC_Exports!$B37,TFC_Imports!E$57:E$62)</f>
        <v>0</v>
      </c>
      <c r="F37" s="17">
        <f>+Market_shares!F37*SUMIF(TFC_Imports!$B$57:$B$62,TFC_Exports!$B37,TFC_Imports!F$57:F$62)</f>
        <v>0</v>
      </c>
      <c r="G37" s="17">
        <f>+Market_shares!G37*SUMIF(TFC_Imports!$B$57:$B$62,TFC_Exports!$B37,TFC_Imports!G$57:G$62)</f>
        <v>0</v>
      </c>
      <c r="H37" s="17">
        <f>+Market_shares!H37*SUMIF(TFC_Imports!$B$57:$B$62,TFC_Exports!$B37,TFC_Imports!H$57:H$62)</f>
        <v>0</v>
      </c>
      <c r="I37" s="17">
        <f>+Market_shares!I37*SUMIF(TFC_Imports!$B$57:$B$62,TFC_Exports!$B37,TFC_Imports!I$57:I$62)</f>
        <v>0</v>
      </c>
      <c r="J37" s="17">
        <f>+Market_shares!J37*SUMIF(TFC_Imports!$B$57:$B$62,TFC_Exports!$B37,TFC_Imports!J$57:J$62)</f>
        <v>0</v>
      </c>
      <c r="K37" s="17">
        <f>+Market_shares!K37*SUMIF(TFC_Imports!$B$57:$B$62,TFC_Exports!$B37,TFC_Imports!K$57:K$62)</f>
        <v>0</v>
      </c>
      <c r="L37" s="17">
        <f>+Market_shares!L37*SUMIF(TFC_Imports!$B$57:$B$62,TFC_Exports!$B37,TFC_Imports!L$57:L$62)</f>
        <v>0</v>
      </c>
      <c r="M37" s="17">
        <f>+Market_shares!M37*SUMIF(TFC_Imports!$B$57:$B$62,TFC_Exports!$B37,TFC_Imports!M$57:M$62)</f>
        <v>0</v>
      </c>
      <c r="N37" s="17">
        <f>+Market_shares!N37*SUMIF(TFC_Imports!$B$57:$B$62,TFC_Exports!$B37,TFC_Imports!N$57:N$62)</f>
        <v>0</v>
      </c>
      <c r="O37" s="17">
        <f>+Market_shares!O37*SUMIF(TFC_Imports!$B$57:$B$62,TFC_Exports!$B37,TFC_Imports!O$57:O$62)</f>
        <v>0</v>
      </c>
      <c r="P37" s="17">
        <f>+Market_shares!P37*SUMIF(TFC_Imports!$B$57:$B$62,TFC_Exports!$B37,TFC_Imports!P$57:P$62)</f>
        <v>0</v>
      </c>
      <c r="Q37" s="17">
        <f>+Market_shares!Q37*SUMIF(TFC_Imports!$B$57:$B$62,TFC_Exports!$B37,TFC_Imports!Q$57:Q$62)</f>
        <v>0</v>
      </c>
    </row>
    <row r="38" spans="1:17" x14ac:dyDescent="0.25">
      <c r="A38" s="18" t="s">
        <v>11</v>
      </c>
      <c r="B38" s="18" t="s">
        <v>6</v>
      </c>
      <c r="C38" s="17">
        <f>+Market_shares!C38*SUMIF(TFC_Imports!$B$57:$B$62,TFC_Exports!$B38,TFC_Imports!C$57:C$62)</f>
        <v>0</v>
      </c>
      <c r="D38" s="17">
        <f>+Market_shares!D38*SUMIF(TFC_Imports!$B$57:$B$62,TFC_Exports!$B38,TFC_Imports!D$57:D$62)</f>
        <v>0</v>
      </c>
      <c r="E38" s="17">
        <f>+Market_shares!E38*SUMIF(TFC_Imports!$B$57:$B$62,TFC_Exports!$B38,TFC_Imports!E$57:E$62)</f>
        <v>0</v>
      </c>
      <c r="F38" s="17">
        <f>+Market_shares!F38*SUMIF(TFC_Imports!$B$57:$B$62,TFC_Exports!$B38,TFC_Imports!F$57:F$62)</f>
        <v>0</v>
      </c>
      <c r="G38" s="17">
        <f>+Market_shares!G38*SUMIF(TFC_Imports!$B$57:$B$62,TFC_Exports!$B38,TFC_Imports!G$57:G$62)</f>
        <v>0</v>
      </c>
      <c r="H38" s="17">
        <f>+Market_shares!H38*SUMIF(TFC_Imports!$B$57:$B$62,TFC_Exports!$B38,TFC_Imports!H$57:H$62)</f>
        <v>0</v>
      </c>
      <c r="I38" s="17">
        <f>+Market_shares!I38*SUMIF(TFC_Imports!$B$57:$B$62,TFC_Exports!$B38,TFC_Imports!I$57:I$62)</f>
        <v>0</v>
      </c>
      <c r="J38" s="17">
        <f>+Market_shares!J38*SUMIF(TFC_Imports!$B$57:$B$62,TFC_Exports!$B38,TFC_Imports!J$57:J$62)</f>
        <v>0</v>
      </c>
      <c r="K38" s="17">
        <f>+Market_shares!K38*SUMIF(TFC_Imports!$B$57:$B$62,TFC_Exports!$B38,TFC_Imports!K$57:K$62)</f>
        <v>0</v>
      </c>
      <c r="L38" s="17">
        <f>+Market_shares!L38*SUMIF(TFC_Imports!$B$57:$B$62,TFC_Exports!$B38,TFC_Imports!L$57:L$62)</f>
        <v>0</v>
      </c>
      <c r="M38" s="17">
        <f>+Market_shares!M38*SUMIF(TFC_Imports!$B$57:$B$62,TFC_Exports!$B38,TFC_Imports!M$57:M$62)</f>
        <v>0</v>
      </c>
      <c r="N38" s="17">
        <f>+Market_shares!N38*SUMIF(TFC_Imports!$B$57:$B$62,TFC_Exports!$B38,TFC_Imports!N$57:N$62)</f>
        <v>0</v>
      </c>
      <c r="O38" s="17">
        <f>+Market_shares!O38*SUMIF(TFC_Imports!$B$57:$B$62,TFC_Exports!$B38,TFC_Imports!O$57:O$62)</f>
        <v>0</v>
      </c>
      <c r="P38" s="17">
        <f>+Market_shares!P38*SUMIF(TFC_Imports!$B$57:$B$62,TFC_Exports!$B38,TFC_Imports!P$57:P$62)</f>
        <v>0</v>
      </c>
      <c r="Q38" s="17">
        <f>+Market_shares!Q38*SUMIF(TFC_Imports!$B$57:$B$62,TFC_Exports!$B38,TFC_Imports!Q$57:Q$62)</f>
        <v>0</v>
      </c>
    </row>
    <row r="39" spans="1:17" x14ac:dyDescent="0.25">
      <c r="A39" s="18" t="s">
        <v>12</v>
      </c>
      <c r="B39" s="18" t="s">
        <v>1</v>
      </c>
      <c r="C39" s="17">
        <f>+Market_shares!C39*SUMIF(TFC_Imports!$B$57:$B$62,TFC_Exports!$B39,TFC_Imports!C$57:C$62)</f>
        <v>185399.63657476369</v>
      </c>
      <c r="D39" s="17">
        <f>+Market_shares!D39*SUMIF(TFC_Imports!$B$57:$B$62,TFC_Exports!$B39,TFC_Imports!D$57:D$62)</f>
        <v>228090.52227439411</v>
      </c>
      <c r="E39" s="17">
        <f>+Market_shares!E39*SUMIF(TFC_Imports!$B$57:$B$62,TFC_Exports!$B39,TFC_Imports!E$57:E$62)</f>
        <v>239249.01607614703</v>
      </c>
      <c r="F39" s="17">
        <f>+Market_shares!F39*SUMIF(TFC_Imports!$B$57:$B$62,TFC_Exports!$B39,TFC_Imports!F$57:F$62)</f>
        <v>265895.31309130421</v>
      </c>
      <c r="G39" s="17">
        <f>+Market_shares!G39*SUMIF(TFC_Imports!$B$57:$B$62,TFC_Exports!$B39,TFC_Imports!G$57:G$62)</f>
        <v>437342.34638989449</v>
      </c>
      <c r="H39" s="17">
        <f>+Market_shares!H39*SUMIF(TFC_Imports!$B$57:$B$62,TFC_Exports!$B39,TFC_Imports!H$57:H$62)</f>
        <v>434121.57492814248</v>
      </c>
      <c r="I39" s="17">
        <f>+Market_shares!I39*SUMIF(TFC_Imports!$B$57:$B$62,TFC_Exports!$B39,TFC_Imports!I$57:I$62)</f>
        <v>427080.83781721717</v>
      </c>
      <c r="J39" s="17">
        <f>+Market_shares!J39*SUMIF(TFC_Imports!$B$57:$B$62,TFC_Exports!$B39,TFC_Imports!J$57:J$62)</f>
        <v>500154.22047176509</v>
      </c>
      <c r="K39" s="17">
        <f>+Market_shares!K39*SUMIF(TFC_Imports!$B$57:$B$62,TFC_Exports!$B39,TFC_Imports!K$57:K$62)</f>
        <v>429857.37093926431</v>
      </c>
      <c r="L39" s="17">
        <f>+Market_shares!L39*SUMIF(TFC_Imports!$B$57:$B$62,TFC_Exports!$B39,TFC_Imports!L$57:L$62)</f>
        <v>641312.64031780208</v>
      </c>
      <c r="M39" s="17">
        <f>+Market_shares!M39*SUMIF(TFC_Imports!$B$57:$B$62,TFC_Exports!$B39,TFC_Imports!M$57:M$62)</f>
        <v>475203.84480474354</v>
      </c>
      <c r="N39" s="17">
        <f>+Market_shares!N39*SUMIF(TFC_Imports!$B$57:$B$62,TFC_Exports!$B39,TFC_Imports!N$57:N$62)</f>
        <v>588021.31251764449</v>
      </c>
      <c r="O39" s="17">
        <f>+Market_shares!O39*SUMIF(TFC_Imports!$B$57:$B$62,TFC_Exports!$B39,TFC_Imports!O$57:O$62)</f>
        <v>715394.44437171146</v>
      </c>
      <c r="P39" s="17">
        <f>+Market_shares!P39*SUMIF(TFC_Imports!$B$57:$B$62,TFC_Exports!$B39,TFC_Imports!P$57:P$62)</f>
        <v>471642.40499498707</v>
      </c>
      <c r="Q39" s="17">
        <f>+Market_shares!Q39*SUMIF(TFC_Imports!$B$57:$B$62,TFC_Exports!$B39,TFC_Imports!Q$57:Q$62)</f>
        <v>467927.68752592924</v>
      </c>
    </row>
    <row r="40" spans="1:17" x14ac:dyDescent="0.25">
      <c r="A40" s="18" t="s">
        <v>12</v>
      </c>
      <c r="B40" s="18" t="s">
        <v>2</v>
      </c>
      <c r="C40" s="17">
        <f>+Market_shares!C40*SUMIF(TFC_Imports!$B$57:$B$62,TFC_Exports!$B40,TFC_Imports!C$57:C$62)</f>
        <v>0</v>
      </c>
      <c r="D40" s="17">
        <f>+Market_shares!D40*SUMIF(TFC_Imports!$B$57:$B$62,TFC_Exports!$B40,TFC_Imports!D$57:D$62)</f>
        <v>0</v>
      </c>
      <c r="E40" s="17">
        <f>+Market_shares!E40*SUMIF(TFC_Imports!$B$57:$B$62,TFC_Exports!$B40,TFC_Imports!E$57:E$62)</f>
        <v>0</v>
      </c>
      <c r="F40" s="17">
        <f>+Market_shares!F40*SUMIF(TFC_Imports!$B$57:$B$62,TFC_Exports!$B40,TFC_Imports!F$57:F$62)</f>
        <v>0</v>
      </c>
      <c r="G40" s="17">
        <f>+Market_shares!G40*SUMIF(TFC_Imports!$B$57:$B$62,TFC_Exports!$B40,TFC_Imports!G$57:G$62)</f>
        <v>0</v>
      </c>
      <c r="H40" s="17">
        <f>+Market_shares!H40*SUMIF(TFC_Imports!$B$57:$B$62,TFC_Exports!$B40,TFC_Imports!H$57:H$62)</f>
        <v>0</v>
      </c>
      <c r="I40" s="17">
        <f>+Market_shares!I40*SUMIF(TFC_Imports!$B$57:$B$62,TFC_Exports!$B40,TFC_Imports!I$57:I$62)</f>
        <v>0</v>
      </c>
      <c r="J40" s="17">
        <f>+Market_shares!J40*SUMIF(TFC_Imports!$B$57:$B$62,TFC_Exports!$B40,TFC_Imports!J$57:J$62)</f>
        <v>0</v>
      </c>
      <c r="K40" s="17">
        <f>+Market_shares!K40*SUMIF(TFC_Imports!$B$57:$B$62,TFC_Exports!$B40,TFC_Imports!K$57:K$62)</f>
        <v>0</v>
      </c>
      <c r="L40" s="17">
        <f>+Market_shares!L40*SUMIF(TFC_Imports!$B$57:$B$62,TFC_Exports!$B40,TFC_Imports!L$57:L$62)</f>
        <v>0</v>
      </c>
      <c r="M40" s="17">
        <f>+Market_shares!M40*SUMIF(TFC_Imports!$B$57:$B$62,TFC_Exports!$B40,TFC_Imports!M$57:M$62)</f>
        <v>0</v>
      </c>
      <c r="N40" s="17">
        <f>+Market_shares!N40*SUMIF(TFC_Imports!$B$57:$B$62,TFC_Exports!$B40,TFC_Imports!N$57:N$62)</f>
        <v>0</v>
      </c>
      <c r="O40" s="17">
        <f>+Market_shares!O40*SUMIF(TFC_Imports!$B$57:$B$62,TFC_Exports!$B40,TFC_Imports!O$57:O$62)</f>
        <v>0</v>
      </c>
      <c r="P40" s="17">
        <f>+Market_shares!P40*SUMIF(TFC_Imports!$B$57:$B$62,TFC_Exports!$B40,TFC_Imports!P$57:P$62)</f>
        <v>0</v>
      </c>
      <c r="Q40" s="17">
        <f>+Market_shares!Q40*SUMIF(TFC_Imports!$B$57:$B$62,TFC_Exports!$B40,TFC_Imports!Q$57:Q$62)</f>
        <v>0</v>
      </c>
    </row>
    <row r="41" spans="1:17" x14ac:dyDescent="0.25">
      <c r="A41" s="18" t="s">
        <v>12</v>
      </c>
      <c r="B41" s="18" t="s">
        <v>3</v>
      </c>
      <c r="C41" s="17">
        <f>+Market_shares!C41*SUMIF(TFC_Imports!$B$57:$B$62,TFC_Exports!$B41,TFC_Imports!C$57:C$62)</f>
        <v>193163.80004802751</v>
      </c>
      <c r="D41" s="17">
        <f>+Market_shares!D41*SUMIF(TFC_Imports!$B$57:$B$62,TFC_Exports!$B41,TFC_Imports!D$57:D$62)</f>
        <v>200208.06699804167</v>
      </c>
      <c r="E41" s="17">
        <f>+Market_shares!E41*SUMIF(TFC_Imports!$B$57:$B$62,TFC_Exports!$B41,TFC_Imports!E$57:E$62)</f>
        <v>17827.32412176194</v>
      </c>
      <c r="F41" s="17">
        <f>+Market_shares!F41*SUMIF(TFC_Imports!$B$57:$B$62,TFC_Exports!$B41,TFC_Imports!F$57:F$62)</f>
        <v>0</v>
      </c>
      <c r="G41" s="17">
        <f>+Market_shares!G41*SUMIF(TFC_Imports!$B$57:$B$62,TFC_Exports!$B41,TFC_Imports!G$57:G$62)</f>
        <v>0</v>
      </c>
      <c r="H41" s="17">
        <f>+Market_shares!H41*SUMIF(TFC_Imports!$B$57:$B$62,TFC_Exports!$B41,TFC_Imports!H$57:H$62)</f>
        <v>0</v>
      </c>
      <c r="I41" s="17">
        <f>+Market_shares!I41*SUMIF(TFC_Imports!$B$57:$B$62,TFC_Exports!$B41,TFC_Imports!I$57:I$62)</f>
        <v>0</v>
      </c>
      <c r="J41" s="17">
        <f>+Market_shares!J41*SUMIF(TFC_Imports!$B$57:$B$62,TFC_Exports!$B41,TFC_Imports!J$57:J$62)</f>
        <v>0</v>
      </c>
      <c r="K41" s="17">
        <f>+Market_shares!K41*SUMIF(TFC_Imports!$B$57:$B$62,TFC_Exports!$B41,TFC_Imports!K$57:K$62)</f>
        <v>0</v>
      </c>
      <c r="L41" s="17">
        <f>+Market_shares!L41*SUMIF(TFC_Imports!$B$57:$B$62,TFC_Exports!$B41,TFC_Imports!L$57:L$62)</f>
        <v>0</v>
      </c>
      <c r="M41" s="17">
        <f>+Market_shares!M41*SUMIF(TFC_Imports!$B$57:$B$62,TFC_Exports!$B41,TFC_Imports!M$57:M$62)</f>
        <v>0</v>
      </c>
      <c r="N41" s="17">
        <f>+Market_shares!N41*SUMIF(TFC_Imports!$B$57:$B$62,TFC_Exports!$B41,TFC_Imports!N$57:N$62)</f>
        <v>0</v>
      </c>
      <c r="O41" s="17">
        <f>+Market_shares!O41*SUMIF(TFC_Imports!$B$57:$B$62,TFC_Exports!$B41,TFC_Imports!O$57:O$62)</f>
        <v>0</v>
      </c>
      <c r="P41" s="17">
        <f>+Market_shares!P41*SUMIF(TFC_Imports!$B$57:$B$62,TFC_Exports!$B41,TFC_Imports!P$57:P$62)</f>
        <v>0</v>
      </c>
      <c r="Q41" s="17">
        <f>+Market_shares!Q41*SUMIF(TFC_Imports!$B$57:$B$62,TFC_Exports!$B41,TFC_Imports!Q$57:Q$62)</f>
        <v>0</v>
      </c>
    </row>
    <row r="42" spans="1:17" x14ac:dyDescent="0.25">
      <c r="A42" s="18" t="s">
        <v>12</v>
      </c>
      <c r="B42" s="18" t="s">
        <v>4</v>
      </c>
      <c r="C42" s="17">
        <f>+Market_shares!C42*SUMIF(TFC_Imports!$B$57:$B$62,TFC_Exports!$B42,TFC_Imports!C$57:C$62)</f>
        <v>0</v>
      </c>
      <c r="D42" s="17">
        <f>+Market_shares!D42*SUMIF(TFC_Imports!$B$57:$B$62,TFC_Exports!$B42,TFC_Imports!D$57:D$62)</f>
        <v>0</v>
      </c>
      <c r="E42" s="17">
        <f>+Market_shares!E42*SUMIF(TFC_Imports!$B$57:$B$62,TFC_Exports!$B42,TFC_Imports!E$57:E$62)</f>
        <v>0</v>
      </c>
      <c r="F42" s="17">
        <f>+Market_shares!F42*SUMIF(TFC_Imports!$B$57:$B$62,TFC_Exports!$B42,TFC_Imports!F$57:F$62)</f>
        <v>0</v>
      </c>
      <c r="G42" s="17">
        <f>+Market_shares!G42*SUMIF(TFC_Imports!$B$57:$B$62,TFC_Exports!$B42,TFC_Imports!G$57:G$62)</f>
        <v>0</v>
      </c>
      <c r="H42" s="17">
        <f>+Market_shares!H42*SUMIF(TFC_Imports!$B$57:$B$62,TFC_Exports!$B42,TFC_Imports!H$57:H$62)</f>
        <v>0</v>
      </c>
      <c r="I42" s="17">
        <f>+Market_shares!I42*SUMIF(TFC_Imports!$B$57:$B$62,TFC_Exports!$B42,TFC_Imports!I$57:I$62)</f>
        <v>0</v>
      </c>
      <c r="J42" s="17">
        <f>+Market_shares!J42*SUMIF(TFC_Imports!$B$57:$B$62,TFC_Exports!$B42,TFC_Imports!J$57:J$62)</f>
        <v>0</v>
      </c>
      <c r="K42" s="17">
        <f>+Market_shares!K42*SUMIF(TFC_Imports!$B$57:$B$62,TFC_Exports!$B42,TFC_Imports!K$57:K$62)</f>
        <v>0</v>
      </c>
      <c r="L42" s="17">
        <f>+Market_shares!L42*SUMIF(TFC_Imports!$B$57:$B$62,TFC_Exports!$B42,TFC_Imports!L$57:L$62)</f>
        <v>663.53432499292433</v>
      </c>
      <c r="M42" s="17">
        <f>+Market_shares!M42*SUMIF(TFC_Imports!$B$57:$B$62,TFC_Exports!$B42,TFC_Imports!M$57:M$62)</f>
        <v>850.10207770496095</v>
      </c>
      <c r="N42" s="17">
        <f>+Market_shares!N42*SUMIF(TFC_Imports!$B$57:$B$62,TFC_Exports!$B42,TFC_Imports!N$57:N$62)</f>
        <v>0</v>
      </c>
      <c r="O42" s="17">
        <f>+Market_shares!O42*SUMIF(TFC_Imports!$B$57:$B$62,TFC_Exports!$B42,TFC_Imports!O$57:O$62)</f>
        <v>527.57628056728572</v>
      </c>
      <c r="P42" s="17">
        <f>+Market_shares!P42*SUMIF(TFC_Imports!$B$57:$B$62,TFC_Exports!$B42,TFC_Imports!P$57:P$62)</f>
        <v>512.73135718146386</v>
      </c>
      <c r="Q42" s="17">
        <f>+Market_shares!Q42*SUMIF(TFC_Imports!$B$57:$B$62,TFC_Exports!$B42,TFC_Imports!Q$57:Q$62)</f>
        <v>536.68397325578428</v>
      </c>
    </row>
    <row r="43" spans="1:17" x14ac:dyDescent="0.25">
      <c r="A43" s="18" t="s">
        <v>12</v>
      </c>
      <c r="B43" s="18" t="s">
        <v>5</v>
      </c>
      <c r="C43" s="17">
        <f>+Market_shares!C43*SUMIF(TFC_Imports!$B$57:$B$62,TFC_Exports!$B43,TFC_Imports!C$57:C$62)</f>
        <v>0</v>
      </c>
      <c r="D43" s="17">
        <f>+Market_shares!D43*SUMIF(TFC_Imports!$B$57:$B$62,TFC_Exports!$B43,TFC_Imports!D$57:D$62)</f>
        <v>0</v>
      </c>
      <c r="E43" s="17">
        <f>+Market_shares!E43*SUMIF(TFC_Imports!$B$57:$B$62,TFC_Exports!$B43,TFC_Imports!E$57:E$62)</f>
        <v>0</v>
      </c>
      <c r="F43" s="17">
        <f>+Market_shares!F43*SUMIF(TFC_Imports!$B$57:$B$62,TFC_Exports!$B43,TFC_Imports!F$57:F$62)</f>
        <v>0</v>
      </c>
      <c r="G43" s="17">
        <f>+Market_shares!G43*SUMIF(TFC_Imports!$B$57:$B$62,TFC_Exports!$B43,TFC_Imports!G$57:G$62)</f>
        <v>0</v>
      </c>
      <c r="H43" s="17">
        <f>+Market_shares!H43*SUMIF(TFC_Imports!$B$57:$B$62,TFC_Exports!$B43,TFC_Imports!H$57:H$62)</f>
        <v>0</v>
      </c>
      <c r="I43" s="17">
        <f>+Market_shares!I43*SUMIF(TFC_Imports!$B$57:$B$62,TFC_Exports!$B43,TFC_Imports!I$57:I$62)</f>
        <v>0</v>
      </c>
      <c r="J43" s="17">
        <f>+Market_shares!J43*SUMIF(TFC_Imports!$B$57:$B$62,TFC_Exports!$B43,TFC_Imports!J$57:J$62)</f>
        <v>0</v>
      </c>
      <c r="K43" s="17">
        <f>+Market_shares!K43*SUMIF(TFC_Imports!$B$57:$B$62,TFC_Exports!$B43,TFC_Imports!K$57:K$62)</f>
        <v>0</v>
      </c>
      <c r="L43" s="17">
        <f>+Market_shares!L43*SUMIF(TFC_Imports!$B$57:$B$62,TFC_Exports!$B43,TFC_Imports!L$57:L$62)</f>
        <v>0</v>
      </c>
      <c r="M43" s="17">
        <f>+Market_shares!M43*SUMIF(TFC_Imports!$B$57:$B$62,TFC_Exports!$B43,TFC_Imports!M$57:M$62)</f>
        <v>0</v>
      </c>
      <c r="N43" s="17">
        <f>+Market_shares!N43*SUMIF(TFC_Imports!$B$57:$B$62,TFC_Exports!$B43,TFC_Imports!N$57:N$62)</f>
        <v>0</v>
      </c>
      <c r="O43" s="17">
        <f>+Market_shares!O43*SUMIF(TFC_Imports!$B$57:$B$62,TFC_Exports!$B43,TFC_Imports!O$57:O$62)</f>
        <v>0</v>
      </c>
      <c r="P43" s="17">
        <f>+Market_shares!P43*SUMIF(TFC_Imports!$B$57:$B$62,TFC_Exports!$B43,TFC_Imports!P$57:P$62)</f>
        <v>0</v>
      </c>
      <c r="Q43" s="17">
        <f>+Market_shares!Q43*SUMIF(TFC_Imports!$B$57:$B$62,TFC_Exports!$B43,TFC_Imports!Q$57:Q$62)</f>
        <v>0</v>
      </c>
    </row>
    <row r="44" spans="1:17" x14ac:dyDescent="0.25">
      <c r="A44" s="18" t="s">
        <v>12</v>
      </c>
      <c r="B44" s="18" t="s">
        <v>6</v>
      </c>
      <c r="C44" s="17">
        <f>+Market_shares!C44*SUMIF(TFC_Imports!$B$57:$B$62,TFC_Exports!$B44,TFC_Imports!C$57:C$62)</f>
        <v>0</v>
      </c>
      <c r="D44" s="17">
        <f>+Market_shares!D44*SUMIF(TFC_Imports!$B$57:$B$62,TFC_Exports!$B44,TFC_Imports!D$57:D$62)</f>
        <v>0</v>
      </c>
      <c r="E44" s="17">
        <f>+Market_shares!E44*SUMIF(TFC_Imports!$B$57:$B$62,TFC_Exports!$B44,TFC_Imports!E$57:E$62)</f>
        <v>0</v>
      </c>
      <c r="F44" s="17">
        <f>+Market_shares!F44*SUMIF(TFC_Imports!$B$57:$B$62,TFC_Exports!$B44,TFC_Imports!F$57:F$62)</f>
        <v>0</v>
      </c>
      <c r="G44" s="17">
        <f>+Market_shares!G44*SUMIF(TFC_Imports!$B$57:$B$62,TFC_Exports!$B44,TFC_Imports!G$57:G$62)</f>
        <v>0</v>
      </c>
      <c r="H44" s="17">
        <f>+Market_shares!H44*SUMIF(TFC_Imports!$B$57:$B$62,TFC_Exports!$B44,TFC_Imports!H$57:H$62)</f>
        <v>0</v>
      </c>
      <c r="I44" s="17">
        <f>+Market_shares!I44*SUMIF(TFC_Imports!$B$57:$B$62,TFC_Exports!$B44,TFC_Imports!I$57:I$62)</f>
        <v>0</v>
      </c>
      <c r="J44" s="17">
        <f>+Market_shares!J44*SUMIF(TFC_Imports!$B$57:$B$62,TFC_Exports!$B44,TFC_Imports!J$57:J$62)</f>
        <v>0</v>
      </c>
      <c r="K44" s="17">
        <f>+Market_shares!K44*SUMIF(TFC_Imports!$B$57:$B$62,TFC_Exports!$B44,TFC_Imports!K$57:K$62)</f>
        <v>0</v>
      </c>
      <c r="L44" s="17">
        <f>+Market_shares!L44*SUMIF(TFC_Imports!$B$57:$B$62,TFC_Exports!$B44,TFC_Imports!L$57:L$62)</f>
        <v>0</v>
      </c>
      <c r="M44" s="17">
        <f>+Market_shares!M44*SUMIF(TFC_Imports!$B$57:$B$62,TFC_Exports!$B44,TFC_Imports!M$57:M$62)</f>
        <v>0</v>
      </c>
      <c r="N44" s="17">
        <f>+Market_shares!N44*SUMIF(TFC_Imports!$B$57:$B$62,TFC_Exports!$B44,TFC_Imports!N$57:N$62)</f>
        <v>0</v>
      </c>
      <c r="O44" s="17">
        <f>+Market_shares!O44*SUMIF(TFC_Imports!$B$57:$B$62,TFC_Exports!$B44,TFC_Imports!O$57:O$62)</f>
        <v>0</v>
      </c>
      <c r="P44" s="17">
        <f>+Market_shares!P44*SUMIF(TFC_Imports!$B$57:$B$62,TFC_Exports!$B44,TFC_Imports!P$57:P$62)</f>
        <v>0</v>
      </c>
      <c r="Q44" s="17">
        <f>+Market_shares!Q44*SUMIF(TFC_Imports!$B$57:$B$62,TFC_Exports!$B44,TFC_Imports!Q$57:Q$62)</f>
        <v>0</v>
      </c>
    </row>
    <row r="45" spans="1:17" x14ac:dyDescent="0.25">
      <c r="A45" s="18" t="s">
        <v>13</v>
      </c>
      <c r="B45" s="18" t="s">
        <v>1</v>
      </c>
      <c r="C45" s="17">
        <f>+Market_shares!C45*SUMIF(TFC_Imports!$B$57:$B$62,TFC_Exports!$B45,TFC_Imports!C$57:C$62)</f>
        <v>214703.12789981495</v>
      </c>
      <c r="D45" s="17">
        <f>+Market_shares!D45*SUMIF(TFC_Imports!$B$57:$B$62,TFC_Exports!$B45,TFC_Imports!D$57:D$62)</f>
        <v>170272.93037090893</v>
      </c>
      <c r="E45" s="17">
        <f>+Market_shares!E45*SUMIF(TFC_Imports!$B$57:$B$62,TFC_Exports!$B45,TFC_Imports!E$57:E$62)</f>
        <v>321192.9786152186</v>
      </c>
      <c r="F45" s="17">
        <f>+Market_shares!F45*SUMIF(TFC_Imports!$B$57:$B$62,TFC_Exports!$B45,TFC_Imports!F$57:F$62)</f>
        <v>526464.35457612737</v>
      </c>
      <c r="G45" s="17">
        <f>+Market_shares!G45*SUMIF(TFC_Imports!$B$57:$B$62,TFC_Exports!$B45,TFC_Imports!G$57:G$62)</f>
        <v>736948.40323669859</v>
      </c>
      <c r="H45" s="17">
        <f>+Market_shares!H45*SUMIF(TFC_Imports!$B$57:$B$62,TFC_Exports!$B45,TFC_Imports!H$57:H$62)</f>
        <v>1159379.1561757191</v>
      </c>
      <c r="I45" s="17">
        <f>+Market_shares!I45*SUMIF(TFC_Imports!$B$57:$B$62,TFC_Exports!$B45,TFC_Imports!I$57:I$62)</f>
        <v>1328928.1830365479</v>
      </c>
      <c r="J45" s="17">
        <f>+Market_shares!J45*SUMIF(TFC_Imports!$B$57:$B$62,TFC_Exports!$B45,TFC_Imports!J$57:J$62)</f>
        <v>1564574.6380301497</v>
      </c>
      <c r="K45" s="17">
        <f>+Market_shares!K45*SUMIF(TFC_Imports!$B$57:$B$62,TFC_Exports!$B45,TFC_Imports!K$57:K$62)</f>
        <v>1670678.7215547275</v>
      </c>
      <c r="L45" s="17">
        <f>+Market_shares!L45*SUMIF(TFC_Imports!$B$57:$B$62,TFC_Exports!$B45,TFC_Imports!L$57:L$62)</f>
        <v>1634539.430786333</v>
      </c>
      <c r="M45" s="17">
        <f>+Market_shares!M45*SUMIF(TFC_Imports!$B$57:$B$62,TFC_Exports!$B45,TFC_Imports!M$57:M$62)</f>
        <v>1341955.3938695404</v>
      </c>
      <c r="N45" s="17">
        <f>+Market_shares!N45*SUMIF(TFC_Imports!$B$57:$B$62,TFC_Exports!$B45,TFC_Imports!N$57:N$62)</f>
        <v>1132467.2525480418</v>
      </c>
      <c r="O45" s="17">
        <f>+Market_shares!O45*SUMIF(TFC_Imports!$B$57:$B$62,TFC_Exports!$B45,TFC_Imports!O$57:O$62)</f>
        <v>1360149.6766982181</v>
      </c>
      <c r="P45" s="17">
        <f>+Market_shares!P45*SUMIF(TFC_Imports!$B$57:$B$62,TFC_Exports!$B45,TFC_Imports!P$57:P$62)</f>
        <v>1425988.5463712537</v>
      </c>
      <c r="Q45" s="17">
        <f>+Market_shares!Q45*SUMIF(TFC_Imports!$B$57:$B$62,TFC_Exports!$B45,TFC_Imports!Q$57:Q$62)</f>
        <v>1391333.1693036344</v>
      </c>
    </row>
    <row r="46" spans="1:17" x14ac:dyDescent="0.25">
      <c r="A46" s="18" t="s">
        <v>13</v>
      </c>
      <c r="B46" s="18" t="s">
        <v>2</v>
      </c>
      <c r="C46" s="17">
        <f>+Market_shares!C46*SUMIF(TFC_Imports!$B$57:$B$62,TFC_Exports!$B46,TFC_Imports!C$57:C$62)</f>
        <v>0</v>
      </c>
      <c r="D46" s="17">
        <f>+Market_shares!D46*SUMIF(TFC_Imports!$B$57:$B$62,TFC_Exports!$B46,TFC_Imports!D$57:D$62)</f>
        <v>0</v>
      </c>
      <c r="E46" s="17">
        <f>+Market_shares!E46*SUMIF(TFC_Imports!$B$57:$B$62,TFC_Exports!$B46,TFC_Imports!E$57:E$62)</f>
        <v>0</v>
      </c>
      <c r="F46" s="17">
        <f>+Market_shares!F46*SUMIF(TFC_Imports!$B$57:$B$62,TFC_Exports!$B46,TFC_Imports!F$57:F$62)</f>
        <v>0</v>
      </c>
      <c r="G46" s="17">
        <f>+Market_shares!G46*SUMIF(TFC_Imports!$B$57:$B$62,TFC_Exports!$B46,TFC_Imports!G$57:G$62)</f>
        <v>0</v>
      </c>
      <c r="H46" s="17">
        <f>+Market_shares!H46*SUMIF(TFC_Imports!$B$57:$B$62,TFC_Exports!$B46,TFC_Imports!H$57:H$62)</f>
        <v>0</v>
      </c>
      <c r="I46" s="17">
        <f>+Market_shares!I46*SUMIF(TFC_Imports!$B$57:$B$62,TFC_Exports!$B46,TFC_Imports!I$57:I$62)</f>
        <v>0</v>
      </c>
      <c r="J46" s="17">
        <f>+Market_shares!J46*SUMIF(TFC_Imports!$B$57:$B$62,TFC_Exports!$B46,TFC_Imports!J$57:J$62)</f>
        <v>0</v>
      </c>
      <c r="K46" s="17">
        <f>+Market_shares!K46*SUMIF(TFC_Imports!$B$57:$B$62,TFC_Exports!$B46,TFC_Imports!K$57:K$62)</f>
        <v>0</v>
      </c>
      <c r="L46" s="17">
        <f>+Market_shares!L46*SUMIF(TFC_Imports!$B$57:$B$62,TFC_Exports!$B46,TFC_Imports!L$57:L$62)</f>
        <v>0</v>
      </c>
      <c r="M46" s="17">
        <f>+Market_shares!M46*SUMIF(TFC_Imports!$B$57:$B$62,TFC_Exports!$B46,TFC_Imports!M$57:M$62)</f>
        <v>0</v>
      </c>
      <c r="N46" s="17">
        <f>+Market_shares!N46*SUMIF(TFC_Imports!$B$57:$B$62,TFC_Exports!$B46,TFC_Imports!N$57:N$62)</f>
        <v>22183.97527732161</v>
      </c>
      <c r="O46" s="17">
        <f>+Market_shares!O46*SUMIF(TFC_Imports!$B$57:$B$62,TFC_Exports!$B46,TFC_Imports!O$57:O$62)</f>
        <v>534332.83356834273</v>
      </c>
      <c r="P46" s="17">
        <f>+Market_shares!P46*SUMIF(TFC_Imports!$B$57:$B$62,TFC_Exports!$B46,TFC_Imports!P$57:P$62)</f>
        <v>317797.65637355961</v>
      </c>
      <c r="Q46" s="17">
        <f>+Market_shares!Q46*SUMIF(TFC_Imports!$B$57:$B$62,TFC_Exports!$B46,TFC_Imports!Q$57:Q$62)</f>
        <v>608697.83396196109</v>
      </c>
    </row>
    <row r="47" spans="1:17" x14ac:dyDescent="0.25">
      <c r="A47" s="18" t="s">
        <v>13</v>
      </c>
      <c r="B47" s="18" t="s">
        <v>3</v>
      </c>
      <c r="C47" s="17">
        <f>+Market_shares!C47*SUMIF(TFC_Imports!$B$57:$B$62,TFC_Exports!$B47,TFC_Imports!C$57:C$62)</f>
        <v>0</v>
      </c>
      <c r="D47" s="17">
        <f>+Market_shares!D47*SUMIF(TFC_Imports!$B$57:$B$62,TFC_Exports!$B47,TFC_Imports!D$57:D$62)</f>
        <v>0</v>
      </c>
      <c r="E47" s="17">
        <f>+Market_shares!E47*SUMIF(TFC_Imports!$B$57:$B$62,TFC_Exports!$B47,TFC_Imports!E$57:E$62)</f>
        <v>0</v>
      </c>
      <c r="F47" s="17">
        <f>+Market_shares!F47*SUMIF(TFC_Imports!$B$57:$B$62,TFC_Exports!$B47,TFC_Imports!F$57:F$62)</f>
        <v>0</v>
      </c>
      <c r="G47" s="17">
        <f>+Market_shares!G47*SUMIF(TFC_Imports!$B$57:$B$62,TFC_Exports!$B47,TFC_Imports!G$57:G$62)</f>
        <v>0</v>
      </c>
      <c r="H47" s="17">
        <f>+Market_shares!H47*SUMIF(TFC_Imports!$B$57:$B$62,TFC_Exports!$B47,TFC_Imports!H$57:H$62)</f>
        <v>0</v>
      </c>
      <c r="I47" s="17">
        <f>+Market_shares!I47*SUMIF(TFC_Imports!$B$57:$B$62,TFC_Exports!$B47,TFC_Imports!I$57:I$62)</f>
        <v>185964.27638923912</v>
      </c>
      <c r="J47" s="17">
        <f>+Market_shares!J47*SUMIF(TFC_Imports!$B$57:$B$62,TFC_Exports!$B47,TFC_Imports!J$57:J$62)</f>
        <v>402531.75828230195</v>
      </c>
      <c r="K47" s="17">
        <f>+Market_shares!K47*SUMIF(TFC_Imports!$B$57:$B$62,TFC_Exports!$B47,TFC_Imports!K$57:K$62)</f>
        <v>561336.76605177636</v>
      </c>
      <c r="L47" s="17">
        <f>+Market_shares!L47*SUMIF(TFC_Imports!$B$57:$B$62,TFC_Exports!$B47,TFC_Imports!L$57:L$62)</f>
        <v>931533.93587016664</v>
      </c>
      <c r="M47" s="17">
        <f>+Market_shares!M47*SUMIF(TFC_Imports!$B$57:$B$62,TFC_Exports!$B47,TFC_Imports!M$57:M$62)</f>
        <v>827985.31726921257</v>
      </c>
      <c r="N47" s="17">
        <f>+Market_shares!N47*SUMIF(TFC_Imports!$B$57:$B$62,TFC_Exports!$B47,TFC_Imports!N$57:N$62)</f>
        <v>876621.83548815397</v>
      </c>
      <c r="O47" s="17">
        <f>+Market_shares!O47*SUMIF(TFC_Imports!$B$57:$B$62,TFC_Exports!$B47,TFC_Imports!O$57:O$62)</f>
        <v>1116109.2226622945</v>
      </c>
      <c r="P47" s="17">
        <f>+Market_shares!P47*SUMIF(TFC_Imports!$B$57:$B$62,TFC_Exports!$B47,TFC_Imports!P$57:P$62)</f>
        <v>961255.81577229709</v>
      </c>
      <c r="Q47" s="17">
        <f>+Market_shares!Q47*SUMIF(TFC_Imports!$B$57:$B$62,TFC_Exports!$B47,TFC_Imports!Q$57:Q$62)</f>
        <v>988002.56994795275</v>
      </c>
    </row>
    <row r="48" spans="1:17" x14ac:dyDescent="0.25">
      <c r="A48" s="18" t="s">
        <v>13</v>
      </c>
      <c r="B48" s="18" t="s">
        <v>4</v>
      </c>
      <c r="C48" s="17">
        <f>+Market_shares!C48*SUMIF(TFC_Imports!$B$57:$B$62,TFC_Exports!$B48,TFC_Imports!C$57:C$62)</f>
        <v>15522.031544302015</v>
      </c>
      <c r="D48" s="17">
        <f>+Market_shares!D48*SUMIF(TFC_Imports!$B$57:$B$62,TFC_Exports!$B48,TFC_Imports!D$57:D$62)</f>
        <v>20763.894540986654</v>
      </c>
      <c r="E48" s="17">
        <f>+Market_shares!E48*SUMIF(TFC_Imports!$B$57:$B$62,TFC_Exports!$B48,TFC_Imports!E$57:E$62)</f>
        <v>15593.309852119726</v>
      </c>
      <c r="F48" s="17">
        <f>+Market_shares!F48*SUMIF(TFC_Imports!$B$57:$B$62,TFC_Exports!$B48,TFC_Imports!F$57:F$62)</f>
        <v>13843.197051235009</v>
      </c>
      <c r="G48" s="17">
        <f>+Market_shares!G48*SUMIF(TFC_Imports!$B$57:$B$62,TFC_Exports!$B48,TFC_Imports!G$57:G$62)</f>
        <v>21752.644198166916</v>
      </c>
      <c r="H48" s="17">
        <f>+Market_shares!H48*SUMIF(TFC_Imports!$B$57:$B$62,TFC_Exports!$B48,TFC_Imports!H$57:H$62)</f>
        <v>42746.059319235988</v>
      </c>
      <c r="I48" s="17">
        <f>+Market_shares!I48*SUMIF(TFC_Imports!$B$57:$B$62,TFC_Exports!$B48,TFC_Imports!I$57:I$62)</f>
        <v>51757.079067094244</v>
      </c>
      <c r="J48" s="17">
        <f>+Market_shares!J48*SUMIF(TFC_Imports!$B$57:$B$62,TFC_Exports!$B48,TFC_Imports!J$57:J$62)</f>
        <v>31655.946960315589</v>
      </c>
      <c r="K48" s="17">
        <f>+Market_shares!K48*SUMIF(TFC_Imports!$B$57:$B$62,TFC_Exports!$B48,TFC_Imports!K$57:K$62)</f>
        <v>54123.754144723782</v>
      </c>
      <c r="L48" s="17">
        <f>+Market_shares!L48*SUMIF(TFC_Imports!$B$57:$B$62,TFC_Exports!$B48,TFC_Imports!L$57:L$62)</f>
        <v>39126.738762631103</v>
      </c>
      <c r="M48" s="17">
        <f>+Market_shares!M48*SUMIF(TFC_Imports!$B$57:$B$62,TFC_Exports!$B48,TFC_Imports!M$57:M$62)</f>
        <v>34844.051744624267</v>
      </c>
      <c r="N48" s="17">
        <f>+Market_shares!N48*SUMIF(TFC_Imports!$B$57:$B$62,TFC_Exports!$B48,TFC_Imports!N$57:N$62)</f>
        <v>57505.20562757599</v>
      </c>
      <c r="O48" s="17">
        <f>+Market_shares!O48*SUMIF(TFC_Imports!$B$57:$B$62,TFC_Exports!$B48,TFC_Imports!O$57:O$62)</f>
        <v>61138.50935950729</v>
      </c>
      <c r="P48" s="17">
        <f>+Market_shares!P48*SUMIF(TFC_Imports!$B$57:$B$62,TFC_Exports!$B48,TFC_Imports!P$57:P$62)</f>
        <v>76825.447477529247</v>
      </c>
      <c r="Q48" s="17">
        <f>+Market_shares!Q48*SUMIF(TFC_Imports!$B$57:$B$62,TFC_Exports!$B48,TFC_Imports!Q$57:Q$62)</f>
        <v>83245.843486276659</v>
      </c>
    </row>
    <row r="49" spans="1:17" x14ac:dyDescent="0.25">
      <c r="A49" s="18" t="s">
        <v>13</v>
      </c>
      <c r="B49" s="18" t="s">
        <v>5</v>
      </c>
      <c r="C49" s="17">
        <f>+Market_shares!C49*SUMIF(TFC_Imports!$B$57:$B$62,TFC_Exports!$B49,TFC_Imports!C$57:C$62)</f>
        <v>0</v>
      </c>
      <c r="D49" s="17">
        <f>+Market_shares!D49*SUMIF(TFC_Imports!$B$57:$B$62,TFC_Exports!$B49,TFC_Imports!D$57:D$62)</f>
        <v>0</v>
      </c>
      <c r="E49" s="17">
        <f>+Market_shares!E49*SUMIF(TFC_Imports!$B$57:$B$62,TFC_Exports!$B49,TFC_Imports!E$57:E$62)</f>
        <v>0</v>
      </c>
      <c r="F49" s="17">
        <f>+Market_shares!F49*SUMIF(TFC_Imports!$B$57:$B$62,TFC_Exports!$B49,TFC_Imports!F$57:F$62)</f>
        <v>0</v>
      </c>
      <c r="G49" s="17">
        <f>+Market_shares!G49*SUMIF(TFC_Imports!$B$57:$B$62,TFC_Exports!$B49,TFC_Imports!G$57:G$62)</f>
        <v>0</v>
      </c>
      <c r="H49" s="17">
        <f>+Market_shares!H49*SUMIF(TFC_Imports!$B$57:$B$62,TFC_Exports!$B49,TFC_Imports!H$57:H$62)</f>
        <v>0</v>
      </c>
      <c r="I49" s="17">
        <f>+Market_shares!I49*SUMIF(TFC_Imports!$B$57:$B$62,TFC_Exports!$B49,TFC_Imports!I$57:I$62)</f>
        <v>0</v>
      </c>
      <c r="J49" s="17">
        <f>+Market_shares!J49*SUMIF(TFC_Imports!$B$57:$B$62,TFC_Exports!$B49,TFC_Imports!J$57:J$62)</f>
        <v>0</v>
      </c>
      <c r="K49" s="17">
        <f>+Market_shares!K49*SUMIF(TFC_Imports!$B$57:$B$62,TFC_Exports!$B49,TFC_Imports!K$57:K$62)</f>
        <v>0</v>
      </c>
      <c r="L49" s="17">
        <f>+Market_shares!L49*SUMIF(TFC_Imports!$B$57:$B$62,TFC_Exports!$B49,TFC_Imports!L$57:L$62)</f>
        <v>0</v>
      </c>
      <c r="M49" s="17">
        <f>+Market_shares!M49*SUMIF(TFC_Imports!$B$57:$B$62,TFC_Exports!$B49,TFC_Imports!M$57:M$62)</f>
        <v>0</v>
      </c>
      <c r="N49" s="17">
        <f>+Market_shares!N49*SUMIF(TFC_Imports!$B$57:$B$62,TFC_Exports!$B49,TFC_Imports!N$57:N$62)</f>
        <v>0</v>
      </c>
      <c r="O49" s="17">
        <f>+Market_shares!O49*SUMIF(TFC_Imports!$B$57:$B$62,TFC_Exports!$B49,TFC_Imports!O$57:O$62)</f>
        <v>0</v>
      </c>
      <c r="P49" s="17">
        <f>+Market_shares!P49*SUMIF(TFC_Imports!$B$57:$B$62,TFC_Exports!$B49,TFC_Imports!P$57:P$62)</f>
        <v>0</v>
      </c>
      <c r="Q49" s="17">
        <f>+Market_shares!Q49*SUMIF(TFC_Imports!$B$57:$B$62,TFC_Exports!$B49,TFC_Imports!Q$57:Q$62)</f>
        <v>0</v>
      </c>
    </row>
    <row r="50" spans="1:17" x14ac:dyDescent="0.25">
      <c r="A50" s="18" t="s">
        <v>13</v>
      </c>
      <c r="B50" s="18" t="s">
        <v>6</v>
      </c>
      <c r="C50" s="17">
        <f>+Market_shares!C50*SUMIF(TFC_Imports!$B$57:$B$62,TFC_Exports!$B50,TFC_Imports!C$57:C$62)</f>
        <v>1084.4084288015213</v>
      </c>
      <c r="D50" s="17">
        <f>+Market_shares!D50*SUMIF(TFC_Imports!$B$57:$B$62,TFC_Exports!$B50,TFC_Imports!D$57:D$62)</f>
        <v>1559.0251114694126</v>
      </c>
      <c r="E50" s="17">
        <f>+Market_shares!E50*SUMIF(TFC_Imports!$B$57:$B$62,TFC_Exports!$B50,TFC_Imports!E$57:E$62)</f>
        <v>1859.4449523641108</v>
      </c>
      <c r="F50" s="17">
        <f>+Market_shares!F50*SUMIF(TFC_Imports!$B$57:$B$62,TFC_Exports!$B50,TFC_Imports!F$57:F$62)</f>
        <v>1116.9021919986101</v>
      </c>
      <c r="G50" s="17">
        <f>+Market_shares!G50*SUMIF(TFC_Imports!$B$57:$B$62,TFC_Exports!$B50,TFC_Imports!G$57:G$62)</f>
        <v>1872.5748209325127</v>
      </c>
      <c r="H50" s="17">
        <f>+Market_shares!H50*SUMIF(TFC_Imports!$B$57:$B$62,TFC_Exports!$B50,TFC_Imports!H$57:H$62)</f>
        <v>987.48340545289489</v>
      </c>
      <c r="I50" s="17">
        <f>+Market_shares!I50*SUMIF(TFC_Imports!$B$57:$B$62,TFC_Exports!$B50,TFC_Imports!I$57:I$62)</f>
        <v>614.92957507709878</v>
      </c>
      <c r="J50" s="17">
        <f>+Market_shares!J50*SUMIF(TFC_Imports!$B$57:$B$62,TFC_Exports!$B50,TFC_Imports!J$57:J$62)</f>
        <v>0</v>
      </c>
      <c r="K50" s="17">
        <f>+Market_shares!K50*SUMIF(TFC_Imports!$B$57:$B$62,TFC_Exports!$B50,TFC_Imports!K$57:K$62)</f>
        <v>0</v>
      </c>
      <c r="L50" s="17">
        <f>+Market_shares!L50*SUMIF(TFC_Imports!$B$57:$B$62,TFC_Exports!$B50,TFC_Imports!L$57:L$62)</f>
        <v>0</v>
      </c>
      <c r="M50" s="17">
        <f>+Market_shares!M50*SUMIF(TFC_Imports!$B$57:$B$62,TFC_Exports!$B50,TFC_Imports!M$57:M$62)</f>
        <v>0</v>
      </c>
      <c r="N50" s="17">
        <f>+Market_shares!N50*SUMIF(TFC_Imports!$B$57:$B$62,TFC_Exports!$B50,TFC_Imports!N$57:N$62)</f>
        <v>0</v>
      </c>
      <c r="O50" s="17">
        <f>+Market_shares!O50*SUMIF(TFC_Imports!$B$57:$B$62,TFC_Exports!$B50,TFC_Imports!O$57:O$62)</f>
        <v>12686.184475301481</v>
      </c>
      <c r="P50" s="17">
        <f>+Market_shares!P50*SUMIF(TFC_Imports!$B$57:$B$62,TFC_Exports!$B50,TFC_Imports!P$57:P$62)</f>
        <v>6381.3835394755934</v>
      </c>
      <c r="Q50" s="17">
        <f>+Market_shares!Q50*SUMIF(TFC_Imports!$B$57:$B$62,TFC_Exports!$B50,TFC_Imports!Q$57:Q$62)</f>
        <v>16473.518657419125</v>
      </c>
    </row>
    <row r="51" spans="1:17" x14ac:dyDescent="0.25">
      <c r="A51" s="18" t="s">
        <v>14</v>
      </c>
      <c r="B51" s="18" t="s">
        <v>1</v>
      </c>
      <c r="C51" s="17">
        <f>+Market_shares!C51*SUMIF(TFC_Imports!$B$57:$B$62,TFC_Exports!$B51,TFC_Imports!C$57:C$62)</f>
        <v>313071.77017493598</v>
      </c>
      <c r="D51" s="17">
        <f>+Market_shares!D51*SUMIF(TFC_Imports!$B$57:$B$62,TFC_Exports!$B51,TFC_Imports!D$57:D$62)</f>
        <v>251932.39092634796</v>
      </c>
      <c r="E51" s="17">
        <f>+Market_shares!E51*SUMIF(TFC_Imports!$B$57:$B$62,TFC_Exports!$B51,TFC_Imports!E$57:E$62)</f>
        <v>203405.54684033542</v>
      </c>
      <c r="F51" s="17">
        <f>+Market_shares!F51*SUMIF(TFC_Imports!$B$57:$B$62,TFC_Exports!$B51,TFC_Imports!F$57:F$62)</f>
        <v>213749.86722999011</v>
      </c>
      <c r="G51" s="17">
        <f>+Market_shares!G51*SUMIF(TFC_Imports!$B$57:$B$62,TFC_Exports!$B51,TFC_Imports!G$57:G$62)</f>
        <v>313691.12603079772</v>
      </c>
      <c r="H51" s="17">
        <f>+Market_shares!H51*SUMIF(TFC_Imports!$B$57:$B$62,TFC_Exports!$B51,TFC_Imports!H$57:H$62)</f>
        <v>579239.17114564963</v>
      </c>
      <c r="I51" s="17">
        <f>+Market_shares!I51*SUMIF(TFC_Imports!$B$57:$B$62,TFC_Exports!$B51,TFC_Imports!I$57:I$62)</f>
        <v>537212.05048590852</v>
      </c>
      <c r="J51" s="17">
        <f>+Market_shares!J51*SUMIF(TFC_Imports!$B$57:$B$62,TFC_Exports!$B51,TFC_Imports!J$57:J$62)</f>
        <v>503818.93148871191</v>
      </c>
      <c r="K51" s="17">
        <f>+Market_shares!K51*SUMIF(TFC_Imports!$B$57:$B$62,TFC_Exports!$B51,TFC_Imports!K$57:K$62)</f>
        <v>687782.6255505844</v>
      </c>
      <c r="L51" s="17">
        <f>+Market_shares!L51*SUMIF(TFC_Imports!$B$57:$B$62,TFC_Exports!$B51,TFC_Imports!L$57:L$62)</f>
        <v>550821.63494568784</v>
      </c>
      <c r="M51" s="17">
        <f>+Market_shares!M51*SUMIF(TFC_Imports!$B$57:$B$62,TFC_Exports!$B51,TFC_Imports!M$57:M$62)</f>
        <v>448900.22034608189</v>
      </c>
      <c r="N51" s="17">
        <f>+Market_shares!N51*SUMIF(TFC_Imports!$B$57:$B$62,TFC_Exports!$B51,TFC_Imports!N$57:N$62)</f>
        <v>485920.22897927742</v>
      </c>
      <c r="O51" s="17">
        <f>+Market_shares!O51*SUMIF(TFC_Imports!$B$57:$B$62,TFC_Exports!$B51,TFC_Imports!O$57:O$62)</f>
        <v>219429.58168931137</v>
      </c>
      <c r="P51" s="17">
        <f>+Market_shares!P51*SUMIF(TFC_Imports!$B$57:$B$62,TFC_Exports!$B51,TFC_Imports!P$57:P$62)</f>
        <v>57189.12915169297</v>
      </c>
      <c r="Q51" s="17">
        <f>+Market_shares!Q51*SUMIF(TFC_Imports!$B$57:$B$62,TFC_Exports!$B51,TFC_Imports!Q$57:Q$62)</f>
        <v>0</v>
      </c>
    </row>
    <row r="52" spans="1:17" x14ac:dyDescent="0.25">
      <c r="A52" s="18" t="s">
        <v>14</v>
      </c>
      <c r="B52" s="18" t="s">
        <v>2</v>
      </c>
      <c r="C52" s="17">
        <f>+Market_shares!C52*SUMIF(TFC_Imports!$B$57:$B$62,TFC_Exports!$B52,TFC_Imports!C$57:C$62)</f>
        <v>3886801.0970009817</v>
      </c>
      <c r="D52" s="17">
        <f>+Market_shares!D52*SUMIF(TFC_Imports!$B$57:$B$62,TFC_Exports!$B52,TFC_Imports!D$57:D$62)</f>
        <v>4242977.926496855</v>
      </c>
      <c r="E52" s="17">
        <f>+Market_shares!E52*SUMIF(TFC_Imports!$B$57:$B$62,TFC_Exports!$B52,TFC_Imports!E$57:E$62)</f>
        <v>4567058.4111047732</v>
      </c>
      <c r="F52" s="17">
        <f>+Market_shares!F52*SUMIF(TFC_Imports!$B$57:$B$62,TFC_Exports!$B52,TFC_Imports!F$57:F$62)</f>
        <v>4686724.1113386517</v>
      </c>
      <c r="G52" s="17">
        <f>+Market_shares!G52*SUMIF(TFC_Imports!$B$57:$B$62,TFC_Exports!$B52,TFC_Imports!G$57:G$62)</f>
        <v>4815270.5505893314</v>
      </c>
      <c r="H52" s="17">
        <f>+Market_shares!H52*SUMIF(TFC_Imports!$B$57:$B$62,TFC_Exports!$B52,TFC_Imports!H$57:H$62)</f>
        <v>5356638.4550940124</v>
      </c>
      <c r="I52" s="17">
        <f>+Market_shares!I52*SUMIF(TFC_Imports!$B$57:$B$62,TFC_Exports!$B52,TFC_Imports!I$57:I$62)</f>
        <v>5466823.35186469</v>
      </c>
      <c r="J52" s="17">
        <f>+Market_shares!J52*SUMIF(TFC_Imports!$B$57:$B$62,TFC_Exports!$B52,TFC_Imports!J$57:J$62)</f>
        <v>6264535.6218027109</v>
      </c>
      <c r="K52" s="17">
        <f>+Market_shares!K52*SUMIF(TFC_Imports!$B$57:$B$62,TFC_Exports!$B52,TFC_Imports!K$57:K$62)</f>
        <v>6368162.3185890801</v>
      </c>
      <c r="L52" s="17">
        <f>+Market_shares!L52*SUMIF(TFC_Imports!$B$57:$B$62,TFC_Exports!$B52,TFC_Imports!L$57:L$62)</f>
        <v>6209803.0536381286</v>
      </c>
      <c r="M52" s="17">
        <f>+Market_shares!M52*SUMIF(TFC_Imports!$B$57:$B$62,TFC_Exports!$B52,TFC_Imports!M$57:M$62)</f>
        <v>6284687.0275243046</v>
      </c>
      <c r="N52" s="17">
        <f>+Market_shares!N52*SUMIF(TFC_Imports!$B$57:$B$62,TFC_Exports!$B52,TFC_Imports!N$57:N$62)</f>
        <v>2875762.6379863005</v>
      </c>
      <c r="O52" s="17">
        <f>+Market_shares!O52*SUMIF(TFC_Imports!$B$57:$B$62,TFC_Exports!$B52,TFC_Imports!O$57:O$62)</f>
        <v>6892516.199612122</v>
      </c>
      <c r="P52" s="17">
        <f>+Market_shares!P52*SUMIF(TFC_Imports!$B$57:$B$62,TFC_Exports!$B52,TFC_Imports!P$57:P$62)</f>
        <v>3526927.8325584759</v>
      </c>
      <c r="Q52" s="17">
        <f>+Market_shares!Q52*SUMIF(TFC_Imports!$B$57:$B$62,TFC_Exports!$B52,TFC_Imports!Q$57:Q$62)</f>
        <v>3349935.0383734182</v>
      </c>
    </row>
    <row r="53" spans="1:17" x14ac:dyDescent="0.25">
      <c r="A53" s="18" t="s">
        <v>14</v>
      </c>
      <c r="B53" s="18" t="s">
        <v>3</v>
      </c>
      <c r="C53" s="17">
        <f>+Market_shares!C53*SUMIF(TFC_Imports!$B$57:$B$62,TFC_Exports!$B53,TFC_Imports!C$57:C$62)</f>
        <v>3329905.0891373125</v>
      </c>
      <c r="D53" s="17">
        <f>+Market_shares!D53*SUMIF(TFC_Imports!$B$57:$B$62,TFC_Exports!$B53,TFC_Imports!D$57:D$62)</f>
        <v>2755488.4782739212</v>
      </c>
      <c r="E53" s="17">
        <f>+Market_shares!E53*SUMIF(TFC_Imports!$B$57:$B$62,TFC_Exports!$B53,TFC_Imports!E$57:E$62)</f>
        <v>2150657.9521593456</v>
      </c>
      <c r="F53" s="17">
        <f>+Market_shares!F53*SUMIF(TFC_Imports!$B$57:$B$62,TFC_Exports!$B53,TFC_Imports!F$57:F$62)</f>
        <v>1515540.5140765107</v>
      </c>
      <c r="G53" s="17">
        <f>+Market_shares!G53*SUMIF(TFC_Imports!$B$57:$B$62,TFC_Exports!$B53,TFC_Imports!G$57:G$62)</f>
        <v>979989.58538661094</v>
      </c>
      <c r="H53" s="17">
        <f>+Market_shares!H53*SUMIF(TFC_Imports!$B$57:$B$62,TFC_Exports!$B53,TFC_Imports!H$57:H$62)</f>
        <v>957296.80930171907</v>
      </c>
      <c r="I53" s="17">
        <f>+Market_shares!I53*SUMIF(TFC_Imports!$B$57:$B$62,TFC_Exports!$B53,TFC_Imports!I$57:I$62)</f>
        <v>891140.68473159126</v>
      </c>
      <c r="J53" s="17">
        <f>+Market_shares!J53*SUMIF(TFC_Imports!$B$57:$B$62,TFC_Exports!$B53,TFC_Imports!J$57:J$62)</f>
        <v>504976.44846153766</v>
      </c>
      <c r="K53" s="17">
        <f>+Market_shares!K53*SUMIF(TFC_Imports!$B$57:$B$62,TFC_Exports!$B53,TFC_Imports!K$57:K$62)</f>
        <v>416235.96465097065</v>
      </c>
      <c r="L53" s="17">
        <f>+Market_shares!L53*SUMIF(TFC_Imports!$B$57:$B$62,TFC_Exports!$B53,TFC_Imports!L$57:L$62)</f>
        <v>330557.40300797054</v>
      </c>
      <c r="M53" s="17">
        <f>+Market_shares!M53*SUMIF(TFC_Imports!$B$57:$B$62,TFC_Exports!$B53,TFC_Imports!M$57:M$62)</f>
        <v>453953.38065059052</v>
      </c>
      <c r="N53" s="17">
        <f>+Market_shares!N53*SUMIF(TFC_Imports!$B$57:$B$62,TFC_Exports!$B53,TFC_Imports!N$57:N$62)</f>
        <v>463872.28052097309</v>
      </c>
      <c r="O53" s="17">
        <f>+Market_shares!O53*SUMIF(TFC_Imports!$B$57:$B$62,TFC_Exports!$B53,TFC_Imports!O$57:O$62)</f>
        <v>430834.43389319873</v>
      </c>
      <c r="P53" s="17">
        <f>+Market_shares!P53*SUMIF(TFC_Imports!$B$57:$B$62,TFC_Exports!$B53,TFC_Imports!P$57:P$62)</f>
        <v>527177.23129855399</v>
      </c>
      <c r="Q53" s="17">
        <f>+Market_shares!Q53*SUMIF(TFC_Imports!$B$57:$B$62,TFC_Exports!$B53,TFC_Imports!Q$57:Q$62)</f>
        <v>167469.38952845009</v>
      </c>
    </row>
    <row r="54" spans="1:17" x14ac:dyDescent="0.25">
      <c r="A54" s="18" t="s">
        <v>14</v>
      </c>
      <c r="B54" s="18" t="s">
        <v>4</v>
      </c>
      <c r="C54" s="17">
        <f>+Market_shares!C54*SUMIF(TFC_Imports!$B$57:$B$62,TFC_Exports!$B54,TFC_Imports!C$57:C$62)</f>
        <v>27043.414902093362</v>
      </c>
      <c r="D54" s="17">
        <f>+Market_shares!D54*SUMIF(TFC_Imports!$B$57:$B$62,TFC_Exports!$B54,TFC_Imports!D$57:D$62)</f>
        <v>36966.459716349615</v>
      </c>
      <c r="E54" s="17">
        <f>+Market_shares!E54*SUMIF(TFC_Imports!$B$57:$B$62,TFC_Exports!$B54,TFC_Imports!E$57:E$62)</f>
        <v>41852.844448911346</v>
      </c>
      <c r="F54" s="17">
        <f>+Market_shares!F54*SUMIF(TFC_Imports!$B$57:$B$62,TFC_Exports!$B54,TFC_Imports!F$57:F$62)</f>
        <v>44670.268531323847</v>
      </c>
      <c r="G54" s="17">
        <f>+Market_shares!G54*SUMIF(TFC_Imports!$B$57:$B$62,TFC_Exports!$B54,TFC_Imports!G$57:G$62)</f>
        <v>56427.055193030828</v>
      </c>
      <c r="H54" s="17">
        <f>+Market_shares!H54*SUMIF(TFC_Imports!$B$57:$B$62,TFC_Exports!$B54,TFC_Imports!H$57:H$62)</f>
        <v>51547.897717081054</v>
      </c>
      <c r="I54" s="17">
        <f>+Market_shares!I54*SUMIF(TFC_Imports!$B$57:$B$62,TFC_Exports!$B54,TFC_Imports!I$57:I$62)</f>
        <v>38955.848643963727</v>
      </c>
      <c r="J54" s="17">
        <f>+Market_shares!J54*SUMIF(TFC_Imports!$B$57:$B$62,TFC_Exports!$B54,TFC_Imports!J$57:J$62)</f>
        <v>26936.468489953648</v>
      </c>
      <c r="K54" s="17">
        <f>+Market_shares!K54*SUMIF(TFC_Imports!$B$57:$B$62,TFC_Exports!$B54,TFC_Imports!K$57:K$62)</f>
        <v>62351.736860277299</v>
      </c>
      <c r="L54" s="17">
        <f>+Market_shares!L54*SUMIF(TFC_Imports!$B$57:$B$62,TFC_Exports!$B54,TFC_Imports!L$57:L$62)</f>
        <v>89800.97622860191</v>
      </c>
      <c r="M54" s="17">
        <f>+Market_shares!M54*SUMIF(TFC_Imports!$B$57:$B$62,TFC_Exports!$B54,TFC_Imports!M$57:M$62)</f>
        <v>74524.170444817879</v>
      </c>
      <c r="N54" s="17">
        <f>+Market_shares!N54*SUMIF(TFC_Imports!$B$57:$B$62,TFC_Exports!$B54,TFC_Imports!N$57:N$62)</f>
        <v>69099.489845504038</v>
      </c>
      <c r="O54" s="17">
        <f>+Market_shares!O54*SUMIF(TFC_Imports!$B$57:$B$62,TFC_Exports!$B54,TFC_Imports!O$57:O$62)</f>
        <v>72990.398142357939</v>
      </c>
      <c r="P54" s="17">
        <f>+Market_shares!P54*SUMIF(TFC_Imports!$B$57:$B$62,TFC_Exports!$B54,TFC_Imports!P$57:P$62)</f>
        <v>70795.047777748696</v>
      </c>
      <c r="Q54" s="17">
        <f>+Market_shares!Q54*SUMIF(TFC_Imports!$B$57:$B$62,TFC_Exports!$B54,TFC_Imports!Q$57:Q$62)</f>
        <v>66703.981279170112</v>
      </c>
    </row>
    <row r="55" spans="1:17" x14ac:dyDescent="0.25">
      <c r="A55" s="18" t="s">
        <v>14</v>
      </c>
      <c r="B55" s="18" t="s">
        <v>5</v>
      </c>
      <c r="C55" s="17">
        <f>+Market_shares!C55*SUMIF(TFC_Imports!$B$57:$B$62,TFC_Exports!$B55,TFC_Imports!C$57:C$62)</f>
        <v>0</v>
      </c>
      <c r="D55" s="17">
        <f>+Market_shares!D55*SUMIF(TFC_Imports!$B$57:$B$62,TFC_Exports!$B55,TFC_Imports!D$57:D$62)</f>
        <v>0</v>
      </c>
      <c r="E55" s="17">
        <f>+Market_shares!E55*SUMIF(TFC_Imports!$B$57:$B$62,TFC_Exports!$B55,TFC_Imports!E$57:E$62)</f>
        <v>0</v>
      </c>
      <c r="F55" s="17">
        <f>+Market_shares!F55*SUMIF(TFC_Imports!$B$57:$B$62,TFC_Exports!$B55,TFC_Imports!F$57:F$62)</f>
        <v>0</v>
      </c>
      <c r="G55" s="17">
        <f>+Market_shares!G55*SUMIF(TFC_Imports!$B$57:$B$62,TFC_Exports!$B55,TFC_Imports!G$57:G$62)</f>
        <v>0</v>
      </c>
      <c r="H55" s="17">
        <f>+Market_shares!H55*SUMIF(TFC_Imports!$B$57:$B$62,TFC_Exports!$B55,TFC_Imports!H$57:H$62)</f>
        <v>0</v>
      </c>
      <c r="I55" s="17">
        <f>+Market_shares!I55*SUMIF(TFC_Imports!$B$57:$B$62,TFC_Exports!$B55,TFC_Imports!I$57:I$62)</f>
        <v>0</v>
      </c>
      <c r="J55" s="17">
        <f>+Market_shares!J55*SUMIF(TFC_Imports!$B$57:$B$62,TFC_Exports!$B55,TFC_Imports!J$57:J$62)</f>
        <v>0</v>
      </c>
      <c r="K55" s="17">
        <f>+Market_shares!K55*SUMIF(TFC_Imports!$B$57:$B$62,TFC_Exports!$B55,TFC_Imports!K$57:K$62)</f>
        <v>0</v>
      </c>
      <c r="L55" s="17">
        <f>+Market_shares!L55*SUMIF(TFC_Imports!$B$57:$B$62,TFC_Exports!$B55,TFC_Imports!L$57:L$62)</f>
        <v>0</v>
      </c>
      <c r="M55" s="17">
        <f>+Market_shares!M55*SUMIF(TFC_Imports!$B$57:$B$62,TFC_Exports!$B55,TFC_Imports!M$57:M$62)</f>
        <v>0</v>
      </c>
      <c r="N55" s="17">
        <f>+Market_shares!N55*SUMIF(TFC_Imports!$B$57:$B$62,TFC_Exports!$B55,TFC_Imports!N$57:N$62)</f>
        <v>0</v>
      </c>
      <c r="O55" s="17">
        <f>+Market_shares!O55*SUMIF(TFC_Imports!$B$57:$B$62,TFC_Exports!$B55,TFC_Imports!O$57:O$62)</f>
        <v>0</v>
      </c>
      <c r="P55" s="17">
        <f>+Market_shares!P55*SUMIF(TFC_Imports!$B$57:$B$62,TFC_Exports!$B55,TFC_Imports!P$57:P$62)</f>
        <v>0</v>
      </c>
      <c r="Q55" s="17">
        <f>+Market_shares!Q55*SUMIF(TFC_Imports!$B$57:$B$62,TFC_Exports!$B55,TFC_Imports!Q$57:Q$62)</f>
        <v>0</v>
      </c>
    </row>
    <row r="56" spans="1:17" x14ac:dyDescent="0.25">
      <c r="A56" s="18" t="s">
        <v>14</v>
      </c>
      <c r="B56" s="18" t="s">
        <v>6</v>
      </c>
      <c r="C56" s="17">
        <f>+Market_shares!C56*SUMIF(TFC_Imports!$B$57:$B$62,TFC_Exports!$B56,TFC_Imports!C$57:C$62)</f>
        <v>130080.26705464981</v>
      </c>
      <c r="D56" s="17">
        <f>+Market_shares!D56*SUMIF(TFC_Imports!$B$57:$B$62,TFC_Exports!$B56,TFC_Imports!D$57:D$62)</f>
        <v>103902.92404454949</v>
      </c>
      <c r="E56" s="17">
        <f>+Market_shares!E56*SUMIF(TFC_Imports!$B$57:$B$62,TFC_Exports!$B56,TFC_Imports!E$57:E$62)</f>
        <v>139845.98317674376</v>
      </c>
      <c r="F56" s="17">
        <f>+Market_shares!F56*SUMIF(TFC_Imports!$B$57:$B$62,TFC_Exports!$B56,TFC_Imports!F$57:F$62)</f>
        <v>148701.32523542864</v>
      </c>
      <c r="G56" s="17">
        <f>+Market_shares!G56*SUMIF(TFC_Imports!$B$57:$B$62,TFC_Exports!$B56,TFC_Imports!G$57:G$62)</f>
        <v>145902.99678165314</v>
      </c>
      <c r="H56" s="17">
        <f>+Market_shares!H56*SUMIF(TFC_Imports!$B$57:$B$62,TFC_Exports!$B56,TFC_Imports!H$57:H$62)</f>
        <v>115242.08069344383</v>
      </c>
      <c r="I56" s="17">
        <f>+Market_shares!I56*SUMIF(TFC_Imports!$B$57:$B$62,TFC_Exports!$B56,TFC_Imports!I$57:I$62)</f>
        <v>118981.32963510095</v>
      </c>
      <c r="J56" s="17">
        <f>+Market_shares!J56*SUMIF(TFC_Imports!$B$57:$B$62,TFC_Exports!$B56,TFC_Imports!J$57:J$62)</f>
        <v>170597.65906324002</v>
      </c>
      <c r="K56" s="17">
        <f>+Market_shares!K56*SUMIF(TFC_Imports!$B$57:$B$62,TFC_Exports!$B56,TFC_Imports!K$57:K$62)</f>
        <v>171537.22664678955</v>
      </c>
      <c r="L56" s="17">
        <f>+Market_shares!L56*SUMIF(TFC_Imports!$B$57:$B$62,TFC_Exports!$B56,TFC_Imports!L$57:L$62)</f>
        <v>172468.75011160912</v>
      </c>
      <c r="M56" s="17">
        <f>+Market_shares!M56*SUMIF(TFC_Imports!$B$57:$B$62,TFC_Exports!$B56,TFC_Imports!M$57:M$62)</f>
        <v>152539.78858328913</v>
      </c>
      <c r="N56" s="17">
        <f>+Market_shares!N56*SUMIF(TFC_Imports!$B$57:$B$62,TFC_Exports!$B56,TFC_Imports!N$57:N$62)</f>
        <v>194843.45884099443</v>
      </c>
      <c r="O56" s="17">
        <f>+Market_shares!O56*SUMIF(TFC_Imports!$B$57:$B$62,TFC_Exports!$B56,TFC_Imports!O$57:O$62)</f>
        <v>169942.1367774352</v>
      </c>
      <c r="P56" s="17">
        <f>+Market_shares!P56*SUMIF(TFC_Imports!$B$57:$B$62,TFC_Exports!$B56,TFC_Imports!P$57:P$62)</f>
        <v>204699.00458002347</v>
      </c>
      <c r="Q56" s="17">
        <f>+Market_shares!Q56*SUMIF(TFC_Imports!$B$57:$B$62,TFC_Exports!$B56,TFC_Imports!Q$57:Q$62)</f>
        <v>150305.01447873338</v>
      </c>
    </row>
    <row r="57" spans="1:17" x14ac:dyDescent="0.25">
      <c r="A57" s="18"/>
      <c r="B57" s="18" t="s">
        <v>1</v>
      </c>
      <c r="C57" s="17">
        <f>+Market_shares!C57*SUMIF(TFC_Imports!$B$57:$B$62,TFC_Exports!$B57,TFC_Imports!C$57:C$62)</f>
        <v>0</v>
      </c>
      <c r="D57" s="17">
        <f>+Market_shares!D57*SUMIF(TFC_Imports!$B$57:$B$62,TFC_Exports!$B57,TFC_Imports!D$57:D$62)</f>
        <v>0</v>
      </c>
      <c r="E57" s="17">
        <f>+Market_shares!E57*SUMIF(TFC_Imports!$B$57:$B$62,TFC_Exports!$B57,TFC_Imports!E$57:E$62)</f>
        <v>0</v>
      </c>
      <c r="F57" s="17">
        <f>+Market_shares!F57*SUMIF(TFC_Imports!$B$57:$B$62,TFC_Exports!$B57,TFC_Imports!F$57:F$62)</f>
        <v>0</v>
      </c>
      <c r="G57" s="17">
        <f>+Market_shares!G57*SUMIF(TFC_Imports!$B$57:$B$62,TFC_Exports!$B57,TFC_Imports!G$57:G$62)</f>
        <v>0</v>
      </c>
      <c r="H57" s="17">
        <f>+Market_shares!H57*SUMIF(TFC_Imports!$B$57:$B$62,TFC_Exports!$B57,TFC_Imports!H$57:H$62)</f>
        <v>0</v>
      </c>
      <c r="I57" s="17">
        <f>+Market_shares!I57*SUMIF(TFC_Imports!$B$57:$B$62,TFC_Exports!$B57,TFC_Imports!I$57:I$62)</f>
        <v>0</v>
      </c>
      <c r="J57" s="17">
        <f>+Market_shares!J57*SUMIF(TFC_Imports!$B$57:$B$62,TFC_Exports!$B57,TFC_Imports!J$57:J$62)</f>
        <v>0</v>
      </c>
      <c r="K57" s="17">
        <f>+Market_shares!K57*SUMIF(TFC_Imports!$B$57:$B$62,TFC_Exports!$B57,TFC_Imports!K$57:K$62)</f>
        <v>0</v>
      </c>
      <c r="L57" s="17">
        <f>+Market_shares!L57*SUMIF(TFC_Imports!$B$57:$B$62,TFC_Exports!$B57,TFC_Imports!L$57:L$62)</f>
        <v>0</v>
      </c>
      <c r="M57" s="17">
        <f>+Market_shares!M57*SUMIF(TFC_Imports!$B$57:$B$62,TFC_Exports!$B57,TFC_Imports!M$57:M$62)</f>
        <v>0</v>
      </c>
      <c r="N57" s="17">
        <f>+Market_shares!N57*SUMIF(TFC_Imports!$B$57:$B$62,TFC_Exports!$B57,TFC_Imports!N$57:N$62)</f>
        <v>0</v>
      </c>
      <c r="O57" s="17">
        <f>+Market_shares!O57*SUMIF(TFC_Imports!$B$57:$B$62,TFC_Exports!$B57,TFC_Imports!O$57:O$62)</f>
        <v>0</v>
      </c>
      <c r="P57" s="17">
        <f>+Market_shares!P57*SUMIF(TFC_Imports!$B$57:$B$62,TFC_Exports!$B57,TFC_Imports!P$57:P$62)</f>
        <v>0</v>
      </c>
      <c r="Q57" s="17">
        <f>+Market_shares!Q57*SUMIF(TFC_Imports!$B$57:$B$62,TFC_Exports!$B57,TFC_Imports!Q$57:Q$62)</f>
        <v>0</v>
      </c>
    </row>
    <row r="58" spans="1:17" x14ac:dyDescent="0.25">
      <c r="A58" s="18"/>
      <c r="B58" s="18" t="s">
        <v>2</v>
      </c>
      <c r="C58" s="17">
        <f>+Market_shares!C58*SUMIF(TFC_Imports!$B$57:$B$62,TFC_Exports!$B58,TFC_Imports!C$57:C$62)</f>
        <v>7609020.3771707602</v>
      </c>
      <c r="D58" s="17">
        <f>+Market_shares!D58*SUMIF(TFC_Imports!$B$57:$B$62,TFC_Exports!$B58,TFC_Imports!D$57:D$62)</f>
        <v>7911438.488527325</v>
      </c>
      <c r="E58" s="17">
        <f>+Market_shares!E58*SUMIF(TFC_Imports!$B$57:$B$62,TFC_Exports!$B58,TFC_Imports!E$57:E$62)</f>
        <v>7960663.6196286185</v>
      </c>
      <c r="F58" s="17">
        <f>+Market_shares!F58*SUMIF(TFC_Imports!$B$57:$B$62,TFC_Exports!$B58,TFC_Imports!F$57:F$62)</f>
        <v>8039505.8520059623</v>
      </c>
      <c r="G58" s="17">
        <f>+Market_shares!G58*SUMIF(TFC_Imports!$B$57:$B$62,TFC_Exports!$B58,TFC_Imports!G$57:G$62)</f>
        <v>7866777.6862109192</v>
      </c>
      <c r="H58" s="17">
        <f>+Market_shares!H58*SUMIF(TFC_Imports!$B$57:$B$62,TFC_Exports!$B58,TFC_Imports!H$57:H$62)</f>
        <v>8737751.9468326867</v>
      </c>
      <c r="I58" s="17">
        <f>+Market_shares!I58*SUMIF(TFC_Imports!$B$57:$B$62,TFC_Exports!$B58,TFC_Imports!I$57:I$62)</f>
        <v>8967880.9481345117</v>
      </c>
      <c r="J58" s="17">
        <f>+Market_shares!J58*SUMIF(TFC_Imports!$B$57:$B$62,TFC_Exports!$B58,TFC_Imports!J$57:J$62)</f>
        <v>9604974.7061782256</v>
      </c>
      <c r="K58" s="17">
        <f>+Market_shares!K58*SUMIF(TFC_Imports!$B$57:$B$62,TFC_Exports!$B58,TFC_Imports!K$57:K$62)</f>
        <v>10089698.176307546</v>
      </c>
      <c r="L58" s="17">
        <f>+Market_shares!L58*SUMIF(TFC_Imports!$B$57:$B$62,TFC_Exports!$B58,TFC_Imports!L$57:L$62)</f>
        <v>9320599.9289620779</v>
      </c>
      <c r="M58" s="17">
        <f>+Market_shares!M58*SUMIF(TFC_Imports!$B$57:$B$62,TFC_Exports!$B58,TFC_Imports!M$57:M$62)</f>
        <v>9666579.0753691718</v>
      </c>
      <c r="N58" s="17">
        <f>+Market_shares!N58*SUMIF(TFC_Imports!$B$57:$B$62,TFC_Exports!$B58,TFC_Imports!N$57:N$62)</f>
        <v>4518000.4734431803</v>
      </c>
      <c r="O58" s="17">
        <f>+Market_shares!O58*SUMIF(TFC_Imports!$B$57:$B$62,TFC_Exports!$B58,TFC_Imports!O$57:O$62)</f>
        <v>11554689.519094739</v>
      </c>
      <c r="P58" s="17">
        <f>+Market_shares!P58*SUMIF(TFC_Imports!$B$57:$B$62,TFC_Exports!$B58,TFC_Imports!P$57:P$62)</f>
        <v>6035121.7812048839</v>
      </c>
      <c r="Q58" s="17">
        <f>+Market_shares!Q58*SUMIF(TFC_Imports!$B$57:$B$62,TFC_Exports!$B58,TFC_Imports!Q$57:Q$62)</f>
        <v>6243381.7061486272</v>
      </c>
    </row>
    <row r="59" spans="1:17" x14ac:dyDescent="0.25">
      <c r="A59" s="18"/>
      <c r="B59" s="18" t="s">
        <v>3</v>
      </c>
      <c r="C59" s="17">
        <f>+Market_shares!C59*SUMIF(TFC_Imports!$B$57:$B$62,TFC_Exports!$B59,TFC_Imports!C$57:C$62)</f>
        <v>5598280.9290099815</v>
      </c>
      <c r="D59" s="17">
        <f>+Market_shares!D59*SUMIF(TFC_Imports!$B$57:$B$62,TFC_Exports!$B59,TFC_Imports!D$57:D$62)</f>
        <v>5310582.304139086</v>
      </c>
      <c r="E59" s="17">
        <f>+Market_shares!E59*SUMIF(TFC_Imports!$B$57:$B$62,TFC_Exports!$B59,TFC_Imports!E$57:E$62)</f>
        <v>4579827.8004029226</v>
      </c>
      <c r="F59" s="17">
        <f>+Market_shares!F59*SUMIF(TFC_Imports!$B$57:$B$62,TFC_Exports!$B59,TFC_Imports!F$57:F$62)</f>
        <v>3584996.4117649496</v>
      </c>
      <c r="G59" s="17">
        <f>+Market_shares!G59*SUMIF(TFC_Imports!$B$57:$B$62,TFC_Exports!$B59,TFC_Imports!G$57:G$62)</f>
        <v>2733859.8438963182</v>
      </c>
      <c r="H59" s="17">
        <f>+Market_shares!H59*SUMIF(TFC_Imports!$B$57:$B$62,TFC_Exports!$B59,TFC_Imports!H$57:H$62)</f>
        <v>3210044.8095602086</v>
      </c>
      <c r="I59" s="17">
        <f>+Market_shares!I59*SUMIF(TFC_Imports!$B$57:$B$62,TFC_Exports!$B59,TFC_Imports!I$57:I$62)</f>
        <v>3279598.0887926109</v>
      </c>
      <c r="J59" s="17">
        <f>+Market_shares!J59*SUMIF(TFC_Imports!$B$57:$B$62,TFC_Exports!$B59,TFC_Imports!J$57:J$62)</f>
        <v>3309277.7344147773</v>
      </c>
      <c r="K59" s="17">
        <f>+Market_shares!K59*SUMIF(TFC_Imports!$B$57:$B$62,TFC_Exports!$B59,TFC_Imports!K$57:K$62)</f>
        <v>3802705.8424481805</v>
      </c>
      <c r="L59" s="17">
        <f>+Market_shares!L59*SUMIF(TFC_Imports!$B$57:$B$62,TFC_Exports!$B59,TFC_Imports!L$57:L$62)</f>
        <v>4204464.1750556808</v>
      </c>
      <c r="M59" s="17">
        <f>+Market_shares!M59*SUMIF(TFC_Imports!$B$57:$B$62,TFC_Exports!$B59,TFC_Imports!M$57:M$62)</f>
        <v>3857356.736058373</v>
      </c>
      <c r="N59" s="17">
        <f>+Market_shares!N59*SUMIF(TFC_Imports!$B$57:$B$62,TFC_Exports!$B59,TFC_Imports!N$57:N$62)</f>
        <v>3824858.5971345957</v>
      </c>
      <c r="O59" s="17">
        <f>+Market_shares!O59*SUMIF(TFC_Imports!$B$57:$B$62,TFC_Exports!$B59,TFC_Imports!O$57:O$62)</f>
        <v>4054076.0618520174</v>
      </c>
      <c r="P59" s="17">
        <f>+Market_shares!P59*SUMIF(TFC_Imports!$B$57:$B$62,TFC_Exports!$B59,TFC_Imports!P$57:P$62)</f>
        <v>3620044.1835746435</v>
      </c>
      <c r="Q59" s="17">
        <f>+Market_shares!Q59*SUMIF(TFC_Imports!$B$57:$B$62,TFC_Exports!$B59,TFC_Imports!Q$57:Q$62)</f>
        <v>3700856.4728872674</v>
      </c>
    </row>
    <row r="60" spans="1:17" x14ac:dyDescent="0.25">
      <c r="A60" s="18"/>
      <c r="B60" s="18" t="s">
        <v>4</v>
      </c>
      <c r="C60" s="17">
        <f>+Market_shares!C60*SUMIF(TFC_Imports!$B$57:$B$62,TFC_Exports!$B60,TFC_Imports!C$57:C$62)</f>
        <v>42565.446446395377</v>
      </c>
      <c r="D60" s="17">
        <f>+Market_shares!D60*SUMIF(TFC_Imports!$B$57:$B$62,TFC_Exports!$B60,TFC_Imports!D$57:D$62)</f>
        <v>57730.354257336279</v>
      </c>
      <c r="E60" s="17">
        <f>+Market_shares!E60*SUMIF(TFC_Imports!$B$57:$B$62,TFC_Exports!$B60,TFC_Imports!E$57:E$62)</f>
        <v>57623.107149510288</v>
      </c>
      <c r="F60" s="17">
        <f>+Market_shares!F60*SUMIF(TFC_Imports!$B$57:$B$62,TFC_Exports!$B60,TFC_Imports!F$57:F$62)</f>
        <v>58513.465582558863</v>
      </c>
      <c r="G60" s="17">
        <f>+Market_shares!G60*SUMIF(TFC_Imports!$B$57:$B$62,TFC_Exports!$B60,TFC_Imports!G$57:G$62)</f>
        <v>78179.699391197748</v>
      </c>
      <c r="H60" s="17">
        <f>+Market_shares!H60*SUMIF(TFC_Imports!$B$57:$B$62,TFC_Exports!$B60,TFC_Imports!H$57:H$62)</f>
        <v>94482.660907371683</v>
      </c>
      <c r="I60" s="17">
        <f>+Market_shares!I60*SUMIF(TFC_Imports!$B$57:$B$62,TFC_Exports!$B60,TFC_Imports!I$57:I$62)</f>
        <v>91107.073591470617</v>
      </c>
      <c r="J60" s="17">
        <f>+Market_shares!J60*SUMIF(TFC_Imports!$B$57:$B$62,TFC_Exports!$B60,TFC_Imports!J$57:J$62)</f>
        <v>85371.274016708034</v>
      </c>
      <c r="K60" s="17">
        <f>+Market_shares!K60*SUMIF(TFC_Imports!$B$57:$B$62,TFC_Exports!$B60,TFC_Imports!K$57:K$62)</f>
        <v>117050.47903611096</v>
      </c>
      <c r="L60" s="17">
        <f>+Market_shares!L60*SUMIF(TFC_Imports!$B$57:$B$62,TFC_Exports!$B60,TFC_Imports!L$57:L$62)</f>
        <v>130284.94001309412</v>
      </c>
      <c r="M60" s="17">
        <f>+Market_shares!M60*SUMIF(TFC_Imports!$B$57:$B$62,TFC_Exports!$B60,TFC_Imports!M$57:M$62)</f>
        <v>113132.57580388359</v>
      </c>
      <c r="N60" s="17">
        <f>+Market_shares!N60*SUMIF(TFC_Imports!$B$57:$B$62,TFC_Exports!$B60,TFC_Imports!N$57:N$62)</f>
        <v>128660.08717473515</v>
      </c>
      <c r="O60" s="17">
        <f>+Market_shares!O60*SUMIF(TFC_Imports!$B$57:$B$62,TFC_Exports!$B60,TFC_Imports!O$57:O$62)</f>
        <v>136741.82849148437</v>
      </c>
      <c r="P60" s="17">
        <f>+Market_shares!P60*SUMIF(TFC_Imports!$B$57:$B$62,TFC_Exports!$B60,TFC_Imports!P$57:P$62)</f>
        <v>150033.02442547758</v>
      </c>
      <c r="Q60" s="17">
        <f>+Market_shares!Q60*SUMIF(TFC_Imports!$B$57:$B$62,TFC_Exports!$B60,TFC_Imports!Q$57:Q$62)</f>
        <v>153065.89710448869</v>
      </c>
    </row>
    <row r="61" spans="1:17" x14ac:dyDescent="0.25">
      <c r="A61" s="18"/>
      <c r="B61" s="18" t="s">
        <v>5</v>
      </c>
      <c r="C61" s="17">
        <f>+Market_shares!C61*SUMIF(TFC_Imports!$B$57:$B$62,TFC_Exports!$B61,TFC_Imports!C$57:C$62)</f>
        <v>0</v>
      </c>
      <c r="D61" s="17">
        <f>+Market_shares!D61*SUMIF(TFC_Imports!$B$57:$B$62,TFC_Exports!$B61,TFC_Imports!D$57:D$62)</f>
        <v>0</v>
      </c>
      <c r="E61" s="17">
        <f>+Market_shares!E61*SUMIF(TFC_Imports!$B$57:$B$62,TFC_Exports!$B61,TFC_Imports!E$57:E$62)</f>
        <v>0</v>
      </c>
      <c r="F61" s="17">
        <f>+Market_shares!F61*SUMIF(TFC_Imports!$B$57:$B$62,TFC_Exports!$B61,TFC_Imports!F$57:F$62)</f>
        <v>0</v>
      </c>
      <c r="G61" s="17">
        <f>+Market_shares!G61*SUMIF(TFC_Imports!$B$57:$B$62,TFC_Exports!$B61,TFC_Imports!G$57:G$62)</f>
        <v>0</v>
      </c>
      <c r="H61" s="17">
        <f>+Market_shares!H61*SUMIF(TFC_Imports!$B$57:$B$62,TFC_Exports!$B61,TFC_Imports!H$57:H$62)</f>
        <v>0</v>
      </c>
      <c r="I61" s="17">
        <f>+Market_shares!I61*SUMIF(TFC_Imports!$B$57:$B$62,TFC_Exports!$B61,TFC_Imports!I$57:I$62)</f>
        <v>0</v>
      </c>
      <c r="J61" s="17">
        <f>+Market_shares!J61*SUMIF(TFC_Imports!$B$57:$B$62,TFC_Exports!$B61,TFC_Imports!J$57:J$62)</f>
        <v>0</v>
      </c>
      <c r="K61" s="17">
        <f>+Market_shares!K61*SUMIF(TFC_Imports!$B$57:$B$62,TFC_Exports!$B61,TFC_Imports!K$57:K$62)</f>
        <v>0</v>
      </c>
      <c r="L61" s="17">
        <f>+Market_shares!L61*SUMIF(TFC_Imports!$B$57:$B$62,TFC_Exports!$B61,TFC_Imports!L$57:L$62)</f>
        <v>19.650608741428801</v>
      </c>
      <c r="M61" s="17">
        <f>+Market_shares!M61*SUMIF(TFC_Imports!$B$57:$B$62,TFC_Exports!$B61,TFC_Imports!M$57:M$62)</f>
        <v>25.024520237889764</v>
      </c>
      <c r="N61" s="17">
        <f>+Market_shares!N61*SUMIF(TFC_Imports!$B$57:$B$62,TFC_Exports!$B61,TFC_Imports!N$57:N$62)</f>
        <v>22.645011045445834</v>
      </c>
      <c r="O61" s="17">
        <f>+Market_shares!O61*SUMIF(TFC_Imports!$B$57:$B$62,TFC_Exports!$B61,TFC_Imports!O$57:O$62)</f>
        <v>38.084704721525561</v>
      </c>
      <c r="P61" s="17">
        <f>+Market_shares!P61*SUMIF(TFC_Imports!$B$57:$B$62,TFC_Exports!$B61,TFC_Imports!P$57:P$62)</f>
        <v>120.62735167878371</v>
      </c>
      <c r="Q61" s="17">
        <f>+Market_shares!Q61*SUMIF(TFC_Imports!$B$57:$B$62,TFC_Exports!$B61,TFC_Imports!Q$57:Q$62)</f>
        <v>112.25372121456915</v>
      </c>
    </row>
    <row r="62" spans="1:17" x14ac:dyDescent="0.25">
      <c r="A62" s="18"/>
      <c r="B62" s="18" t="s">
        <v>6</v>
      </c>
      <c r="C62" s="17">
        <f>+Market_shares!C62*SUMIF(TFC_Imports!$B$57:$B$62,TFC_Exports!$B62,TFC_Imports!C$57:C$62)</f>
        <v>176607.09271042724</v>
      </c>
      <c r="D62" s="17">
        <f>+Market_shares!D62*SUMIF(TFC_Imports!$B$57:$B$62,TFC_Exports!$B62,TFC_Imports!D$57:D$62)</f>
        <v>170752.93973551964</v>
      </c>
      <c r="E62" s="17">
        <f>+Market_shares!E62*SUMIF(TFC_Imports!$B$57:$B$62,TFC_Exports!$B62,TFC_Imports!E$57:E$62)</f>
        <v>202666.16097533336</v>
      </c>
      <c r="F62" s="17">
        <f>+Market_shares!F62*SUMIF(TFC_Imports!$B$57:$B$62,TFC_Exports!$B62,TFC_Imports!F$57:F$62)</f>
        <v>227427.80314348414</v>
      </c>
      <c r="G62" s="17">
        <f>+Market_shares!G62*SUMIF(TFC_Imports!$B$57:$B$62,TFC_Exports!$B62,TFC_Imports!G$57:G$62)</f>
        <v>217962.3491045367</v>
      </c>
      <c r="H62" s="17">
        <f>+Market_shares!H62*SUMIF(TFC_Imports!$B$57:$B$62,TFC_Exports!$B62,TFC_Imports!H$57:H$62)</f>
        <v>190078.47879689228</v>
      </c>
      <c r="I62" s="17">
        <f>+Market_shares!I62*SUMIF(TFC_Imports!$B$57:$B$62,TFC_Exports!$B62,TFC_Imports!I$57:I$62)</f>
        <v>214308.76663908554</v>
      </c>
      <c r="J62" s="17">
        <f>+Market_shares!J62*SUMIF(TFC_Imports!$B$57:$B$62,TFC_Exports!$B62,TFC_Imports!J$57:J$62)</f>
        <v>239661.09536306205</v>
      </c>
      <c r="K62" s="17">
        <f>+Market_shares!K62*SUMIF(TFC_Imports!$B$57:$B$62,TFC_Exports!$B62,TFC_Imports!K$57:K$62)</f>
        <v>262390.03965537687</v>
      </c>
      <c r="L62" s="17">
        <f>+Market_shares!L62*SUMIF(TFC_Imports!$B$57:$B$62,TFC_Exports!$B62,TFC_Imports!L$57:L$62)</f>
        <v>0</v>
      </c>
      <c r="M62" s="17">
        <f>+Market_shares!M62*SUMIF(TFC_Imports!$B$57:$B$62,TFC_Exports!$B62,TFC_Imports!M$57:M$62)</f>
        <v>0</v>
      </c>
      <c r="N62" s="17">
        <f>+Market_shares!N62*SUMIF(TFC_Imports!$B$57:$B$62,TFC_Exports!$B62,TFC_Imports!N$57:N$62)</f>
        <v>0</v>
      </c>
      <c r="O62" s="17">
        <f>+Market_shares!O62*SUMIF(TFC_Imports!$B$57:$B$62,TFC_Exports!$B62,TFC_Imports!O$57:O$62)</f>
        <v>0</v>
      </c>
      <c r="P62" s="17">
        <f>+Market_shares!P62*SUMIF(TFC_Imports!$B$57:$B$62,TFC_Exports!$B62,TFC_Imports!P$57:P$62)</f>
        <v>0</v>
      </c>
      <c r="Q62" s="17">
        <f>+Market_shares!Q62*SUMIF(TFC_Imports!$B$57:$B$62,TFC_Exports!$B62,TFC_Imports!Q$57:Q$62)</f>
        <v>0</v>
      </c>
    </row>
    <row r="63" spans="1:17" x14ac:dyDescent="0.25">
      <c r="A63" s="18"/>
      <c r="B63" s="18"/>
    </row>
    <row r="64" spans="1:17" x14ac:dyDescent="0.25">
      <c r="A64" s="18"/>
      <c r="B64" s="18"/>
    </row>
    <row r="65" spans="1:2" x14ac:dyDescent="0.25">
      <c r="A65" s="18"/>
      <c r="B65" s="18"/>
    </row>
    <row r="66" spans="1:2" x14ac:dyDescent="0.25">
      <c r="A66" s="18"/>
      <c r="B66" s="18"/>
    </row>
    <row r="67" spans="1:2" x14ac:dyDescent="0.25">
      <c r="A67" s="18"/>
      <c r="B67" s="18"/>
    </row>
    <row r="68" spans="1:2" x14ac:dyDescent="0.25">
      <c r="A68" s="18"/>
      <c r="B68" s="18"/>
    </row>
    <row r="69" spans="1:2" x14ac:dyDescent="0.25">
      <c r="A69" s="18"/>
      <c r="B69" s="18"/>
    </row>
    <row r="70" spans="1:2" x14ac:dyDescent="0.25">
      <c r="A70" s="18"/>
      <c r="B70" s="18"/>
    </row>
    <row r="71" spans="1:2" x14ac:dyDescent="0.25">
      <c r="A71" s="18"/>
      <c r="B71" s="18"/>
    </row>
    <row r="72" spans="1:2" x14ac:dyDescent="0.25">
      <c r="A72" s="18"/>
      <c r="B72" s="18"/>
    </row>
    <row r="73" spans="1:2" x14ac:dyDescent="0.25">
      <c r="A73" s="18"/>
      <c r="B73" s="18"/>
    </row>
    <row r="74" spans="1:2" x14ac:dyDescent="0.25">
      <c r="A74" s="18"/>
      <c r="B74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W74"/>
  <sheetViews>
    <sheetView topLeftCell="A10" workbookViewId="0">
      <selection activeCell="R6" sqref="R6"/>
    </sheetView>
  </sheetViews>
  <sheetFormatPr baseColWidth="10" defaultColWidth="9.140625" defaultRowHeight="15" x14ac:dyDescent="0.25"/>
  <cols>
    <col min="3" max="17" width="13.85546875" bestFit="1" customWidth="1"/>
  </cols>
  <sheetData>
    <row r="2" spans="1:23" x14ac:dyDescent="0.25"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/>
      <c r="S2" s="1"/>
      <c r="T2" s="1"/>
      <c r="U2" s="1"/>
      <c r="V2" s="1"/>
      <c r="W2" s="1"/>
    </row>
    <row r="3" spans="1:23" x14ac:dyDescent="0.25">
      <c r="A3" s="1" t="s">
        <v>0</v>
      </c>
      <c r="B3" s="1" t="s">
        <v>1</v>
      </c>
      <c r="C3" s="17">
        <f>+TFC_Exports!C3+TFC_Domestic!C3</f>
        <v>22010679.127559453</v>
      </c>
      <c r="D3" s="17">
        <f>+TFC_Exports!D3+TFC_Domestic!D3</f>
        <v>23152398.579640385</v>
      </c>
      <c r="E3" s="17">
        <f>+TFC_Exports!E3+TFC_Domestic!E3</f>
        <v>24053606.916550625</v>
      </c>
      <c r="F3" s="17">
        <f>+TFC_Exports!F3+TFC_Domestic!F3</f>
        <v>25401176.205616657</v>
      </c>
      <c r="G3" s="17">
        <f>+TFC_Exports!G3+TFC_Domestic!G3</f>
        <v>25766347.76564128</v>
      </c>
      <c r="H3" s="17">
        <f>+TFC_Exports!H3+TFC_Domestic!H3</f>
        <v>26960242.139911979</v>
      </c>
      <c r="I3" s="17">
        <f>+TFC_Exports!I3+TFC_Domestic!I3</f>
        <v>28363386.393324524</v>
      </c>
      <c r="J3" s="17">
        <f>+TFC_Exports!J3+TFC_Domestic!J3</f>
        <v>28495334.718870237</v>
      </c>
      <c r="K3" s="17">
        <f>+TFC_Exports!K3+TFC_Domestic!K3</f>
        <v>28128694.206213396</v>
      </c>
      <c r="L3" s="17">
        <f>+TFC_Exports!L3+TFC_Domestic!L3</f>
        <v>28279345.712862149</v>
      </c>
      <c r="M3" s="19">
        <f>+TFC_Exports!M3+TFC_Domestic!M3</f>
        <v>28575889.252171922</v>
      </c>
      <c r="N3" s="17">
        <f>+TFC_Exports!N3+TFC_Domestic!N3</f>
        <v>26399481.426792074</v>
      </c>
      <c r="O3" s="17">
        <f>+TFC_Exports!O3+TFC_Domestic!O3</f>
        <v>23946998.868316989</v>
      </c>
      <c r="P3" s="17">
        <f>+TFC_Exports!P3+TFC_Domestic!P3</f>
        <v>21335673.947238274</v>
      </c>
      <c r="Q3" s="17">
        <f>+TFC_Exports!Q3+TFC_Domestic!Q3</f>
        <v>20079495.917987462</v>
      </c>
    </row>
    <row r="4" spans="1:23" x14ac:dyDescent="0.25">
      <c r="A4" s="1" t="s">
        <v>0</v>
      </c>
      <c r="B4" s="1" t="s">
        <v>2</v>
      </c>
      <c r="C4" s="17">
        <f>+TFC_Exports!C4+TFC_Domestic!C4</f>
        <v>3062668.0473574423</v>
      </c>
      <c r="D4" s="17">
        <f>+TFC_Exports!D4+TFC_Domestic!D4</f>
        <v>3434337.6751855975</v>
      </c>
      <c r="E4" s="17">
        <f>+TFC_Exports!E4+TFC_Domestic!E4</f>
        <v>4153537.4087048187</v>
      </c>
      <c r="F4" s="17">
        <f>+TFC_Exports!F4+TFC_Domestic!F4</f>
        <v>4568496.2492229911</v>
      </c>
      <c r="G4" s="17">
        <f>+TFC_Exports!G4+TFC_Domestic!G4</f>
        <v>4899696.2356669353</v>
      </c>
      <c r="H4" s="17">
        <f>+TFC_Exports!H4+TFC_Domestic!H4</f>
        <v>5736290.8010618314</v>
      </c>
      <c r="I4" s="17">
        <f>+TFC_Exports!I4+TFC_Domestic!I4</f>
        <v>5861189.0959582962</v>
      </c>
      <c r="J4" s="17">
        <f>+TFC_Exports!J4+TFC_Domestic!J4</f>
        <v>5904175.3492849469</v>
      </c>
      <c r="K4" s="17">
        <f>+TFC_Exports!K4+TFC_Domestic!K4</f>
        <v>6538694.298088992</v>
      </c>
      <c r="L4" s="17">
        <f>+TFC_Exports!L4+TFC_Domestic!L4</f>
        <v>6979152.4959153077</v>
      </c>
      <c r="M4" s="17">
        <f>+TFC_Exports!M4+TFC_Domestic!M4</f>
        <v>6846899.0341118211</v>
      </c>
      <c r="N4" s="17">
        <f>+TFC_Exports!N4+TFC_Domestic!N4</f>
        <v>7037667.3463564981</v>
      </c>
      <c r="O4" s="17">
        <f>+TFC_Exports!O4+TFC_Domestic!O4</f>
        <v>7536892.9196074689</v>
      </c>
      <c r="P4" s="17">
        <f>+TFC_Exports!P4+TFC_Domestic!P4</f>
        <v>8823962.5805471484</v>
      </c>
      <c r="Q4" s="17">
        <f>+TFC_Exports!Q4+TFC_Domestic!Q4</f>
        <v>9696051.4876352213</v>
      </c>
    </row>
    <row r="5" spans="1:23" x14ac:dyDescent="0.25">
      <c r="A5" s="1" t="s">
        <v>0</v>
      </c>
      <c r="B5" s="1" t="s">
        <v>3</v>
      </c>
      <c r="C5" s="17">
        <f>+TFC_Exports!C5+TFC_Domestic!C5</f>
        <v>9715150.3061081152</v>
      </c>
      <c r="D5" s="17">
        <f>+TFC_Exports!D5+TFC_Domestic!D5</f>
        <v>10411901.879695145</v>
      </c>
      <c r="E5" s="17">
        <f>+TFC_Exports!E5+TFC_Domestic!E5</f>
        <v>11329957.103942718</v>
      </c>
      <c r="F5" s="17">
        <f>+TFC_Exports!F5+TFC_Domestic!F5</f>
        <v>11629248.663516792</v>
      </c>
      <c r="G5" s="17">
        <f>+TFC_Exports!G5+TFC_Domestic!G5</f>
        <v>12301119.565342842</v>
      </c>
      <c r="H5" s="17">
        <f>+TFC_Exports!H5+TFC_Domestic!H5</f>
        <v>13737252.174804782</v>
      </c>
      <c r="I5" s="17">
        <f>+TFC_Exports!I5+TFC_Domestic!I5</f>
        <v>14151108.574774068</v>
      </c>
      <c r="J5" s="17">
        <f>+TFC_Exports!J5+TFC_Domestic!J5</f>
        <v>15022037.044599332</v>
      </c>
      <c r="K5" s="17">
        <f>+TFC_Exports!K5+TFC_Domestic!K5</f>
        <v>16078786.201084387</v>
      </c>
      <c r="L5" s="17">
        <f>+TFC_Exports!L5+TFC_Domestic!L5</f>
        <v>16900850.078966763</v>
      </c>
      <c r="M5" s="17">
        <f>+TFC_Exports!M5+TFC_Domestic!M5</f>
        <v>18147234.250954509</v>
      </c>
      <c r="N5" s="17">
        <f>+TFC_Exports!N5+TFC_Domestic!N5</f>
        <v>18975472.567528263</v>
      </c>
      <c r="O5" s="17">
        <f>+TFC_Exports!O5+TFC_Domestic!O5</f>
        <v>19571788.513125148</v>
      </c>
      <c r="P5" s="17">
        <f>+TFC_Exports!P5+TFC_Domestic!P5</f>
        <v>20245181.87538103</v>
      </c>
      <c r="Q5" s="17">
        <f>+TFC_Exports!Q5+TFC_Domestic!Q5</f>
        <v>20632320.787066985</v>
      </c>
    </row>
    <row r="6" spans="1:23" x14ac:dyDescent="0.25">
      <c r="A6" s="1" t="s">
        <v>0</v>
      </c>
      <c r="B6" s="1" t="s">
        <v>4</v>
      </c>
      <c r="C6" s="17">
        <f>+TFC_Exports!C6+TFC_Domestic!C6</f>
        <v>6781670.0009000003</v>
      </c>
      <c r="D6" s="17">
        <f>+TFC_Exports!D6+TFC_Domestic!D6</f>
        <v>6660688.9984999998</v>
      </c>
      <c r="E6" s="17">
        <f>+TFC_Exports!E6+TFC_Domestic!E6</f>
        <v>6076074.9984999998</v>
      </c>
      <c r="F6" s="17">
        <f>+TFC_Exports!F6+TFC_Domestic!F6</f>
        <v>5486626.9988000002</v>
      </c>
      <c r="G6" s="17">
        <f>+TFC_Exports!G6+TFC_Domestic!G6</f>
        <v>5112441.9981000004</v>
      </c>
      <c r="H6" s="17">
        <f>+TFC_Exports!H6+TFC_Domestic!H6</f>
        <v>4680921.9994000001</v>
      </c>
      <c r="I6" s="17">
        <f>+TFC_Exports!I6+TFC_Domestic!I6</f>
        <v>4291090.0017999997</v>
      </c>
      <c r="J6" s="17">
        <f>+TFC_Exports!J6+TFC_Domestic!J6</f>
        <v>3956243.0016000001</v>
      </c>
      <c r="K6" s="17">
        <f>+TFC_Exports!K6+TFC_Domestic!K6</f>
        <v>3579555.0021000002</v>
      </c>
      <c r="L6" s="17">
        <f>+TFC_Exports!L6+TFC_Domestic!L6</f>
        <v>3493852.0016000001</v>
      </c>
      <c r="M6" s="17">
        <f>+TFC_Exports!M6+TFC_Domestic!M6</f>
        <v>3377008.0013000001</v>
      </c>
      <c r="N6" s="17">
        <f>+TFC_Exports!N6+TFC_Domestic!N6</f>
        <v>3140615.9980000001</v>
      </c>
      <c r="O6" s="17">
        <f>+TFC_Exports!O6+TFC_Domestic!O6</f>
        <v>3106846.6466000001</v>
      </c>
      <c r="P6" s="17">
        <f>+TFC_Exports!P6+TFC_Domestic!P6</f>
        <v>3073076.5751999998</v>
      </c>
      <c r="Q6" s="17">
        <f>+TFC_Exports!Q6+TFC_Domestic!Q6</f>
        <v>3073076.5751999998</v>
      </c>
    </row>
    <row r="7" spans="1:23" x14ac:dyDescent="0.25">
      <c r="A7" s="1" t="s">
        <v>0</v>
      </c>
      <c r="B7" s="1" t="s">
        <v>5</v>
      </c>
      <c r="C7" s="17">
        <f>+TFC_Exports!C7+TFC_Domestic!C7</f>
        <v>2026083.0009000001</v>
      </c>
      <c r="D7" s="17">
        <f>+TFC_Exports!D7+TFC_Domestic!D7</f>
        <v>2269715.003</v>
      </c>
      <c r="E7" s="17">
        <f>+TFC_Exports!E7+TFC_Domestic!E7</f>
        <v>2456784.0028999997</v>
      </c>
      <c r="F7" s="17">
        <f>+TFC_Exports!F7+TFC_Domestic!F7</f>
        <v>2553650.9969000001</v>
      </c>
      <c r="G7" s="17">
        <f>+TFC_Exports!G7+TFC_Domestic!G7</f>
        <v>2724241.9954000004</v>
      </c>
      <c r="H7" s="17">
        <f>+TFC_Exports!H7+TFC_Domestic!H7</f>
        <v>3081354.0001999997</v>
      </c>
      <c r="I7" s="17">
        <f>+TFC_Exports!I7+TFC_Domestic!I7</f>
        <v>3416514.0014</v>
      </c>
      <c r="J7" s="17">
        <f>+TFC_Exports!J7+TFC_Domestic!J7</f>
        <v>3776283.0039000004</v>
      </c>
      <c r="K7" s="17">
        <f>+TFC_Exports!K7+TFC_Domestic!K7</f>
        <v>4214844.9993000003</v>
      </c>
      <c r="L7" s="17">
        <f>+TFC_Exports!L7+TFC_Domestic!L7</f>
        <v>4415299.9983000001</v>
      </c>
      <c r="M7" s="17">
        <f>+TFC_Exports!M7+TFC_Domestic!M7</f>
        <v>4728214.0029999996</v>
      </c>
      <c r="N7" s="17">
        <f>+TFC_Exports!N7+TFC_Domestic!N7</f>
        <v>5160891.9951999998</v>
      </c>
      <c r="O7" s="17">
        <f>+TFC_Exports!O7+TFC_Domestic!O7</f>
        <v>5536460.2392999995</v>
      </c>
      <c r="P7" s="17">
        <f>+TFC_Exports!P7+TFC_Domestic!P7</f>
        <v>6127578.2153000003</v>
      </c>
      <c r="Q7" s="17">
        <f>+TFC_Exports!Q7+TFC_Domestic!Q7</f>
        <v>6404625.5833000001</v>
      </c>
    </row>
    <row r="8" spans="1:23" x14ac:dyDescent="0.25">
      <c r="A8" s="1" t="s">
        <v>0</v>
      </c>
      <c r="B8" s="1" t="s">
        <v>6</v>
      </c>
      <c r="C8" s="17">
        <f>+TFC_Exports!C8+TFC_Domestic!C8</f>
        <v>7195727.6325255902</v>
      </c>
      <c r="D8" s="17">
        <f>+TFC_Exports!D8+TFC_Domestic!D8</f>
        <v>8361472.3448370872</v>
      </c>
      <c r="E8" s="17">
        <f>+TFC_Exports!E8+TFC_Domestic!E8</f>
        <v>9676206.7019915637</v>
      </c>
      <c r="F8" s="17">
        <f>+TFC_Exports!F8+TFC_Domestic!F8</f>
        <v>10274713.636363911</v>
      </c>
      <c r="G8" s="17">
        <f>+TFC_Exports!G8+TFC_Domestic!G8</f>
        <v>11066393.918158246</v>
      </c>
      <c r="H8" s="17">
        <f>+TFC_Exports!H8+TFC_Domestic!H8</f>
        <v>12454919.515571807</v>
      </c>
      <c r="I8" s="17">
        <f>+TFC_Exports!I8+TFC_Domestic!I8</f>
        <v>13936244.248927306</v>
      </c>
      <c r="J8" s="17">
        <f>+TFC_Exports!J8+TFC_Domestic!J8</f>
        <v>14888474.885543566</v>
      </c>
      <c r="K8" s="17">
        <f>+TFC_Exports!K8+TFC_Domestic!K8</f>
        <v>16231072.575962551</v>
      </c>
      <c r="L8" s="17">
        <f>+TFC_Exports!L8+TFC_Domestic!L8</f>
        <v>17438839.129764661</v>
      </c>
      <c r="M8" s="17">
        <f>+TFC_Exports!M8+TFC_Domestic!M8</f>
        <v>17572931.59504823</v>
      </c>
      <c r="N8" s="17">
        <f>+TFC_Exports!N8+TFC_Domestic!N8</f>
        <v>18605777.933614746</v>
      </c>
      <c r="O8" s="17">
        <f>+TFC_Exports!O8+TFC_Domestic!O8</f>
        <v>20311304.390159179</v>
      </c>
      <c r="P8" s="17">
        <f>+TFC_Exports!P8+TFC_Domestic!P8</f>
        <v>22279557.531193793</v>
      </c>
      <c r="Q8" s="17">
        <f>+TFC_Exports!Q8+TFC_Domestic!Q8</f>
        <v>23520524.052649528</v>
      </c>
    </row>
    <row r="9" spans="1:23" x14ac:dyDescent="0.25">
      <c r="A9" s="1" t="s">
        <v>7</v>
      </c>
      <c r="B9" s="1" t="s">
        <v>1</v>
      </c>
      <c r="C9" s="17">
        <f>+TFC_Exports!C9+TFC_Domestic!C9</f>
        <v>1674404.6400530497</v>
      </c>
      <c r="D9" s="17">
        <f>+TFC_Exports!D9+TFC_Domestic!D9</f>
        <v>1777126.2044589787</v>
      </c>
      <c r="E9" s="17">
        <f>+TFC_Exports!E9+TFC_Domestic!E9</f>
        <v>1958196.0000023441</v>
      </c>
      <c r="F9" s="17">
        <f>+TFC_Exports!F9+TFC_Domestic!F9</f>
        <v>2309613.0331680239</v>
      </c>
      <c r="G9" s="17">
        <f>+TFC_Exports!G9+TFC_Domestic!G9</f>
        <v>2568291.5130117182</v>
      </c>
      <c r="H9" s="17">
        <f>+TFC_Exports!H9+TFC_Domestic!H9</f>
        <v>2795556.4420297798</v>
      </c>
      <c r="I9" s="17">
        <f>+TFC_Exports!I9+TFC_Domestic!I9</f>
        <v>3030780.6136633144</v>
      </c>
      <c r="J9" s="17">
        <f>+TFC_Exports!J9+TFC_Domestic!J9</f>
        <v>2936840.609604015</v>
      </c>
      <c r="K9" s="17">
        <f>+TFC_Exports!K9+TFC_Domestic!K9</f>
        <v>2999245.9397492195</v>
      </c>
      <c r="L9" s="17">
        <f>+TFC_Exports!L9+TFC_Domestic!L9</f>
        <v>2975386.6539773531</v>
      </c>
      <c r="M9" s="17">
        <f>+TFC_Exports!M9+TFC_Domestic!M9</f>
        <v>3078624.5448416746</v>
      </c>
      <c r="N9" s="17">
        <f>+TFC_Exports!N9+TFC_Domestic!N9</f>
        <v>3209261.1168737379</v>
      </c>
      <c r="O9" s="17">
        <f>+TFC_Exports!O9+TFC_Domestic!O9</f>
        <v>3453683.035168807</v>
      </c>
      <c r="P9" s="17">
        <f>+TFC_Exports!P9+TFC_Domestic!P9</f>
        <v>3388123.8888215553</v>
      </c>
      <c r="Q9" s="17">
        <f>+TFC_Exports!Q9+TFC_Domestic!Q9</f>
        <v>3358882.9545931001</v>
      </c>
    </row>
    <row r="10" spans="1:23" x14ac:dyDescent="0.25">
      <c r="A10" s="1" t="s">
        <v>7</v>
      </c>
      <c r="B10" s="1" t="s">
        <v>2</v>
      </c>
      <c r="C10" s="17">
        <f>+TFC_Exports!C10+TFC_Domestic!C10</f>
        <v>718430.8716981801</v>
      </c>
      <c r="D10" s="17">
        <f>+TFC_Exports!D10+TFC_Domestic!D10</f>
        <v>735865.06960440555</v>
      </c>
      <c r="E10" s="17">
        <f>+TFC_Exports!E10+TFC_Domestic!E10</f>
        <v>805812.26514018502</v>
      </c>
      <c r="F10" s="17">
        <f>+TFC_Exports!F10+TFC_Domestic!F10</f>
        <v>797967.58427940612</v>
      </c>
      <c r="G10" s="17">
        <f>+TFC_Exports!G10+TFC_Domestic!G10</f>
        <v>826327.34326493565</v>
      </c>
      <c r="H10" s="17">
        <f>+TFC_Exports!H10+TFC_Domestic!H10</f>
        <v>862983.43667829561</v>
      </c>
      <c r="I10" s="17">
        <f>+TFC_Exports!I10+TFC_Domestic!I10</f>
        <v>1018045.4053545707</v>
      </c>
      <c r="J10" s="17">
        <f>+TFC_Exports!J10+TFC_Domestic!J10</f>
        <v>1126823.7999357732</v>
      </c>
      <c r="K10" s="17">
        <f>+TFC_Exports!K10+TFC_Domestic!K10</f>
        <v>1167567.2533681379</v>
      </c>
      <c r="L10" s="17">
        <f>+TFC_Exports!L10+TFC_Domestic!L10</f>
        <v>1165475.9426029862</v>
      </c>
      <c r="M10" s="17">
        <f>+TFC_Exports!M10+TFC_Domestic!M10</f>
        <v>1218052.0546863952</v>
      </c>
      <c r="N10" s="17">
        <f>+TFC_Exports!N10+TFC_Domestic!N10</f>
        <v>1290446.6496255712</v>
      </c>
      <c r="O10" s="17">
        <f>+TFC_Exports!O10+TFC_Domestic!O10</f>
        <v>1316492.4634485242</v>
      </c>
      <c r="P10" s="17">
        <f>+TFC_Exports!P10+TFC_Domestic!P10</f>
        <v>1346828.7715654427</v>
      </c>
      <c r="Q10" s="17">
        <f>+TFC_Exports!Q10+TFC_Domestic!Q10</f>
        <v>1324938.8581367291</v>
      </c>
    </row>
    <row r="11" spans="1:23" x14ac:dyDescent="0.25">
      <c r="A11" s="1" t="s">
        <v>7</v>
      </c>
      <c r="B11" s="1" t="s">
        <v>3</v>
      </c>
      <c r="C11" s="17">
        <f>+TFC_Exports!C11+TFC_Domestic!C11</f>
        <v>4400004.5572492089</v>
      </c>
      <c r="D11" s="17">
        <f>+TFC_Exports!D11+TFC_Domestic!D11</f>
        <v>4836635.1679755198</v>
      </c>
      <c r="E11" s="17">
        <f>+TFC_Exports!E11+TFC_Domestic!E11</f>
        <v>5192790.4462128673</v>
      </c>
      <c r="F11" s="17">
        <f>+TFC_Exports!F11+TFC_Domestic!F11</f>
        <v>5383141.0378708737</v>
      </c>
      <c r="G11" s="17">
        <f>+TFC_Exports!G11+TFC_Domestic!G11</f>
        <v>5684221.5833435142</v>
      </c>
      <c r="H11" s="17">
        <f>+TFC_Exports!H11+TFC_Domestic!H11</f>
        <v>6102278.2465075189</v>
      </c>
      <c r="I11" s="17">
        <f>+TFC_Exports!I11+TFC_Domestic!I11</f>
        <v>6359722.3377336441</v>
      </c>
      <c r="J11" s="17">
        <f>+TFC_Exports!J11+TFC_Domestic!J11</f>
        <v>6639117.6820942322</v>
      </c>
      <c r="K11" s="17">
        <f>+TFC_Exports!K11+TFC_Domestic!K11</f>
        <v>6741633.9627298936</v>
      </c>
      <c r="L11" s="17">
        <f>+TFC_Exports!L11+TFC_Domestic!L11</f>
        <v>6926040.2210476846</v>
      </c>
      <c r="M11" s="17">
        <f>+TFC_Exports!M11+TFC_Domestic!M11</f>
        <v>7310983.2965632332</v>
      </c>
      <c r="N11" s="17">
        <f>+TFC_Exports!N11+TFC_Domestic!N11</f>
        <v>7570531.3986238297</v>
      </c>
      <c r="O11" s="17">
        <f>+TFC_Exports!O11+TFC_Domestic!O11</f>
        <v>7994839.5075973477</v>
      </c>
      <c r="P11" s="17">
        <f>+TFC_Exports!P11+TFC_Domestic!P11</f>
        <v>8207680.5371036408</v>
      </c>
      <c r="Q11" s="17">
        <f>+TFC_Exports!Q11+TFC_Domestic!Q11</f>
        <v>8285522.3083955003</v>
      </c>
    </row>
    <row r="12" spans="1:23" x14ac:dyDescent="0.25">
      <c r="A12" s="1" t="s">
        <v>7</v>
      </c>
      <c r="B12" s="1" t="s">
        <v>4</v>
      </c>
      <c r="C12" s="17">
        <f>+TFC_Exports!C12+TFC_Domestic!C12</f>
        <v>5274139.551</v>
      </c>
      <c r="D12" s="17">
        <f>+TFC_Exports!D12+TFC_Domestic!D12</f>
        <v>5384482.1206999999</v>
      </c>
      <c r="E12" s="17">
        <f>+TFC_Exports!E12+TFC_Domestic!E12</f>
        <v>5482502.1844999995</v>
      </c>
      <c r="F12" s="17">
        <f>+TFC_Exports!F12+TFC_Domestic!F12</f>
        <v>5560356.8105999995</v>
      </c>
      <c r="G12" s="17">
        <f>+TFC_Exports!G12+TFC_Domestic!G12</f>
        <v>5597212.0219999999</v>
      </c>
      <c r="H12" s="17">
        <f>+TFC_Exports!H12+TFC_Domestic!H12</f>
        <v>5713038.0478999997</v>
      </c>
      <c r="I12" s="17">
        <f>+TFC_Exports!I12+TFC_Domestic!I12</f>
        <v>5748417.5294999992</v>
      </c>
      <c r="J12" s="17">
        <f>+TFC_Exports!J12+TFC_Domestic!J12</f>
        <v>5857366.2379999999</v>
      </c>
      <c r="K12" s="17">
        <f>+TFC_Exports!K12+TFC_Domestic!K12</f>
        <v>6038308.8734999998</v>
      </c>
      <c r="L12" s="17">
        <f>+TFC_Exports!L12+TFC_Domestic!L12</f>
        <v>6158082.0553000001</v>
      </c>
      <c r="M12" s="17">
        <f>+TFC_Exports!M12+TFC_Domestic!M12</f>
        <v>6326937.4410000006</v>
      </c>
      <c r="N12" s="17">
        <f>+TFC_Exports!N12+TFC_Domestic!N12</f>
        <v>6445693.3058000002</v>
      </c>
      <c r="O12" s="17">
        <f>+TFC_Exports!O12+TFC_Domestic!O12</f>
        <v>6622387.1932999995</v>
      </c>
      <c r="P12" s="17">
        <f>+TFC_Exports!P12+TFC_Domestic!P12</f>
        <v>6835178.0711000003</v>
      </c>
      <c r="Q12" s="17">
        <f>+TFC_Exports!Q12+TFC_Domestic!Q12</f>
        <v>6890645.7186000003</v>
      </c>
    </row>
    <row r="13" spans="1:23" x14ac:dyDescent="0.25">
      <c r="A13" s="1" t="s">
        <v>7</v>
      </c>
      <c r="B13" s="1" t="s">
        <v>5</v>
      </c>
      <c r="C13" s="17">
        <f>+TFC_Exports!C13+TFC_Domestic!C13</f>
        <v>4035.9998000000001</v>
      </c>
      <c r="D13" s="17">
        <f>+TFC_Exports!D13+TFC_Domestic!D13</f>
        <v>4843.8010000000004</v>
      </c>
      <c r="E13" s="17">
        <f>+TFC_Exports!E13+TFC_Domestic!E13</f>
        <v>6942.7987999999996</v>
      </c>
      <c r="F13" s="17">
        <f>+TFC_Exports!F13+TFC_Domestic!F13</f>
        <v>6987.9994999999999</v>
      </c>
      <c r="G13" s="17">
        <f>+TFC_Exports!G13+TFC_Domestic!G13</f>
        <v>9342.9991000000009</v>
      </c>
      <c r="H13" s="17">
        <f>+TFC_Exports!H13+TFC_Domestic!H13</f>
        <v>12228.998</v>
      </c>
      <c r="I13" s="17">
        <f>+TFC_Exports!I13+TFC_Domestic!I13</f>
        <v>14727.002</v>
      </c>
      <c r="J13" s="17">
        <f>+TFC_Exports!J13+TFC_Domestic!J13</f>
        <v>19521.001100000001</v>
      </c>
      <c r="K13" s="17">
        <f>+TFC_Exports!K13+TFC_Domestic!K13</f>
        <v>18702.540300000001</v>
      </c>
      <c r="L13" s="17">
        <f>+TFC_Exports!L13+TFC_Domestic!L13</f>
        <v>23165.999800000001</v>
      </c>
      <c r="M13" s="17">
        <f>+TFC_Exports!M13+TFC_Domestic!M13</f>
        <v>27741.598600000001</v>
      </c>
      <c r="N13" s="17">
        <f>+TFC_Exports!N13+TFC_Domestic!N13</f>
        <v>29635.4725</v>
      </c>
      <c r="O13" s="17">
        <f>+TFC_Exports!O13+TFC_Domestic!O13</f>
        <v>35568.729099999997</v>
      </c>
      <c r="P13" s="17">
        <f>+TFC_Exports!P13+TFC_Domestic!P13</f>
        <v>41945.120900000002</v>
      </c>
      <c r="Q13" s="17">
        <f>+TFC_Exports!Q13+TFC_Domestic!Q13</f>
        <v>46269.5452</v>
      </c>
    </row>
    <row r="14" spans="1:23" x14ac:dyDescent="0.25">
      <c r="A14" s="1" t="s">
        <v>7</v>
      </c>
      <c r="B14" s="1" t="s">
        <v>6</v>
      </c>
      <c r="C14" s="17">
        <f>+TFC_Exports!C14+TFC_Domestic!C14</f>
        <v>1731889.8651250356</v>
      </c>
      <c r="D14" s="17">
        <f>+TFC_Exports!D14+TFC_Domestic!D14</f>
        <v>1925260.7171062934</v>
      </c>
      <c r="E14" s="17">
        <f>+TFC_Exports!E14+TFC_Domestic!E14</f>
        <v>2083352.2686653167</v>
      </c>
      <c r="F14" s="17">
        <f>+TFC_Exports!F14+TFC_Domestic!F14</f>
        <v>2195571.7172266287</v>
      </c>
      <c r="G14" s="17">
        <f>+TFC_Exports!G14+TFC_Domestic!G14</f>
        <v>2360306.8487714478</v>
      </c>
      <c r="H14" s="17">
        <f>+TFC_Exports!H14+TFC_Domestic!H14</f>
        <v>2577665.1940917964</v>
      </c>
      <c r="I14" s="17">
        <f>+TFC_Exports!I14+TFC_Domestic!I14</f>
        <v>2779249.3257908709</v>
      </c>
      <c r="J14" s="17">
        <f>+TFC_Exports!J14+TFC_Domestic!J14</f>
        <v>2955661.2749595852</v>
      </c>
      <c r="K14" s="17">
        <f>+TFC_Exports!K14+TFC_Domestic!K14</f>
        <v>3097184.7144234749</v>
      </c>
      <c r="L14" s="17">
        <f>+TFC_Exports!L14+TFC_Domestic!L14</f>
        <v>3473043.3232071423</v>
      </c>
      <c r="M14" s="17">
        <f>+TFC_Exports!M14+TFC_Domestic!M14</f>
        <v>3662992.3054883881</v>
      </c>
      <c r="N14" s="17">
        <f>+TFC_Exports!N14+TFC_Domestic!N14</f>
        <v>3898101.5965028177</v>
      </c>
      <c r="O14" s="17">
        <f>+TFC_Exports!O14+TFC_Domestic!O14</f>
        <v>4120803.8884034394</v>
      </c>
      <c r="P14" s="17">
        <f>+TFC_Exports!P14+TFC_Domestic!P14</f>
        <v>4428202.2708302075</v>
      </c>
      <c r="Q14" s="17">
        <f>+TFC_Exports!Q14+TFC_Domestic!Q14</f>
        <v>4728487.9200597033</v>
      </c>
    </row>
    <row r="15" spans="1:23" x14ac:dyDescent="0.25">
      <c r="A15" s="1" t="s">
        <v>8</v>
      </c>
      <c r="B15" s="1" t="s">
        <v>1</v>
      </c>
      <c r="C15" s="17">
        <f>+TFC_Exports!C15+TFC_Domestic!C15</f>
        <v>1016375.4679471983</v>
      </c>
      <c r="D15" s="17">
        <f>+TFC_Exports!D15+TFC_Domestic!D15</f>
        <v>1004348.296746253</v>
      </c>
      <c r="E15" s="17">
        <f>+TFC_Exports!E15+TFC_Domestic!E15</f>
        <v>1088657.3285399708</v>
      </c>
      <c r="F15" s="17">
        <f>+TFC_Exports!F15+TFC_Domestic!F15</f>
        <v>1149583.361298861</v>
      </c>
      <c r="G15" s="17">
        <f>+TFC_Exports!G15+TFC_Domestic!G15</f>
        <v>1359925.3840277959</v>
      </c>
      <c r="H15" s="17">
        <f>+TFC_Exports!H15+TFC_Domestic!H15</f>
        <v>1691213.7264623493</v>
      </c>
      <c r="I15" s="17">
        <f>+TFC_Exports!I15+TFC_Domestic!I15</f>
        <v>1399211.7908763445</v>
      </c>
      <c r="J15" s="17">
        <f>+TFC_Exports!J15+TFC_Domestic!J15</f>
        <v>2184919.3181786966</v>
      </c>
      <c r="K15" s="17">
        <f>+TFC_Exports!K15+TFC_Domestic!K15</f>
        <v>2320530.9618901676</v>
      </c>
      <c r="L15" s="17">
        <f>+TFC_Exports!L15+TFC_Domestic!L15</f>
        <v>2762540.0561876125</v>
      </c>
      <c r="M15" s="17">
        <f>+TFC_Exports!M15+TFC_Domestic!M15</f>
        <v>2906652.1945790085</v>
      </c>
      <c r="N15" s="17">
        <f>+TFC_Exports!N15+TFC_Domestic!N15</f>
        <v>3027611.1117947632</v>
      </c>
      <c r="O15" s="17">
        <f>+TFC_Exports!O15+TFC_Domestic!O15</f>
        <v>2942655.2885059929</v>
      </c>
      <c r="P15" s="17">
        <f>+TFC_Exports!P15+TFC_Domestic!P15</f>
        <v>3063844.8618506845</v>
      </c>
      <c r="Q15" s="17">
        <f>+TFC_Exports!Q15+TFC_Domestic!Q15</f>
        <v>3575136.4958204087</v>
      </c>
    </row>
    <row r="16" spans="1:23" x14ac:dyDescent="0.25">
      <c r="A16" s="1" t="s">
        <v>8</v>
      </c>
      <c r="B16" s="1" t="s">
        <v>2</v>
      </c>
      <c r="C16" s="17">
        <f>+TFC_Exports!C16+TFC_Domestic!C16</f>
        <v>9399578.0984123349</v>
      </c>
      <c r="D16" s="17">
        <f>+TFC_Exports!D16+TFC_Domestic!D16</f>
        <v>9510260.0701448712</v>
      </c>
      <c r="E16" s="17">
        <f>+TFC_Exports!E16+TFC_Domestic!E16</f>
        <v>9440127.6085238475</v>
      </c>
      <c r="F16" s="17">
        <f>+TFC_Exports!F16+TFC_Domestic!F16</f>
        <v>9480470.5406673122</v>
      </c>
      <c r="G16" s="17">
        <f>+TFC_Exports!G16+TFC_Domestic!G16</f>
        <v>8977018.4356215876</v>
      </c>
      <c r="H16" s="17">
        <f>+TFC_Exports!H16+TFC_Domestic!H16</f>
        <v>9961761.8917386737</v>
      </c>
      <c r="I16" s="17">
        <f>+TFC_Exports!I16+TFC_Domestic!I16</f>
        <v>9914262.0962698217</v>
      </c>
      <c r="J16" s="17">
        <f>+TFC_Exports!J16+TFC_Domestic!J16</f>
        <v>9258246.7843755148</v>
      </c>
      <c r="K16" s="17">
        <f>+TFC_Exports!K16+TFC_Domestic!K16</f>
        <v>9619793.3577184677</v>
      </c>
      <c r="L16" s="17">
        <f>+TFC_Exports!L16+TFC_Domestic!L16</f>
        <v>9455213.3753239494</v>
      </c>
      <c r="M16" s="17">
        <f>+TFC_Exports!M16+TFC_Domestic!M16</f>
        <v>9915970.9478448704</v>
      </c>
      <c r="N16" s="17">
        <f>+TFC_Exports!N16+TFC_Domestic!N16</f>
        <v>8610370.8601795584</v>
      </c>
      <c r="O16" s="17">
        <f>+TFC_Exports!O16+TFC_Domestic!O16</f>
        <v>11711175.685914276</v>
      </c>
      <c r="P16" s="17">
        <f>+TFC_Exports!P16+TFC_Domestic!P16</f>
        <v>10238730.612272849</v>
      </c>
      <c r="Q16" s="17">
        <f>+TFC_Exports!Q16+TFC_Domestic!Q16</f>
        <v>10281481.373813249</v>
      </c>
    </row>
    <row r="17" spans="1:17" x14ac:dyDescent="0.25">
      <c r="A17" s="1" t="s">
        <v>8</v>
      </c>
      <c r="B17" s="1" t="s">
        <v>3</v>
      </c>
      <c r="C17" s="17">
        <f>+TFC_Exports!C17+TFC_Domestic!C17</f>
        <v>5125171.3313690368</v>
      </c>
      <c r="D17" s="17">
        <f>+TFC_Exports!D17+TFC_Domestic!D17</f>
        <v>5518103.7714916235</v>
      </c>
      <c r="E17" s="17">
        <f>+TFC_Exports!E17+TFC_Domestic!E17</f>
        <v>5595016.5132355336</v>
      </c>
      <c r="F17" s="17">
        <f>+TFC_Exports!F17+TFC_Domestic!F17</f>
        <v>5565663.9802138545</v>
      </c>
      <c r="G17" s="17">
        <f>+TFC_Exports!G17+TFC_Domestic!G17</f>
        <v>5051091.2330515506</v>
      </c>
      <c r="H17" s="17">
        <f>+TFC_Exports!H17+TFC_Domestic!H17</f>
        <v>5705740.0258343322</v>
      </c>
      <c r="I17" s="17">
        <f>+TFC_Exports!I17+TFC_Domestic!I17</f>
        <v>5348067.8620514581</v>
      </c>
      <c r="J17" s="17">
        <f>+TFC_Exports!J17+TFC_Domestic!J17</f>
        <v>5447304.4333174946</v>
      </c>
      <c r="K17" s="17">
        <f>+TFC_Exports!K17+TFC_Domestic!K17</f>
        <v>5916252.3260885272</v>
      </c>
      <c r="L17" s="17">
        <f>+TFC_Exports!L17+TFC_Domestic!L17</f>
        <v>6310994.1969298571</v>
      </c>
      <c r="M17" s="17">
        <f>+TFC_Exports!M17+TFC_Domestic!M17</f>
        <v>6074243.5786753362</v>
      </c>
      <c r="N17" s="17">
        <f>+TFC_Exports!N17+TFC_Domestic!N17</f>
        <v>5794551.1998733813</v>
      </c>
      <c r="O17" s="17">
        <f>+TFC_Exports!O17+TFC_Domestic!O17</f>
        <v>6167660.8338740272</v>
      </c>
      <c r="P17" s="17">
        <f>+TFC_Exports!P17+TFC_Domestic!P17</f>
        <v>6470328.7881191205</v>
      </c>
      <c r="Q17" s="17">
        <f>+TFC_Exports!Q17+TFC_Domestic!Q17</f>
        <v>6919808.0853483751</v>
      </c>
    </row>
    <row r="18" spans="1:17" x14ac:dyDescent="0.25">
      <c r="A18" s="1" t="s">
        <v>8</v>
      </c>
      <c r="B18" s="1" t="s">
        <v>4</v>
      </c>
      <c r="C18" s="17">
        <f>+TFC_Exports!C18+TFC_Domestic!C18</f>
        <v>95135</v>
      </c>
      <c r="D18" s="17">
        <f>+TFC_Exports!D18+TFC_Domestic!D18</f>
        <v>89163</v>
      </c>
      <c r="E18" s="17">
        <f>+TFC_Exports!E18+TFC_Domestic!E18</f>
        <v>103473</v>
      </c>
      <c r="F18" s="17">
        <f>+TFC_Exports!F18+TFC_Domestic!F18</f>
        <v>91748</v>
      </c>
      <c r="G18" s="17">
        <f>+TFC_Exports!G18+TFC_Domestic!G18</f>
        <v>80602</v>
      </c>
      <c r="H18" s="17">
        <f>+TFC_Exports!H18+TFC_Domestic!H18</f>
        <v>82063.703871054648</v>
      </c>
      <c r="I18" s="17">
        <f>+TFC_Exports!I18+TFC_Domestic!I18</f>
        <v>86310.14588041266</v>
      </c>
      <c r="J18" s="17">
        <f>+TFC_Exports!J18+TFC_Domestic!J18</f>
        <v>119332.85856643882</v>
      </c>
      <c r="K18" s="17">
        <f>+TFC_Exports!K18+TFC_Domestic!K18</f>
        <v>91266.988031109911</v>
      </c>
      <c r="L18" s="17">
        <f>+TFC_Exports!L18+TFC_Domestic!L18</f>
        <v>84106.690696868172</v>
      </c>
      <c r="M18" s="17">
        <f>+TFC_Exports!M18+TFC_Domestic!M18</f>
        <v>89866.251536736498</v>
      </c>
      <c r="N18" s="17">
        <f>+TFC_Exports!N18+TFC_Domestic!N18</f>
        <v>96728.791701655122</v>
      </c>
      <c r="O18" s="17">
        <f>+TFC_Exports!O18+TFC_Domestic!O18</f>
        <v>88313.244709051869</v>
      </c>
      <c r="P18" s="17">
        <f>+TFC_Exports!P18+TFC_Domestic!P18</f>
        <v>93220.937813018172</v>
      </c>
      <c r="Q18" s="17">
        <f>+TFC_Exports!Q18+TFC_Domestic!Q18</f>
        <v>99531.938365786133</v>
      </c>
    </row>
    <row r="19" spans="1:17" x14ac:dyDescent="0.25">
      <c r="A19" s="1" t="s">
        <v>8</v>
      </c>
      <c r="B19" s="1" t="s">
        <v>5</v>
      </c>
      <c r="C19" s="17">
        <f>+TFC_Exports!C19+TFC_Domestic!C19</f>
        <v>5036039</v>
      </c>
      <c r="D19" s="17">
        <f>+TFC_Exports!D19+TFC_Domestic!D19</f>
        <v>5136566</v>
      </c>
      <c r="E19" s="17">
        <f>+TFC_Exports!E19+TFC_Domestic!E19</f>
        <v>4966054</v>
      </c>
      <c r="F19" s="17">
        <f>+TFC_Exports!F19+TFC_Domestic!F19</f>
        <v>4757649</v>
      </c>
      <c r="G19" s="17">
        <f>+TFC_Exports!G19+TFC_Domestic!G19</f>
        <v>4543552</v>
      </c>
      <c r="H19" s="17">
        <f>+TFC_Exports!H19+TFC_Domestic!H19</f>
        <v>4799594</v>
      </c>
      <c r="I19" s="17">
        <f>+TFC_Exports!I19+TFC_Domestic!I19</f>
        <v>5173595</v>
      </c>
      <c r="J19" s="17">
        <f>+TFC_Exports!J19+TFC_Domestic!J19</f>
        <v>5180648</v>
      </c>
      <c r="K19" s="17">
        <f>+TFC_Exports!K19+TFC_Domestic!K19</f>
        <v>4600206</v>
      </c>
      <c r="L19" s="17">
        <f>+TFC_Exports!L19+TFC_Domestic!L19</f>
        <v>4582520</v>
      </c>
      <c r="M19" s="17">
        <f>+TFC_Exports!M19+TFC_Domestic!M19</f>
        <v>4324824</v>
      </c>
      <c r="N19" s="17">
        <f>+TFC_Exports!N19+TFC_Domestic!N19</f>
        <v>4407609</v>
      </c>
      <c r="O19" s="17">
        <f>+TFC_Exports!O19+TFC_Domestic!O19</f>
        <v>4443950.01</v>
      </c>
      <c r="P19" s="17">
        <f>+TFC_Exports!P19+TFC_Domestic!P19</f>
        <v>4489751.84</v>
      </c>
      <c r="Q19" s="17">
        <f>+TFC_Exports!Q19+TFC_Domestic!Q19</f>
        <v>4406434.5999999996</v>
      </c>
    </row>
    <row r="20" spans="1:17" x14ac:dyDescent="0.25">
      <c r="A20" s="1" t="s">
        <v>8</v>
      </c>
      <c r="B20" s="1" t="s">
        <v>6</v>
      </c>
      <c r="C20" s="17">
        <f>+TFC_Exports!C20+TFC_Domestic!C20</f>
        <v>2370209.9843013855</v>
      </c>
      <c r="D20" s="17">
        <f>+TFC_Exports!D20+TFC_Domestic!D20</f>
        <v>2493061.9415468033</v>
      </c>
      <c r="E20" s="17">
        <f>+TFC_Exports!E20+TFC_Domestic!E20</f>
        <v>2557146.0323546627</v>
      </c>
      <c r="F20" s="17">
        <f>+TFC_Exports!F20+TFC_Domestic!F20</f>
        <v>2656620.3380521466</v>
      </c>
      <c r="G20" s="17">
        <f>+TFC_Exports!G20+TFC_Domestic!G20</f>
        <v>2510193.6614437043</v>
      </c>
      <c r="H20" s="17">
        <f>+TFC_Exports!H20+TFC_Domestic!H20</f>
        <v>2657673.8006261894</v>
      </c>
      <c r="I20" s="17">
        <f>+TFC_Exports!I20+TFC_Domestic!I20</f>
        <v>2678800.0536452378</v>
      </c>
      <c r="J20" s="17">
        <f>+TFC_Exports!J20+TFC_Domestic!J20</f>
        <v>2706781.7515562554</v>
      </c>
      <c r="K20" s="17">
        <f>+TFC_Exports!K20+TFC_Domestic!K20</f>
        <v>2717958.7280845074</v>
      </c>
      <c r="L20" s="17">
        <f>+TFC_Exports!L20+TFC_Domestic!L20</f>
        <v>2679349.936031851</v>
      </c>
      <c r="M20" s="17">
        <f>+TFC_Exports!M20+TFC_Domestic!M20</f>
        <v>2671290.2600662215</v>
      </c>
      <c r="N20" s="17">
        <f>+TFC_Exports!N20+TFC_Domestic!N20</f>
        <v>2715975.4976723068</v>
      </c>
      <c r="O20" s="17">
        <f>+TFC_Exports!O20+TFC_Domestic!O20</f>
        <v>2763737.740935599</v>
      </c>
      <c r="P20" s="17">
        <f>+TFC_Exports!P20+TFC_Domestic!P20</f>
        <v>2766624.1206856663</v>
      </c>
      <c r="Q20" s="17">
        <f>+TFC_Exports!Q20+TFC_Domestic!Q20</f>
        <v>2762409.0122204837</v>
      </c>
    </row>
    <row r="21" spans="1:17" x14ac:dyDescent="0.25">
      <c r="A21" s="1" t="s">
        <v>9</v>
      </c>
      <c r="B21" s="1" t="s">
        <v>1</v>
      </c>
      <c r="C21" s="17">
        <f>+TFC_Exports!C21+TFC_Domestic!C21</f>
        <v>90460.996009454044</v>
      </c>
      <c r="D21" s="17">
        <f>+TFC_Exports!D21+TFC_Domestic!D21</f>
        <v>76037.568308601039</v>
      </c>
      <c r="E21" s="17">
        <f>+TFC_Exports!E21+TFC_Domestic!E21</f>
        <v>80592.046608279008</v>
      </c>
      <c r="F21" s="17">
        <f>+TFC_Exports!F21+TFC_Domestic!F21</f>
        <v>77214.687002311519</v>
      </c>
      <c r="G21" s="17">
        <f>+TFC_Exports!G21+TFC_Domestic!G21</f>
        <v>65521.241728723515</v>
      </c>
      <c r="H21" s="17">
        <f>+TFC_Exports!H21+TFC_Domestic!H21</f>
        <v>94788.290212183347</v>
      </c>
      <c r="I21" s="17">
        <f>+TFC_Exports!I21+TFC_Domestic!I21</f>
        <v>76729.882748009171</v>
      </c>
      <c r="J21" s="17">
        <f>+TFC_Exports!J21+TFC_Domestic!J21</f>
        <v>59216.559584010836</v>
      </c>
      <c r="K21" s="17">
        <f>+TFC_Exports!K21+TFC_Domestic!K21</f>
        <v>41899.681777343074</v>
      </c>
      <c r="L21" s="17">
        <f>+TFC_Exports!L21+TFC_Domestic!L21</f>
        <v>49385.176323244923</v>
      </c>
      <c r="M21" s="17">
        <f>+TFC_Exports!M21+TFC_Domestic!M21</f>
        <v>81060.162115120329</v>
      </c>
      <c r="N21" s="17">
        <f>+TFC_Exports!N21+TFC_Domestic!N21</f>
        <v>99688.272490213451</v>
      </c>
      <c r="O21" s="17">
        <f>+TFC_Exports!O21+TFC_Domestic!O21</f>
        <v>87400.793018497308</v>
      </c>
      <c r="P21" s="17">
        <f>+TFC_Exports!P21+TFC_Domestic!P21</f>
        <v>63950.359856387055</v>
      </c>
      <c r="Q21" s="17">
        <f>+TFC_Exports!Q21+TFC_Domestic!Q21</f>
        <v>82374.929172989781</v>
      </c>
    </row>
    <row r="22" spans="1:17" x14ac:dyDescent="0.25">
      <c r="A22" s="1" t="s">
        <v>9</v>
      </c>
      <c r="B22" s="1" t="s">
        <v>2</v>
      </c>
      <c r="C22" s="17">
        <f>+TFC_Exports!C22+TFC_Domestic!C22</f>
        <v>2067400.9425863263</v>
      </c>
      <c r="D22" s="17">
        <f>+TFC_Exports!D22+TFC_Domestic!D22</f>
        <v>1878670.1571464976</v>
      </c>
      <c r="E22" s="17">
        <f>+TFC_Exports!E22+TFC_Domestic!E22</f>
        <v>1635838.5284799128</v>
      </c>
      <c r="F22" s="17">
        <f>+TFC_Exports!F22+TFC_Domestic!F22</f>
        <v>1560214.5893844378</v>
      </c>
      <c r="G22" s="17">
        <f>+TFC_Exports!G22+TFC_Domestic!G22</f>
        <v>1312171.7015977148</v>
      </c>
      <c r="H22" s="17">
        <f>+TFC_Exports!H22+TFC_Domestic!H22</f>
        <v>1303661.6875170537</v>
      </c>
      <c r="I22" s="17">
        <f>+TFC_Exports!I22+TFC_Domestic!I22</f>
        <v>1013615.5609275606</v>
      </c>
      <c r="J22" s="17">
        <f>+TFC_Exports!J22+TFC_Domestic!J22</f>
        <v>1027312.7693883047</v>
      </c>
      <c r="K22" s="17">
        <f>+TFC_Exports!K22+TFC_Domestic!K22</f>
        <v>1011247.5267182124</v>
      </c>
      <c r="L22" s="17">
        <f>+TFC_Exports!L22+TFC_Domestic!L22</f>
        <v>956413.82628924376</v>
      </c>
      <c r="M22" s="17">
        <f>+TFC_Exports!M22+TFC_Domestic!M22</f>
        <v>1039437.4424036698</v>
      </c>
      <c r="N22" s="17">
        <f>+TFC_Exports!N22+TFC_Domestic!N22</f>
        <v>1020498.2565653815</v>
      </c>
      <c r="O22" s="17">
        <f>+TFC_Exports!O22+TFC_Domestic!O22</f>
        <v>1015692.2021550572</v>
      </c>
      <c r="P22" s="17">
        <f>+TFC_Exports!P22+TFC_Domestic!P22</f>
        <v>989645.16096705862</v>
      </c>
      <c r="Q22" s="17">
        <f>+TFC_Exports!Q22+TFC_Domestic!Q22</f>
        <v>970630.30788352643</v>
      </c>
    </row>
    <row r="23" spans="1:17" x14ac:dyDescent="0.25">
      <c r="A23" s="1" t="s">
        <v>9</v>
      </c>
      <c r="B23" s="1" t="s">
        <v>3</v>
      </c>
      <c r="C23" s="17">
        <f>+TFC_Exports!C23+TFC_Domestic!C23</f>
        <v>2605066.2363063958</v>
      </c>
      <c r="D23" s="17">
        <f>+TFC_Exports!D23+TFC_Domestic!D23</f>
        <v>2514545.1633999809</v>
      </c>
      <c r="E23" s="17">
        <f>+TFC_Exports!E23+TFC_Domestic!E23</f>
        <v>2521339.1690734145</v>
      </c>
      <c r="F23" s="17">
        <f>+TFC_Exports!F23+TFC_Domestic!F23</f>
        <v>2383370.2425037106</v>
      </c>
      <c r="G23" s="17">
        <f>+TFC_Exports!G23+TFC_Domestic!G23</f>
        <v>2267071.5154146426</v>
      </c>
      <c r="H23" s="17">
        <f>+TFC_Exports!H23+TFC_Domestic!H23</f>
        <v>2267050.6309166388</v>
      </c>
      <c r="I23" s="17">
        <f>+TFC_Exports!I23+TFC_Domestic!I23</f>
        <v>2212091.6749866782</v>
      </c>
      <c r="J23" s="17">
        <f>+TFC_Exports!J23+TFC_Domestic!J23</f>
        <v>2167376.3945592111</v>
      </c>
      <c r="K23" s="17">
        <f>+TFC_Exports!K23+TFC_Domestic!K23</f>
        <v>2039426.5171681866</v>
      </c>
      <c r="L23" s="17">
        <f>+TFC_Exports!L23+TFC_Domestic!L23</f>
        <v>1877208.8890067739</v>
      </c>
      <c r="M23" s="17">
        <f>+TFC_Exports!M23+TFC_Domestic!M23</f>
        <v>1867364.9928766994</v>
      </c>
      <c r="N23" s="17">
        <f>+TFC_Exports!N23+TFC_Domestic!N23</f>
        <v>1862864.5068499923</v>
      </c>
      <c r="O23" s="17">
        <f>+TFC_Exports!O23+TFC_Domestic!O23</f>
        <v>1897505.5394575386</v>
      </c>
      <c r="P23" s="17">
        <f>+TFC_Exports!P23+TFC_Domestic!P23</f>
        <v>1801040.347925547</v>
      </c>
      <c r="Q23" s="17">
        <f>+TFC_Exports!Q23+TFC_Domestic!Q23</f>
        <v>1774429.1875871152</v>
      </c>
    </row>
    <row r="24" spans="1:17" x14ac:dyDescent="0.25">
      <c r="A24" s="1" t="s">
        <v>9</v>
      </c>
      <c r="B24" s="1" t="s">
        <v>4</v>
      </c>
      <c r="C24" s="17">
        <f>+TFC_Exports!C24+TFC_Domestic!C24</f>
        <v>13612.799678521198</v>
      </c>
      <c r="D24" s="17">
        <f>+TFC_Exports!D24+TFC_Domestic!D24</f>
        <v>14656.226749799982</v>
      </c>
      <c r="E24" s="17">
        <f>+TFC_Exports!E24+TFC_Domestic!E24</f>
        <v>17614.491486291485</v>
      </c>
      <c r="F24" s="17">
        <f>+TFC_Exports!F24+TFC_Domestic!F24</f>
        <v>40873.905944158781</v>
      </c>
      <c r="G24" s="17">
        <f>+TFC_Exports!G24+TFC_Domestic!G24</f>
        <v>43872.787778033613</v>
      </c>
      <c r="H24" s="17">
        <f>+TFC_Exports!H24+TFC_Domestic!H24</f>
        <v>50376.098399224982</v>
      </c>
      <c r="I24" s="17">
        <f>+TFC_Exports!I24+TFC_Domestic!I24</f>
        <v>47885.195819202258</v>
      </c>
      <c r="J24" s="17">
        <f>+TFC_Exports!J24+TFC_Domestic!J24</f>
        <v>56078.387581125651</v>
      </c>
      <c r="K24" s="17">
        <f>+TFC_Exports!K24+TFC_Domestic!K24</f>
        <v>66502.973113474465</v>
      </c>
      <c r="L24" s="17">
        <f>+TFC_Exports!L24+TFC_Domestic!L24</f>
        <v>62793.891018372517</v>
      </c>
      <c r="M24" s="17">
        <f>+TFC_Exports!M24+TFC_Domestic!M24</f>
        <v>70026.585823458387</v>
      </c>
      <c r="N24" s="17">
        <f>+TFC_Exports!N24+TFC_Domestic!N24</f>
        <v>73047.385654490121</v>
      </c>
      <c r="O24" s="17">
        <f>+TFC_Exports!O24+TFC_Domestic!O24</f>
        <v>79691.628960758666</v>
      </c>
      <c r="P24" s="17">
        <f>+TFC_Exports!P24+TFC_Domestic!P24</f>
        <v>88639.664977678258</v>
      </c>
      <c r="Q24" s="17">
        <f>+TFC_Exports!Q24+TFC_Domestic!Q24</f>
        <v>85875.087352006929</v>
      </c>
    </row>
    <row r="25" spans="1:17" x14ac:dyDescent="0.25">
      <c r="A25" s="1" t="s">
        <v>9</v>
      </c>
      <c r="B25" s="1" t="s">
        <v>5</v>
      </c>
      <c r="C25" s="17">
        <f>+TFC_Exports!C25+TFC_Domestic!C25</f>
        <v>54350</v>
      </c>
      <c r="D25" s="17">
        <f>+TFC_Exports!D25+TFC_Domestic!D25</f>
        <v>53668</v>
      </c>
      <c r="E25" s="17">
        <f>+TFC_Exports!E25+TFC_Domestic!E25</f>
        <v>57930</v>
      </c>
      <c r="F25" s="17">
        <f>+TFC_Exports!F25+TFC_Domestic!F25</f>
        <v>62627</v>
      </c>
      <c r="G25" s="17">
        <f>+TFC_Exports!G25+TFC_Domestic!G25</f>
        <v>51929</v>
      </c>
      <c r="H25" s="17">
        <f>+TFC_Exports!H25+TFC_Domestic!H25</f>
        <v>54641</v>
      </c>
      <c r="I25" s="17">
        <f>+TFC_Exports!I25+TFC_Domestic!I25</f>
        <v>52313</v>
      </c>
      <c r="J25" s="17">
        <f>+TFC_Exports!J25+TFC_Domestic!J25</f>
        <v>53123</v>
      </c>
      <c r="K25" s="17">
        <f>+TFC_Exports!K25+TFC_Domestic!K25</f>
        <v>51962</v>
      </c>
      <c r="L25" s="17">
        <f>+TFC_Exports!L25+TFC_Domestic!L25</f>
        <v>50455</v>
      </c>
      <c r="M25" s="17">
        <f>+TFC_Exports!M25+TFC_Domestic!M25</f>
        <v>53923.32</v>
      </c>
      <c r="N25" s="17">
        <f>+TFC_Exports!N25+TFC_Domestic!N25</f>
        <v>54067.49</v>
      </c>
      <c r="O25" s="17">
        <f>+TFC_Exports!O25+TFC_Domestic!O25</f>
        <v>55418.52</v>
      </c>
      <c r="P25" s="17">
        <f>+TFC_Exports!P25+TFC_Domestic!P25</f>
        <v>55304.69</v>
      </c>
      <c r="Q25" s="17">
        <f>+TFC_Exports!Q25+TFC_Domestic!Q25</f>
        <v>54359.33</v>
      </c>
    </row>
    <row r="26" spans="1:17" x14ac:dyDescent="0.25">
      <c r="A26" s="1" t="s">
        <v>9</v>
      </c>
      <c r="B26" s="1" t="s">
        <v>6</v>
      </c>
      <c r="C26" s="17">
        <f>+TFC_Exports!C26+TFC_Domestic!C26</f>
        <v>1229360.2831490173</v>
      </c>
      <c r="D26" s="17">
        <f>+TFC_Exports!D26+TFC_Domestic!D26</f>
        <v>1219523.7866650703</v>
      </c>
      <c r="E26" s="17">
        <f>+TFC_Exports!E26+TFC_Domestic!E26</f>
        <v>1213852.8418781268</v>
      </c>
      <c r="F26" s="17">
        <f>+TFC_Exports!F26+TFC_Domestic!F26</f>
        <v>1196292.8080272221</v>
      </c>
      <c r="G26" s="17">
        <f>+TFC_Exports!G26+TFC_Domestic!G26</f>
        <v>1149474.1808711104</v>
      </c>
      <c r="H26" s="17">
        <f>+TFC_Exports!H26+TFC_Domestic!H26</f>
        <v>1176022.4119818793</v>
      </c>
      <c r="I26" s="17">
        <f>+TFC_Exports!I26+TFC_Domestic!I26</f>
        <v>1125570.4940623562</v>
      </c>
      <c r="J26" s="17">
        <f>+TFC_Exports!J26+TFC_Domestic!J26</f>
        <v>1109742.6835979887</v>
      </c>
      <c r="K26" s="17">
        <f>+TFC_Exports!K26+TFC_Domestic!K26</f>
        <v>1094431.5898383246</v>
      </c>
      <c r="L26" s="17">
        <f>+TFC_Exports!L26+TFC_Domestic!L26</f>
        <v>1027666.5246621413</v>
      </c>
      <c r="M26" s="17">
        <f>+TFC_Exports!M26+TFC_Domestic!M26</f>
        <v>1026529.0891202166</v>
      </c>
      <c r="N26" s="17">
        <f>+TFC_Exports!N26+TFC_Domestic!N26</f>
        <v>1040022.1915887125</v>
      </c>
      <c r="O26" s="17">
        <f>+TFC_Exports!O26+TFC_Domestic!O26</f>
        <v>1033331.335166837</v>
      </c>
      <c r="P26" s="17">
        <f>+TFC_Exports!P26+TFC_Domestic!P26</f>
        <v>1022793.0766786579</v>
      </c>
      <c r="Q26" s="17">
        <f>+TFC_Exports!Q26+TFC_Domestic!Q26</f>
        <v>997320.68320052</v>
      </c>
    </row>
    <row r="27" spans="1:17" x14ac:dyDescent="0.25">
      <c r="A27" s="1" t="s">
        <v>10</v>
      </c>
      <c r="B27" s="1" t="s">
        <v>1</v>
      </c>
      <c r="C27" s="17">
        <f>+TFC_Exports!C27+TFC_Domestic!C27</f>
        <v>2696436.8332999996</v>
      </c>
      <c r="D27" s="17">
        <f>+TFC_Exports!D27+TFC_Domestic!D27</f>
        <v>2773986.1305999998</v>
      </c>
      <c r="E27" s="17">
        <f>+TFC_Exports!E27+TFC_Domestic!E27</f>
        <v>2695345.1374999997</v>
      </c>
      <c r="F27" s="17">
        <f>+TFC_Exports!F27+TFC_Domestic!F27</f>
        <v>2649283.8249999997</v>
      </c>
      <c r="G27" s="17">
        <f>+TFC_Exports!G27+TFC_Domestic!G27</f>
        <v>2373414.0399999996</v>
      </c>
      <c r="H27" s="17">
        <f>+TFC_Exports!H27+TFC_Domestic!H27</f>
        <v>2528614.4338000002</v>
      </c>
      <c r="I27" s="17">
        <f>+TFC_Exports!I27+TFC_Domestic!I27</f>
        <v>2485593.3160000001</v>
      </c>
      <c r="J27" s="17">
        <f>+TFC_Exports!J27+TFC_Domestic!J27</f>
        <v>2271484.5231999997</v>
      </c>
      <c r="K27" s="17">
        <f>+TFC_Exports!K27+TFC_Domestic!K27</f>
        <v>2192815.7462999998</v>
      </c>
      <c r="L27" s="17">
        <f>+TFC_Exports!L27+TFC_Domestic!L27</f>
        <v>2036310.6934000002</v>
      </c>
      <c r="M27" s="17">
        <f>+TFC_Exports!M27+TFC_Domestic!M27</f>
        <v>2075844.0898999998</v>
      </c>
      <c r="N27" s="17">
        <f>+TFC_Exports!N27+TFC_Domestic!N27</f>
        <v>2092052.6101000002</v>
      </c>
      <c r="O27" s="17">
        <f>+TFC_Exports!O27+TFC_Domestic!O27</f>
        <v>2078887.9957000001</v>
      </c>
      <c r="P27" s="17">
        <f>+TFC_Exports!P27+TFC_Domestic!P27</f>
        <v>2013222.0504000005</v>
      </c>
      <c r="Q27" s="17">
        <f>+TFC_Exports!Q27+TFC_Domestic!Q27</f>
        <v>1898074.0492000002</v>
      </c>
    </row>
    <row r="28" spans="1:17" x14ac:dyDescent="0.25">
      <c r="A28" s="1" t="s">
        <v>10</v>
      </c>
      <c r="B28" s="1" t="s">
        <v>2</v>
      </c>
      <c r="C28" s="17">
        <f>+TFC_Exports!C28+TFC_Domestic!C28</f>
        <v>4072953.6979004457</v>
      </c>
      <c r="D28" s="17">
        <f>+TFC_Exports!D28+TFC_Domestic!D28</f>
        <v>3923928.1479475484</v>
      </c>
      <c r="E28" s="17">
        <f>+TFC_Exports!E28+TFC_Domestic!E28</f>
        <v>3997830.676117396</v>
      </c>
      <c r="F28" s="17">
        <f>+TFC_Exports!F28+TFC_Domestic!F28</f>
        <v>3976359.701882585</v>
      </c>
      <c r="G28" s="17">
        <f>+TFC_Exports!G28+TFC_Domestic!G28</f>
        <v>3616834.268020798</v>
      </c>
      <c r="H28" s="17">
        <f>+TFC_Exports!H28+TFC_Domestic!H28</f>
        <v>4253525.5681130812</v>
      </c>
      <c r="I28" s="17">
        <f>+TFC_Exports!I28+TFC_Domestic!I28</f>
        <v>3901384.418006571</v>
      </c>
      <c r="J28" s="17">
        <f>+TFC_Exports!J28+TFC_Domestic!J28</f>
        <v>4091382.0491036228</v>
      </c>
      <c r="K28" s="17">
        <f>+TFC_Exports!K28+TFC_Domestic!K28</f>
        <v>4199953.1424699891</v>
      </c>
      <c r="L28" s="17">
        <f>+TFC_Exports!L28+TFC_Domestic!L28</f>
        <v>3860197.0326887877</v>
      </c>
      <c r="M28" s="17">
        <f>+TFC_Exports!M28+TFC_Domestic!M28</f>
        <v>3648880.9141252972</v>
      </c>
      <c r="N28" s="17">
        <f>+TFC_Exports!N28+TFC_Domestic!N28</f>
        <v>9431811.6707999986</v>
      </c>
      <c r="O28" s="17">
        <f>+TFC_Exports!O28+TFC_Domestic!O28</f>
        <v>3189494.7588330875</v>
      </c>
      <c r="P28" s="17">
        <f>+TFC_Exports!P28+TFC_Domestic!P28</f>
        <v>9609386.4140000027</v>
      </c>
      <c r="Q28" s="17">
        <f>+TFC_Exports!Q28+TFC_Domestic!Q28</f>
        <v>9459388.3101000004</v>
      </c>
    </row>
    <row r="29" spans="1:17" x14ac:dyDescent="0.25">
      <c r="A29" s="1" t="s">
        <v>10</v>
      </c>
      <c r="B29" s="1" t="s">
        <v>3</v>
      </c>
      <c r="C29" s="17">
        <f>+TFC_Exports!C29+TFC_Domestic!C29</f>
        <v>18658299.994312227</v>
      </c>
      <c r="D29" s="17">
        <f>+TFC_Exports!D29+TFC_Domestic!D29</f>
        <v>18677939.044995409</v>
      </c>
      <c r="E29" s="17">
        <f>+TFC_Exports!E29+TFC_Domestic!E29</f>
        <v>18525745.648862883</v>
      </c>
      <c r="F29" s="17">
        <f>+TFC_Exports!F29+TFC_Domestic!F29</f>
        <v>18408654.191551503</v>
      </c>
      <c r="G29" s="17">
        <f>+TFC_Exports!G29+TFC_Domestic!G29</f>
        <v>17774299.6008</v>
      </c>
      <c r="H29" s="17">
        <f>+TFC_Exports!H29+TFC_Domestic!H29</f>
        <v>17761389.127900001</v>
      </c>
      <c r="I29" s="17">
        <f>+TFC_Exports!I29+TFC_Domestic!I29</f>
        <v>17261312.7379</v>
      </c>
      <c r="J29" s="17">
        <f>+TFC_Exports!J29+TFC_Domestic!J29</f>
        <v>16797915.762700003</v>
      </c>
      <c r="K29" s="17">
        <f>+TFC_Exports!K29+TFC_Domestic!K29</f>
        <v>16561897.246027013</v>
      </c>
      <c r="L29" s="17">
        <f>+TFC_Exports!L29+TFC_Domestic!L29</f>
        <v>16472881.919200001</v>
      </c>
      <c r="M29" s="17">
        <f>+TFC_Exports!M29+TFC_Domestic!M29</f>
        <v>16636706.7689</v>
      </c>
      <c r="N29" s="17">
        <f>+TFC_Exports!N29+TFC_Domestic!N29</f>
        <v>16799784.088400003</v>
      </c>
      <c r="O29" s="17">
        <f>+TFC_Exports!O29+TFC_Domestic!O29</f>
        <v>17223146.235000007</v>
      </c>
      <c r="P29" s="17">
        <f>+TFC_Exports!P29+TFC_Domestic!P29</f>
        <v>17090488.309699997</v>
      </c>
      <c r="Q29" s="17">
        <f>+TFC_Exports!Q29+TFC_Domestic!Q29</f>
        <v>17123764.682600003</v>
      </c>
    </row>
    <row r="30" spans="1:17" x14ac:dyDescent="0.25">
      <c r="A30" s="1" t="s">
        <v>10</v>
      </c>
      <c r="B30" s="1" t="s">
        <v>4</v>
      </c>
      <c r="C30" s="17">
        <f>+TFC_Exports!C30+TFC_Domestic!C30</f>
        <v>2267971.8750118464</v>
      </c>
      <c r="D30" s="17">
        <f>+TFC_Exports!D30+TFC_Domestic!D30</f>
        <v>2338969.7659638207</v>
      </c>
      <c r="E30" s="17">
        <f>+TFC_Exports!E30+TFC_Domestic!E30</f>
        <v>2479500.5593167376</v>
      </c>
      <c r="F30" s="17">
        <f>+TFC_Exports!F30+TFC_Domestic!F30</f>
        <v>2590548.1928907624</v>
      </c>
      <c r="G30" s="17">
        <f>+TFC_Exports!G30+TFC_Domestic!G30</f>
        <v>2578627.9396239123</v>
      </c>
      <c r="H30" s="17">
        <f>+TFC_Exports!H30+TFC_Domestic!H30</f>
        <v>2753377.7935068565</v>
      </c>
      <c r="I30" s="17">
        <f>+TFC_Exports!I30+TFC_Domestic!I30</f>
        <v>2544218.6922932854</v>
      </c>
      <c r="J30" s="17">
        <f>+TFC_Exports!J30+TFC_Domestic!J30</f>
        <v>2755450.874273472</v>
      </c>
      <c r="K30" s="17">
        <f>+TFC_Exports!K30+TFC_Domestic!K30</f>
        <v>2789064.6337451274</v>
      </c>
      <c r="L30" s="17">
        <f>+TFC_Exports!L30+TFC_Domestic!L30</f>
        <v>2551333.7332324143</v>
      </c>
      <c r="M30" s="17">
        <f>+TFC_Exports!M30+TFC_Domestic!M30</f>
        <v>2684584.3862122912</v>
      </c>
      <c r="N30" s="17">
        <f>+TFC_Exports!N30+TFC_Domestic!N30</f>
        <v>2704493.8410075107</v>
      </c>
      <c r="O30" s="17">
        <f>+TFC_Exports!O30+TFC_Domestic!O30</f>
        <v>2731192.8072359189</v>
      </c>
      <c r="P30" s="17">
        <f>+TFC_Exports!P30+TFC_Domestic!P30</f>
        <v>2704058.3440506826</v>
      </c>
      <c r="Q30" s="17">
        <f>+TFC_Exports!Q30+TFC_Domestic!Q30</f>
        <v>2745903.6802068218</v>
      </c>
    </row>
    <row r="31" spans="1:17" x14ac:dyDescent="0.25">
      <c r="A31" s="1" t="s">
        <v>10</v>
      </c>
      <c r="B31" s="1" t="s">
        <v>5</v>
      </c>
      <c r="C31" s="17">
        <f>+TFC_Exports!C31+TFC_Domestic!C31</f>
        <v>2191807.0545999999</v>
      </c>
      <c r="D31" s="17">
        <f>+TFC_Exports!D31+TFC_Domestic!D31</f>
        <v>2154047.3481000001</v>
      </c>
      <c r="E31" s="17">
        <f>+TFC_Exports!E31+TFC_Domestic!E31</f>
        <v>2058749.7545</v>
      </c>
      <c r="F31" s="17">
        <f>+TFC_Exports!F31+TFC_Domestic!F31</f>
        <v>2085407.436</v>
      </c>
      <c r="G31" s="17">
        <f>+TFC_Exports!G31+TFC_Domestic!G31</f>
        <v>2057125.7490000001</v>
      </c>
      <c r="H31" s="17">
        <f>+TFC_Exports!H31+TFC_Domestic!H31</f>
        <v>2239335.5832000002</v>
      </c>
      <c r="I31" s="17">
        <f>+TFC_Exports!I31+TFC_Domestic!I31</f>
        <v>2071471.6938999996</v>
      </c>
      <c r="J31" s="17">
        <f>+TFC_Exports!J31+TFC_Domestic!J31</f>
        <v>2126397.0088000004</v>
      </c>
      <c r="K31" s="17">
        <f>+TFC_Exports!K31+TFC_Domestic!K31</f>
        <v>2128500.0926000001</v>
      </c>
      <c r="L31" s="17">
        <f>+TFC_Exports!L31+TFC_Domestic!L31</f>
        <v>1973969.0635912586</v>
      </c>
      <c r="M31" s="17">
        <f>+TFC_Exports!M31+TFC_Domestic!M31</f>
        <v>2003642.2284797623</v>
      </c>
      <c r="N31" s="17">
        <f>+TFC_Exports!N31+TFC_Domestic!N31</f>
        <v>2084395.8533889544</v>
      </c>
      <c r="O31" s="17">
        <f>+TFC_Exports!O31+TFC_Domestic!O31</f>
        <v>2094837.2586952785</v>
      </c>
      <c r="P31" s="17">
        <f>+TFC_Exports!P31+TFC_Domestic!P31</f>
        <v>2048386.1269483212</v>
      </c>
      <c r="Q31" s="17">
        <f>+TFC_Exports!Q31+TFC_Domestic!Q31</f>
        <v>2048552.2871787851</v>
      </c>
    </row>
    <row r="32" spans="1:17" x14ac:dyDescent="0.25">
      <c r="A32" s="1" t="s">
        <v>10</v>
      </c>
      <c r="B32" s="1" t="s">
        <v>6</v>
      </c>
      <c r="C32" s="17">
        <f>+TFC_Exports!C32+TFC_Domestic!C32</f>
        <v>8728193.6863500085</v>
      </c>
      <c r="D32" s="17">
        <f>+TFC_Exports!D32+TFC_Domestic!D32</f>
        <v>8934422.8924956117</v>
      </c>
      <c r="E32" s="17">
        <f>+TFC_Exports!E32+TFC_Domestic!E32</f>
        <v>8977453.9716097694</v>
      </c>
      <c r="F32" s="17">
        <f>+TFC_Exports!F32+TFC_Domestic!F32</f>
        <v>9021660.261687139</v>
      </c>
      <c r="G32" s="17">
        <f>+TFC_Exports!G32+TFC_Domestic!G32</f>
        <v>8542863.180758575</v>
      </c>
      <c r="H32" s="17">
        <f>+TFC_Exports!H32+TFC_Domestic!H32</f>
        <v>9009751.0837885458</v>
      </c>
      <c r="I32" s="17">
        <f>+TFC_Exports!I32+TFC_Domestic!I32</f>
        <v>8894623.3109563645</v>
      </c>
      <c r="J32" s="17">
        <f>+TFC_Exports!J32+TFC_Domestic!J32</f>
        <v>8909742.1037644539</v>
      </c>
      <c r="K32" s="17">
        <f>+TFC_Exports!K32+TFC_Domestic!K32</f>
        <v>8855649.3005615324</v>
      </c>
      <c r="L32" s="17">
        <f>+TFC_Exports!L32+TFC_Domestic!L32</f>
        <v>8680322.2469164785</v>
      </c>
      <c r="M32" s="17">
        <f>+TFC_Exports!M32+TFC_Domestic!M32</f>
        <v>8836140.509912556</v>
      </c>
      <c r="N32" s="17">
        <f>+TFC_Exports!N32+TFC_Domestic!N32</f>
        <v>8926043.9422751889</v>
      </c>
      <c r="O32" s="17">
        <f>+TFC_Exports!O32+TFC_Domestic!O32</f>
        <v>9025491.7674817834</v>
      </c>
      <c r="P32" s="17">
        <f>+TFC_Exports!P32+TFC_Domestic!P32</f>
        <v>9005264.6810659599</v>
      </c>
      <c r="Q32" s="17">
        <f>+TFC_Exports!Q32+TFC_Domestic!Q32</f>
        <v>8929196.8668785244</v>
      </c>
    </row>
    <row r="33" spans="1:17" x14ac:dyDescent="0.25">
      <c r="A33" s="1" t="s">
        <v>11</v>
      </c>
      <c r="B33" s="1" t="s">
        <v>1</v>
      </c>
      <c r="C33" s="17">
        <f>+TFC_Exports!C33+TFC_Domestic!C33</f>
        <v>1338448.3158813256</v>
      </c>
      <c r="D33" s="17">
        <f>+TFC_Exports!D33+TFC_Domestic!D33</f>
        <v>1794521.7025741315</v>
      </c>
      <c r="E33" s="17">
        <f>+TFC_Exports!E33+TFC_Domestic!E33</f>
        <v>1943981.561467076</v>
      </c>
      <c r="F33" s="17">
        <f>+TFC_Exports!F33+TFC_Domestic!F33</f>
        <v>1731033.6405167251</v>
      </c>
      <c r="G33" s="17">
        <f>+TFC_Exports!G33+TFC_Domestic!G33</f>
        <v>2078265.1166330862</v>
      </c>
      <c r="H33" s="17">
        <f>+TFC_Exports!H33+TFC_Domestic!H33</f>
        <v>2403822.7315341989</v>
      </c>
      <c r="I33" s="17">
        <f>+TFC_Exports!I33+TFC_Domestic!I33</f>
        <v>2915931.9929481354</v>
      </c>
      <c r="J33" s="17">
        <f>+TFC_Exports!J33+TFC_Domestic!J33</f>
        <v>2824562.2025724151</v>
      </c>
      <c r="K33" s="17">
        <f>+TFC_Exports!K33+TFC_Domestic!K33</f>
        <v>2615392.1315253018</v>
      </c>
      <c r="L33" s="17">
        <f>+TFC_Exports!L33+TFC_Domestic!L33</f>
        <v>2544562.8292998127</v>
      </c>
      <c r="M33" s="17">
        <f>+TFC_Exports!M33+TFC_Domestic!M33</f>
        <v>2499695.4488719054</v>
      </c>
      <c r="N33" s="17">
        <f>+TFC_Exports!N33+TFC_Domestic!N33</f>
        <v>2214665.4759042473</v>
      </c>
      <c r="O33" s="17">
        <f>+TFC_Exports!O33+TFC_Domestic!O33</f>
        <v>2385459.6593304705</v>
      </c>
      <c r="P33" s="17">
        <f>+TFC_Exports!P33+TFC_Domestic!P33</f>
        <v>2681614.9549151636</v>
      </c>
      <c r="Q33" s="17">
        <f>+TFC_Exports!Q33+TFC_Domestic!Q33</f>
        <v>3204853.4766060058</v>
      </c>
    </row>
    <row r="34" spans="1:17" x14ac:dyDescent="0.25">
      <c r="A34" s="1" t="s">
        <v>11</v>
      </c>
      <c r="B34" s="1" t="s">
        <v>2</v>
      </c>
      <c r="C34" s="17">
        <f>+TFC_Exports!C34+TFC_Domestic!C34</f>
        <v>2867029.5027770041</v>
      </c>
      <c r="D34" s="17">
        <f>+TFC_Exports!D34+TFC_Domestic!D34</f>
        <v>3040585.61293349</v>
      </c>
      <c r="E34" s="17">
        <f>+TFC_Exports!E34+TFC_Domestic!E34</f>
        <v>2887452.2752400707</v>
      </c>
      <c r="F34" s="17">
        <f>+TFC_Exports!F34+TFC_Domestic!F34</f>
        <v>2894070.3956129332</v>
      </c>
      <c r="G34" s="17">
        <f>+TFC_Exports!G34+TFC_Domestic!G34</f>
        <v>2893945.2045474607</v>
      </c>
      <c r="H34" s="17">
        <f>+TFC_Exports!H34+TFC_Domestic!H34</f>
        <v>2998259.02216085</v>
      </c>
      <c r="I34" s="17">
        <f>+TFC_Exports!I34+TFC_Domestic!I34</f>
        <v>3074135.1290531829</v>
      </c>
      <c r="J34" s="17">
        <f>+TFC_Exports!J34+TFC_Domestic!J34</f>
        <v>3103780.0152779855</v>
      </c>
      <c r="K34" s="17">
        <f>+TFC_Exports!K34+TFC_Domestic!K34</f>
        <v>3151729.7504919567</v>
      </c>
      <c r="L34" s="17">
        <f>+TFC_Exports!L34+TFC_Domestic!L34</f>
        <v>3108438.3994950913</v>
      </c>
      <c r="M34" s="17">
        <f>+TFC_Exports!M34+TFC_Domestic!M34</f>
        <v>3051796.4519023695</v>
      </c>
      <c r="N34" s="17">
        <f>+TFC_Exports!N34+TFC_Domestic!N34</f>
        <v>3003415.5594897429</v>
      </c>
      <c r="O34" s="17">
        <f>+TFC_Exports!O34+TFC_Domestic!O34</f>
        <v>3096711.4625052316</v>
      </c>
      <c r="P34" s="17">
        <f>+TFC_Exports!P34+TFC_Domestic!P34</f>
        <v>3236770.1669378951</v>
      </c>
      <c r="Q34" s="17">
        <f>+TFC_Exports!Q34+TFC_Domestic!Q34</f>
        <v>3246755.9803855917</v>
      </c>
    </row>
    <row r="35" spans="1:17" x14ac:dyDescent="0.25">
      <c r="A35" s="1" t="s">
        <v>11</v>
      </c>
      <c r="B35" s="1" t="s">
        <v>3</v>
      </c>
      <c r="C35" s="17">
        <f>+TFC_Exports!C35+TFC_Domestic!C35</f>
        <v>17795791.407507014</v>
      </c>
      <c r="D35" s="17">
        <f>+TFC_Exports!D35+TFC_Domestic!D35</f>
        <v>17520169.841611769</v>
      </c>
      <c r="E35" s="17">
        <f>+TFC_Exports!E35+TFC_Domestic!E35</f>
        <v>17631652.183456514</v>
      </c>
      <c r="F35" s="17">
        <f>+TFC_Exports!F35+TFC_Domestic!F35</f>
        <v>16868455.473307025</v>
      </c>
      <c r="G35" s="17">
        <f>+TFC_Exports!G35+TFC_Domestic!G35</f>
        <v>16650744.525228187</v>
      </c>
      <c r="H35" s="17">
        <f>+TFC_Exports!H35+TFC_Domestic!H35</f>
        <v>16548598.427217005</v>
      </c>
      <c r="I35" s="17">
        <f>+TFC_Exports!I35+TFC_Domestic!I35</f>
        <v>16777985.998267002</v>
      </c>
      <c r="J35" s="17">
        <f>+TFC_Exports!J35+TFC_Domestic!J35</f>
        <v>17242739.245832708</v>
      </c>
      <c r="K35" s="17">
        <f>+TFC_Exports!K35+TFC_Domestic!K35</f>
        <v>17318928.507652819</v>
      </c>
      <c r="L35" s="17">
        <f>+TFC_Exports!L35+TFC_Domestic!L35</f>
        <v>17064814.019976649</v>
      </c>
      <c r="M35" s="17">
        <f>+TFC_Exports!M35+TFC_Domestic!M35</f>
        <v>17627785.717125345</v>
      </c>
      <c r="N35" s="17">
        <f>+TFC_Exports!N35+TFC_Domestic!N35</f>
        <v>17690558.732817374</v>
      </c>
      <c r="O35" s="17">
        <f>+TFC_Exports!O35+TFC_Domestic!O35</f>
        <v>17958369.434922237</v>
      </c>
      <c r="P35" s="17">
        <f>+TFC_Exports!P35+TFC_Domestic!P35</f>
        <v>18257968.613882393</v>
      </c>
      <c r="Q35" s="17">
        <f>+TFC_Exports!Q35+TFC_Domestic!Q35</f>
        <v>18275512.235629875</v>
      </c>
    </row>
    <row r="36" spans="1:17" x14ac:dyDescent="0.25">
      <c r="A36" s="1" t="s">
        <v>11</v>
      </c>
      <c r="B36" s="1" t="s">
        <v>4</v>
      </c>
      <c r="C36" s="17">
        <f>+TFC_Exports!C36+TFC_Domestic!C36</f>
        <v>3719268.6078305379</v>
      </c>
      <c r="D36" s="17">
        <f>+TFC_Exports!D36+TFC_Domestic!D36</f>
        <v>3783318.0136697954</v>
      </c>
      <c r="E36" s="17">
        <f>+TFC_Exports!E36+TFC_Domestic!E36</f>
        <v>3844495.675548479</v>
      </c>
      <c r="F36" s="17">
        <f>+TFC_Exports!F36+TFC_Domestic!F36</f>
        <v>3857501.6422395762</v>
      </c>
      <c r="G36" s="17">
        <f>+TFC_Exports!G36+TFC_Domestic!G36</f>
        <v>3728471.1014193771</v>
      </c>
      <c r="H36" s="17">
        <f>+TFC_Exports!H36+TFC_Domestic!H36</f>
        <v>3681758.3819566411</v>
      </c>
      <c r="I36" s="17">
        <f>+TFC_Exports!I36+TFC_Domestic!I36</f>
        <v>3567863.5869102222</v>
      </c>
      <c r="J36" s="17">
        <f>+TFC_Exports!J36+TFC_Domestic!J36</f>
        <v>3547864.4968943782</v>
      </c>
      <c r="K36" s="17">
        <f>+TFC_Exports!K36+TFC_Domestic!K36</f>
        <v>3487044.483858922</v>
      </c>
      <c r="L36" s="17">
        <f>+TFC_Exports!L36+TFC_Domestic!L36</f>
        <v>3484776.5006361194</v>
      </c>
      <c r="M36" s="17">
        <f>+TFC_Exports!M36+TFC_Domestic!M36</f>
        <v>3337485.4738603667</v>
      </c>
      <c r="N36" s="17">
        <f>+TFC_Exports!N36+TFC_Domestic!N36</f>
        <v>2824227.0666815233</v>
      </c>
      <c r="O36" s="17">
        <f>+TFC_Exports!O36+TFC_Domestic!O36</f>
        <v>2792674.904111838</v>
      </c>
      <c r="P36" s="17">
        <f>+TFC_Exports!P36+TFC_Domestic!P36</f>
        <v>2457072.6923461612</v>
      </c>
      <c r="Q36" s="17">
        <f>+TFC_Exports!Q36+TFC_Domestic!Q36</f>
        <v>2321347.0579366819</v>
      </c>
    </row>
    <row r="37" spans="1:17" x14ac:dyDescent="0.25">
      <c r="A37" s="1" t="s">
        <v>11</v>
      </c>
      <c r="B37" s="1" t="s">
        <v>5</v>
      </c>
      <c r="C37" s="17">
        <f>+TFC_Exports!C37+TFC_Domestic!C37</f>
        <v>291681.28240000003</v>
      </c>
      <c r="D37" s="17">
        <f>+TFC_Exports!D37+TFC_Domestic!D37</f>
        <v>291899.50199999998</v>
      </c>
      <c r="E37" s="17">
        <f>+TFC_Exports!E37+TFC_Domestic!E37</f>
        <v>313941.7819</v>
      </c>
      <c r="F37" s="17">
        <f>+TFC_Exports!F37+TFC_Domestic!F37</f>
        <v>311207.76670000004</v>
      </c>
      <c r="G37" s="17">
        <f>+TFC_Exports!G37+TFC_Domestic!G37</f>
        <v>301937.96420000005</v>
      </c>
      <c r="H37" s="17">
        <f>+TFC_Exports!H37+TFC_Domestic!H37</f>
        <v>303319.25139999995</v>
      </c>
      <c r="I37" s="17">
        <f>+TFC_Exports!I37+TFC_Domestic!I37</f>
        <v>302586.28720000002</v>
      </c>
      <c r="J37" s="17">
        <f>+TFC_Exports!J37+TFC_Domestic!J37</f>
        <v>295444.07120000001</v>
      </c>
      <c r="K37" s="17">
        <f>+TFC_Exports!K37+TFC_Domestic!K37</f>
        <v>291071.46429999999</v>
      </c>
      <c r="L37" s="17">
        <f>+TFC_Exports!L37+TFC_Domestic!L37</f>
        <v>302183.22399999999</v>
      </c>
      <c r="M37" s="17">
        <f>+TFC_Exports!M37+TFC_Domestic!M37</f>
        <v>291856.89260000002</v>
      </c>
      <c r="N37" s="17">
        <f>+TFC_Exports!N37+TFC_Domestic!N37</f>
        <v>308293.75800000003</v>
      </c>
      <c r="O37" s="17">
        <f>+TFC_Exports!O37+TFC_Domestic!O37</f>
        <v>320947.75789999991</v>
      </c>
      <c r="P37" s="17">
        <f>+TFC_Exports!P37+TFC_Domestic!P37</f>
        <v>370759.73919999995</v>
      </c>
      <c r="Q37" s="17">
        <f>+TFC_Exports!Q37+TFC_Domestic!Q37</f>
        <v>362036.78820000001</v>
      </c>
    </row>
    <row r="38" spans="1:17" x14ac:dyDescent="0.25">
      <c r="A38" s="1" t="s">
        <v>11</v>
      </c>
      <c r="B38" s="1" t="s">
        <v>6</v>
      </c>
      <c r="C38" s="17">
        <f>+TFC_Exports!C38+TFC_Domestic!C38</f>
        <v>7410795.0501892427</v>
      </c>
      <c r="D38" s="17">
        <f>+TFC_Exports!D38+TFC_Domestic!D38</f>
        <v>7589026.225703205</v>
      </c>
      <c r="E38" s="17">
        <f>+TFC_Exports!E38+TFC_Domestic!E38</f>
        <v>7908047.7629333613</v>
      </c>
      <c r="F38" s="17">
        <f>+TFC_Exports!F38+TFC_Domestic!F38</f>
        <v>7861308.3866913943</v>
      </c>
      <c r="G38" s="17">
        <f>+TFC_Exports!G38+TFC_Domestic!G38</f>
        <v>7833273.9928895822</v>
      </c>
      <c r="H38" s="17">
        <f>+TFC_Exports!H38+TFC_Domestic!H38</f>
        <v>8386968.0258408915</v>
      </c>
      <c r="I38" s="17">
        <f>+TFC_Exports!I38+TFC_Domestic!I38</f>
        <v>8403907.9828367569</v>
      </c>
      <c r="J38" s="17">
        <f>+TFC_Exports!J38+TFC_Domestic!J38</f>
        <v>8623897.7085696813</v>
      </c>
      <c r="K38" s="17">
        <f>+TFC_Exports!K38+TFC_Domestic!K38</f>
        <v>8771135.9845535494</v>
      </c>
      <c r="L38" s="17">
        <f>+TFC_Exports!L38+TFC_Domestic!L38</f>
        <v>8861420.4025602974</v>
      </c>
      <c r="M38" s="17">
        <f>+TFC_Exports!M38+TFC_Domestic!M38</f>
        <v>8915469.7873852775</v>
      </c>
      <c r="N38" s="17">
        <f>+TFC_Exports!N38+TFC_Domestic!N38</f>
        <v>9221070.8641985934</v>
      </c>
      <c r="O38" s="17">
        <f>+TFC_Exports!O38+TFC_Domestic!O38</f>
        <v>9402834.2991855275</v>
      </c>
      <c r="P38" s="17">
        <f>+TFC_Exports!P38+TFC_Domestic!P38</f>
        <v>9616958.3820415232</v>
      </c>
      <c r="Q38" s="17">
        <f>+TFC_Exports!Q38+TFC_Domestic!Q38</f>
        <v>9667436.3678376935</v>
      </c>
    </row>
    <row r="39" spans="1:17" x14ac:dyDescent="0.25">
      <c r="A39" s="1" t="s">
        <v>12</v>
      </c>
      <c r="B39" s="1" t="s">
        <v>1</v>
      </c>
      <c r="C39" s="17">
        <f>+TFC_Exports!C39+TFC_Domestic!C39</f>
        <v>735619.02187476365</v>
      </c>
      <c r="D39" s="17">
        <f>+TFC_Exports!D39+TFC_Domestic!D39</f>
        <v>794062.34857439389</v>
      </c>
      <c r="E39" s="17">
        <f>+TFC_Exports!E39+TFC_Domestic!E39</f>
        <v>847390.87357614702</v>
      </c>
      <c r="F39" s="17">
        <f>+TFC_Exports!F39+TFC_Domestic!F39</f>
        <v>907192.40469130408</v>
      </c>
      <c r="G39" s="17">
        <f>+TFC_Exports!G39+TFC_Domestic!G39</f>
        <v>1063998.6790898945</v>
      </c>
      <c r="H39" s="17">
        <f>+TFC_Exports!H39+TFC_Domestic!H39</f>
        <v>1176760.8620281424</v>
      </c>
      <c r="I39" s="17">
        <f>+TFC_Exports!I39+TFC_Domestic!I39</f>
        <v>1255315.8797172171</v>
      </c>
      <c r="J39" s="17">
        <f>+TFC_Exports!J39+TFC_Domestic!J39</f>
        <v>1274999.6851717653</v>
      </c>
      <c r="K39" s="17">
        <f>+TFC_Exports!K39+TFC_Domestic!K39</f>
        <v>1264099.9253392643</v>
      </c>
      <c r="L39" s="17">
        <f>+TFC_Exports!L39+TFC_Domestic!L39</f>
        <v>1502304.3475178019</v>
      </c>
      <c r="M39" s="17">
        <f>+TFC_Exports!M39+TFC_Domestic!M39</f>
        <v>1260878.2205047435</v>
      </c>
      <c r="N39" s="17">
        <f>+TFC_Exports!N39+TFC_Domestic!N39</f>
        <v>1313749.3633176445</v>
      </c>
      <c r="O39" s="17">
        <f>+TFC_Exports!O39+TFC_Domestic!O39</f>
        <v>1457491.7310717115</v>
      </c>
      <c r="P39" s="17">
        <f>+TFC_Exports!P39+TFC_Domestic!P39</f>
        <v>1207326.298994987</v>
      </c>
      <c r="Q39" s="17">
        <f>+TFC_Exports!Q39+TFC_Domestic!Q39</f>
        <v>1159734.0736259292</v>
      </c>
    </row>
    <row r="40" spans="1:17" x14ac:dyDescent="0.25">
      <c r="A40" s="1" t="s">
        <v>12</v>
      </c>
      <c r="B40" s="1" t="s">
        <v>2</v>
      </c>
      <c r="C40" s="17">
        <f>+TFC_Exports!C40+TFC_Domestic!C40</f>
        <v>1472463.2056067465</v>
      </c>
      <c r="D40" s="17">
        <f>+TFC_Exports!D40+TFC_Domestic!D40</f>
        <v>1542391.3878356921</v>
      </c>
      <c r="E40" s="17">
        <f>+TFC_Exports!E40+TFC_Domestic!E40</f>
        <v>1533702.3381022734</v>
      </c>
      <c r="F40" s="17">
        <f>+TFC_Exports!F40+TFC_Domestic!F40</f>
        <v>1543503.4598496847</v>
      </c>
      <c r="G40" s="17">
        <f>+TFC_Exports!G40+TFC_Domestic!G40</f>
        <v>1436548.3388498256</v>
      </c>
      <c r="H40" s="17">
        <f>+TFC_Exports!H40+TFC_Domestic!H40</f>
        <v>1580133.227404763</v>
      </c>
      <c r="I40" s="17">
        <f>+TFC_Exports!I40+TFC_Domestic!I40</f>
        <v>1685941.1309830542</v>
      </c>
      <c r="J40" s="17">
        <f>+TFC_Exports!J40+TFC_Domestic!J40</f>
        <v>1588740.1782025967</v>
      </c>
      <c r="K40" s="17">
        <f>+TFC_Exports!K40+TFC_Domestic!K40</f>
        <v>1547192.2060841757</v>
      </c>
      <c r="L40" s="17">
        <f>+TFC_Exports!L40+TFC_Domestic!L40</f>
        <v>1480450.2038640357</v>
      </c>
      <c r="M40" s="17">
        <f>+TFC_Exports!M40+TFC_Domestic!M40</f>
        <v>1507818.9773031769</v>
      </c>
      <c r="N40" s="17">
        <f>+TFC_Exports!N40+TFC_Domestic!N40</f>
        <v>1575034.897219626</v>
      </c>
      <c r="O40" s="17">
        <f>+TFC_Exports!O40+TFC_Domestic!O40</f>
        <v>1567516.584055885</v>
      </c>
      <c r="P40" s="17">
        <f>+TFC_Exports!P40+TFC_Domestic!P40</f>
        <v>1668749.7351775744</v>
      </c>
      <c r="Q40" s="17">
        <f>+TFC_Exports!Q40+TFC_Domestic!Q40</f>
        <v>1659650.1172103044</v>
      </c>
    </row>
    <row r="41" spans="1:17" x14ac:dyDescent="0.25">
      <c r="A41" s="1" t="s">
        <v>12</v>
      </c>
      <c r="B41" s="1" t="s">
        <v>3</v>
      </c>
      <c r="C41" s="17">
        <f>+TFC_Exports!C41+TFC_Domestic!C41</f>
        <v>5373026.2202480277</v>
      </c>
      <c r="D41" s="17">
        <f>+TFC_Exports!D41+TFC_Domestic!D41</f>
        <v>5486031.3220980419</v>
      </c>
      <c r="E41" s="17">
        <f>+TFC_Exports!E41+TFC_Domestic!E41</f>
        <v>5661639.6840217626</v>
      </c>
      <c r="F41" s="17">
        <f>+TFC_Exports!F41+TFC_Domestic!F41</f>
        <v>5840941.0683652814</v>
      </c>
      <c r="G41" s="17">
        <f>+TFC_Exports!G41+TFC_Domestic!G41</f>
        <v>5792273.7486409498</v>
      </c>
      <c r="H41" s="17">
        <f>+TFC_Exports!H41+TFC_Domestic!H41</f>
        <v>5857131.122068095</v>
      </c>
      <c r="I41" s="17">
        <f>+TFC_Exports!I41+TFC_Domestic!I41</f>
        <v>5916917.2794663226</v>
      </c>
      <c r="J41" s="17">
        <f>+TFC_Exports!J41+TFC_Domestic!J41</f>
        <v>6141669.7976531815</v>
      </c>
      <c r="K41" s="17">
        <f>+TFC_Exports!K41+TFC_Domestic!K41</f>
        <v>6286497.6115464279</v>
      </c>
      <c r="L41" s="17">
        <f>+TFC_Exports!L41+TFC_Domestic!L41</f>
        <v>6214357.3417941369</v>
      </c>
      <c r="M41" s="17">
        <f>+TFC_Exports!M41+TFC_Domestic!M41</f>
        <v>6256395.2144850725</v>
      </c>
      <c r="N41" s="17">
        <f>+TFC_Exports!N41+TFC_Domestic!N41</f>
        <v>6125529.4249980366</v>
      </c>
      <c r="O41" s="17">
        <f>+TFC_Exports!O41+TFC_Domestic!O41</f>
        <v>6127609.5429682033</v>
      </c>
      <c r="P41" s="17">
        <f>+TFC_Exports!P41+TFC_Domestic!P41</f>
        <v>6253850.3569174157</v>
      </c>
      <c r="Q41" s="17">
        <f>+TFC_Exports!Q41+TFC_Domestic!Q41</f>
        <v>6397968.5281957388</v>
      </c>
    </row>
    <row r="42" spans="1:17" x14ac:dyDescent="0.25">
      <c r="A42" s="1" t="s">
        <v>12</v>
      </c>
      <c r="B42" s="1" t="s">
        <v>4</v>
      </c>
      <c r="C42" s="17">
        <f>+TFC_Exports!C42+TFC_Domestic!C42</f>
        <v>2172955.2411326985</v>
      </c>
      <c r="D42" s="17">
        <f>+TFC_Exports!D42+TFC_Domestic!D42</f>
        <v>2286374.1820592475</v>
      </c>
      <c r="E42" s="17">
        <f>+TFC_Exports!E42+TFC_Domestic!E42</f>
        <v>2357247.10844746</v>
      </c>
      <c r="F42" s="17">
        <f>+TFC_Exports!F42+TFC_Domestic!F42</f>
        <v>2369303.2578429445</v>
      </c>
      <c r="G42" s="17">
        <f>+TFC_Exports!G42+TFC_Domestic!G42</f>
        <v>2314034.1842874791</v>
      </c>
      <c r="H42" s="17">
        <f>+TFC_Exports!H42+TFC_Domestic!H42</f>
        <v>2397125.473829905</v>
      </c>
      <c r="I42" s="17">
        <f>+TFC_Exports!I42+TFC_Domestic!I42</f>
        <v>2382698.8853858188</v>
      </c>
      <c r="J42" s="17">
        <f>+TFC_Exports!J42+TFC_Domestic!J42</f>
        <v>2420837.6202343157</v>
      </c>
      <c r="K42" s="17">
        <f>+TFC_Exports!K42+TFC_Domestic!K42</f>
        <v>2465711.9366463651</v>
      </c>
      <c r="L42" s="17">
        <f>+TFC_Exports!L42+TFC_Domestic!L42</f>
        <v>2384277.3683249927</v>
      </c>
      <c r="M42" s="17">
        <f>+TFC_Exports!M42+TFC_Domestic!M42</f>
        <v>2336739.7861777046</v>
      </c>
      <c r="N42" s="17">
        <f>+TFC_Exports!N42+TFC_Domestic!N42</f>
        <v>2394242.7261817404</v>
      </c>
      <c r="O42" s="17">
        <f>+TFC_Exports!O42+TFC_Domestic!O42</f>
        <v>2408457.7881805673</v>
      </c>
      <c r="P42" s="17">
        <f>+TFC_Exports!P42+TFC_Domestic!P42</f>
        <v>2301180.5299571813</v>
      </c>
      <c r="Q42" s="17">
        <f>+TFC_Exports!Q42+TFC_Domestic!Q42</f>
        <v>2294445.4669732554</v>
      </c>
    </row>
    <row r="43" spans="1:17" x14ac:dyDescent="0.25">
      <c r="A43" s="1" t="s">
        <v>12</v>
      </c>
      <c r="B43" s="1" t="s">
        <v>5</v>
      </c>
      <c r="C43" s="17">
        <f>+TFC_Exports!C43+TFC_Domestic!C43</f>
        <v>6602.5418</v>
      </c>
      <c r="D43" s="17">
        <f>+TFC_Exports!D43+TFC_Domestic!D43</f>
        <v>7280.2583999999997</v>
      </c>
      <c r="E43" s="17">
        <f>+TFC_Exports!E43+TFC_Domestic!E43</f>
        <v>5988.3369000000002</v>
      </c>
      <c r="F43" s="17">
        <f>+TFC_Exports!F43+TFC_Domestic!F43</f>
        <v>10100.599</v>
      </c>
      <c r="G43" s="17">
        <f>+TFC_Exports!G43+TFC_Domestic!G43</f>
        <v>13373.0353</v>
      </c>
      <c r="H43" s="17">
        <f>+TFC_Exports!H43+TFC_Domestic!H43</f>
        <v>15791.010900000001</v>
      </c>
      <c r="I43" s="17">
        <f>+TFC_Exports!I43+TFC_Domestic!I43</f>
        <v>18032.4323</v>
      </c>
      <c r="J43" s="17">
        <f>+TFC_Exports!J43+TFC_Domestic!J43</f>
        <v>21514.298599999998</v>
      </c>
      <c r="K43" s="17">
        <f>+TFC_Exports!K43+TFC_Domestic!K43</f>
        <v>24135.629499999999</v>
      </c>
      <c r="L43" s="17">
        <f>+TFC_Exports!L43+TFC_Domestic!L43</f>
        <v>27458.0157</v>
      </c>
      <c r="M43" s="17">
        <f>+TFC_Exports!M43+TFC_Domestic!M43</f>
        <v>31620.742700000003</v>
      </c>
      <c r="N43" s="17">
        <f>+TFC_Exports!N43+TFC_Domestic!N43</f>
        <v>35193.720099999999</v>
      </c>
      <c r="O43" s="17">
        <f>+TFC_Exports!O43+TFC_Domestic!O43</f>
        <v>38402.289000000004</v>
      </c>
      <c r="P43" s="17">
        <f>+TFC_Exports!P43+TFC_Domestic!P43</f>
        <v>41681.598599999998</v>
      </c>
      <c r="Q43" s="17">
        <f>+TFC_Exports!Q43+TFC_Domestic!Q43</f>
        <v>44447.294699999999</v>
      </c>
    </row>
    <row r="44" spans="1:17" x14ac:dyDescent="0.25">
      <c r="A44" s="1" t="s">
        <v>12</v>
      </c>
      <c r="B44" s="1" t="s">
        <v>6</v>
      </c>
      <c r="C44" s="17">
        <f>+TFC_Exports!C44+TFC_Domestic!C44</f>
        <v>1917800.6915762688</v>
      </c>
      <c r="D44" s="17">
        <f>+TFC_Exports!D44+TFC_Domestic!D44</f>
        <v>2009442.22328991</v>
      </c>
      <c r="E44" s="17">
        <f>+TFC_Exports!E44+TFC_Domestic!E44</f>
        <v>2109698.1129380944</v>
      </c>
      <c r="F44" s="17">
        <f>+TFC_Exports!F44+TFC_Domestic!F44</f>
        <v>2197299.5633241278</v>
      </c>
      <c r="G44" s="17">
        <f>+TFC_Exports!G44+TFC_Domestic!G44</f>
        <v>2206987.6903047496</v>
      </c>
      <c r="H44" s="17">
        <f>+TFC_Exports!H44+TFC_Domestic!H44</f>
        <v>2369018.6451999927</v>
      </c>
      <c r="I44" s="17">
        <f>+TFC_Exports!I44+TFC_Domestic!I44</f>
        <v>2482772.4336709301</v>
      </c>
      <c r="J44" s="17">
        <f>+TFC_Exports!J44+TFC_Domestic!J44</f>
        <v>2558491.5171657982</v>
      </c>
      <c r="K44" s="17">
        <f>+TFC_Exports!K44+TFC_Domestic!K44</f>
        <v>2657380.9596961397</v>
      </c>
      <c r="L44" s="17">
        <f>+TFC_Exports!L44+TFC_Domestic!L44</f>
        <v>2759209.3393872068</v>
      </c>
      <c r="M44" s="17">
        <f>+TFC_Exports!M44+TFC_Domestic!M44</f>
        <v>2761454.7617933354</v>
      </c>
      <c r="N44" s="17">
        <f>+TFC_Exports!N44+TFC_Domestic!N44</f>
        <v>2764125.7456709496</v>
      </c>
      <c r="O44" s="17">
        <f>+TFC_Exports!O44+TFC_Domestic!O44</f>
        <v>2797599.2623149003</v>
      </c>
      <c r="P44" s="17">
        <f>+TFC_Exports!P44+TFC_Domestic!P44</f>
        <v>2855903.9416846954</v>
      </c>
      <c r="Q44" s="17">
        <f>+TFC_Exports!Q44+TFC_Domestic!Q44</f>
        <v>2921708.1998173986</v>
      </c>
    </row>
    <row r="45" spans="1:17" x14ac:dyDescent="0.25">
      <c r="A45" s="1" t="s">
        <v>13</v>
      </c>
      <c r="B45" s="1" t="s">
        <v>1</v>
      </c>
      <c r="C45" s="17">
        <f>+TFC_Exports!C45+TFC_Domestic!C45</f>
        <v>3759237.213899815</v>
      </c>
      <c r="D45" s="17">
        <f>+TFC_Exports!D45+TFC_Domestic!D45</f>
        <v>3804807.9214709084</v>
      </c>
      <c r="E45" s="17">
        <f>+TFC_Exports!E45+TFC_Domestic!E45</f>
        <v>3815266.6825152189</v>
      </c>
      <c r="F45" s="17">
        <f>+TFC_Exports!F45+TFC_Domestic!F45</f>
        <v>3781465.9909761269</v>
      </c>
      <c r="G45" s="17">
        <f>+TFC_Exports!G45+TFC_Domestic!G45</f>
        <v>3469576.4428366981</v>
      </c>
      <c r="H45" s="17">
        <f>+TFC_Exports!H45+TFC_Domestic!H45</f>
        <v>3959271.1643757187</v>
      </c>
      <c r="I45" s="17">
        <f>+TFC_Exports!I45+TFC_Domestic!I45</f>
        <v>4036069.2540365476</v>
      </c>
      <c r="J45" s="17">
        <f>+TFC_Exports!J45+TFC_Domestic!J45</f>
        <v>4002385.5069301501</v>
      </c>
      <c r="K45" s="17">
        <f>+TFC_Exports!K45+TFC_Domestic!K45</f>
        <v>4030909.0042547276</v>
      </c>
      <c r="L45" s="17">
        <f>+TFC_Exports!L45+TFC_Domestic!L45</f>
        <v>3930383.212886333</v>
      </c>
      <c r="M45" s="17">
        <f>+TFC_Exports!M45+TFC_Domestic!M45</f>
        <v>3665538.9006695403</v>
      </c>
      <c r="N45" s="17">
        <f>+TFC_Exports!N45+TFC_Domestic!N45</f>
        <v>3311713.0703480416</v>
      </c>
      <c r="O45" s="17">
        <f>+TFC_Exports!O45+TFC_Domestic!O45</f>
        <v>3560926.0831982181</v>
      </c>
      <c r="P45" s="17">
        <f>+TFC_Exports!P45+TFC_Domestic!P45</f>
        <v>3505160.1533712535</v>
      </c>
      <c r="Q45" s="17">
        <f>+TFC_Exports!Q45+TFC_Domestic!Q45</f>
        <v>3481825.2562036347</v>
      </c>
    </row>
    <row r="46" spans="1:17" x14ac:dyDescent="0.25">
      <c r="A46" s="1" t="s">
        <v>13</v>
      </c>
      <c r="B46" s="1" t="s">
        <v>2</v>
      </c>
      <c r="C46" s="17">
        <f>+TFC_Exports!C46+TFC_Domestic!C46</f>
        <v>16544976.701160539</v>
      </c>
      <c r="D46" s="17">
        <f>+TFC_Exports!D46+TFC_Domestic!D46</f>
        <v>16048989.57900504</v>
      </c>
      <c r="E46" s="17">
        <f>+TFC_Exports!E46+TFC_Domestic!E46</f>
        <v>16721874.073986724</v>
      </c>
      <c r="F46" s="17">
        <f>+TFC_Exports!F46+TFC_Domestic!F46</f>
        <v>17140054.231462002</v>
      </c>
      <c r="G46" s="17">
        <f>+TFC_Exports!G46+TFC_Domestic!G46</f>
        <v>16402179.842841407</v>
      </c>
      <c r="H46" s="17">
        <f>+TFC_Exports!H46+TFC_Domestic!H46</f>
        <v>17121716.257331442</v>
      </c>
      <c r="I46" s="17">
        <f>+TFC_Exports!I46+TFC_Domestic!I46</f>
        <v>17466949.189682253</v>
      </c>
      <c r="J46" s="17">
        <f>+TFC_Exports!J46+TFC_Domestic!J46</f>
        <v>17017440.826028544</v>
      </c>
      <c r="K46" s="17">
        <f>+TFC_Exports!K46+TFC_Domestic!K46</f>
        <v>18394941.207270984</v>
      </c>
      <c r="L46" s="17">
        <f>+TFC_Exports!L46+TFC_Domestic!L46</f>
        <v>19078042.197882473</v>
      </c>
      <c r="M46" s="17">
        <f>+TFC_Exports!M46+TFC_Domestic!M46</f>
        <v>18433953.706498098</v>
      </c>
      <c r="N46" s="17">
        <f>+TFC_Exports!N46+TFC_Domestic!N46</f>
        <v>18682687.273377322</v>
      </c>
      <c r="O46" s="17">
        <f>+TFC_Exports!O46+TFC_Domestic!O46</f>
        <v>19711259.884468343</v>
      </c>
      <c r="P46" s="17">
        <f>+TFC_Exports!P46+TFC_Domestic!P46</f>
        <v>21164619.964973561</v>
      </c>
      <c r="Q46" s="17">
        <f>+TFC_Exports!Q46+TFC_Domestic!Q46</f>
        <v>21566719.437061962</v>
      </c>
    </row>
    <row r="47" spans="1:17" x14ac:dyDescent="0.25">
      <c r="A47" s="1" t="s">
        <v>13</v>
      </c>
      <c r="B47" s="1" t="s">
        <v>3</v>
      </c>
      <c r="C47" s="17">
        <f>+TFC_Exports!C47+TFC_Domestic!C47</f>
        <v>35830461.737262666</v>
      </c>
      <c r="D47" s="17">
        <f>+TFC_Exports!D47+TFC_Domestic!D47</f>
        <v>36180194.163558587</v>
      </c>
      <c r="E47" s="17">
        <f>+TFC_Exports!E47+TFC_Domestic!E47</f>
        <v>36563393.900134966</v>
      </c>
      <c r="F47" s="17">
        <f>+TFC_Exports!F47+TFC_Domestic!F47</f>
        <v>35926440.376194455</v>
      </c>
      <c r="G47" s="17">
        <f>+TFC_Exports!G47+TFC_Domestic!G47</f>
        <v>34832450.468191706</v>
      </c>
      <c r="H47" s="17">
        <f>+TFC_Exports!H47+TFC_Domestic!H47</f>
        <v>36362040.025449909</v>
      </c>
      <c r="I47" s="17">
        <f>+TFC_Exports!I47+TFC_Domestic!I47</f>
        <v>35515971.348189235</v>
      </c>
      <c r="J47" s="17">
        <f>+TFC_Exports!J47+TFC_Domestic!J47</f>
        <v>35555762.812582307</v>
      </c>
      <c r="K47" s="17">
        <f>+TFC_Exports!K47+TFC_Domestic!K47</f>
        <v>36256095.960451774</v>
      </c>
      <c r="L47" s="17">
        <f>+TFC_Exports!L47+TFC_Domestic!L47</f>
        <v>36738562.374470159</v>
      </c>
      <c r="M47" s="17">
        <f>+TFC_Exports!M47+TFC_Domestic!M47</f>
        <v>37225933.020969212</v>
      </c>
      <c r="N47" s="17">
        <f>+TFC_Exports!N47+TFC_Domestic!N47</f>
        <v>37575111.66088815</v>
      </c>
      <c r="O47" s="17">
        <f>+TFC_Exports!O47+TFC_Domestic!O47</f>
        <v>37783569.779262289</v>
      </c>
      <c r="P47" s="17">
        <f>+TFC_Exports!P47+TFC_Domestic!P47</f>
        <v>38043530.590572298</v>
      </c>
      <c r="Q47" s="17">
        <f>+TFC_Exports!Q47+TFC_Domestic!Q47</f>
        <v>37734764.640047953</v>
      </c>
    </row>
    <row r="48" spans="1:17" x14ac:dyDescent="0.25">
      <c r="A48" s="1" t="s">
        <v>13</v>
      </c>
      <c r="B48" s="1" t="s">
        <v>4</v>
      </c>
      <c r="C48" s="17">
        <f>+TFC_Exports!C48+TFC_Domestic!C48</f>
        <v>2620412.032444302</v>
      </c>
      <c r="D48" s="17">
        <f>+TFC_Exports!D48+TFC_Domestic!D48</f>
        <v>2666136.8951409864</v>
      </c>
      <c r="E48" s="17">
        <f>+TFC_Exports!E48+TFC_Domestic!E48</f>
        <v>2587224.3118521194</v>
      </c>
      <c r="F48" s="17">
        <f>+TFC_Exports!F48+TFC_Domestic!F48</f>
        <v>2521936.198451235</v>
      </c>
      <c r="G48" s="17">
        <f>+TFC_Exports!G48+TFC_Domestic!G48</f>
        <v>2336557.6455981671</v>
      </c>
      <c r="H48" s="17">
        <f>+TFC_Exports!H48+TFC_Domestic!H48</f>
        <v>2558543.0596192358</v>
      </c>
      <c r="I48" s="17">
        <f>+TFC_Exports!I48+TFC_Domestic!I48</f>
        <v>2546409.0780670941</v>
      </c>
      <c r="J48" s="17">
        <f>+TFC_Exports!J48+TFC_Domestic!J48</f>
        <v>2421483.9451603158</v>
      </c>
      <c r="K48" s="17">
        <f>+TFC_Exports!K48+TFC_Domestic!K48</f>
        <v>2637359.7534447243</v>
      </c>
      <c r="L48" s="17">
        <f>+TFC_Exports!L48+TFC_Domestic!L48</f>
        <v>2655402.7367626312</v>
      </c>
      <c r="M48" s="17">
        <f>+TFC_Exports!M48+TFC_Domestic!M48</f>
        <v>2488550.0508446242</v>
      </c>
      <c r="N48" s="17">
        <f>+TFC_Exports!N48+TFC_Domestic!N48</f>
        <v>2390002.2038275762</v>
      </c>
      <c r="O48" s="17">
        <f>+TFC_Exports!O48+TFC_Domestic!O48</f>
        <v>2395473.5993595072</v>
      </c>
      <c r="P48" s="17">
        <f>+TFC_Exports!P48+TFC_Domestic!P48</f>
        <v>2686347.1371775293</v>
      </c>
      <c r="Q48" s="17">
        <f>+TFC_Exports!Q48+TFC_Domestic!Q48</f>
        <v>2768238.0048862766</v>
      </c>
    </row>
    <row r="49" spans="1:17" x14ac:dyDescent="0.25">
      <c r="A49" s="1" t="s">
        <v>13</v>
      </c>
      <c r="B49" s="1" t="s">
        <v>5</v>
      </c>
      <c r="C49" s="17">
        <f>+TFC_Exports!C49+TFC_Domestic!C49</f>
        <v>265667.00099999999</v>
      </c>
      <c r="D49" s="17">
        <f>+TFC_Exports!D49+TFC_Domestic!D49</f>
        <v>428688.0012</v>
      </c>
      <c r="E49" s="17">
        <f>+TFC_Exports!E49+TFC_Domestic!E49</f>
        <v>439028.99939999997</v>
      </c>
      <c r="F49" s="17">
        <f>+TFC_Exports!F49+TFC_Domestic!F49</f>
        <v>395009</v>
      </c>
      <c r="G49" s="17">
        <f>+TFC_Exports!G49+TFC_Domestic!G49</f>
        <v>392345.00040000002</v>
      </c>
      <c r="H49" s="17">
        <f>+TFC_Exports!H49+TFC_Domestic!H49</f>
        <v>392859.99949999998</v>
      </c>
      <c r="I49" s="17">
        <f>+TFC_Exports!I49+TFC_Domestic!I49</f>
        <v>404961.0001</v>
      </c>
      <c r="J49" s="17">
        <f>+TFC_Exports!J49+TFC_Domestic!J49</f>
        <v>405507.00260000001</v>
      </c>
      <c r="K49" s="17">
        <f>+TFC_Exports!K49+TFC_Domestic!K49</f>
        <v>381963.99890000001</v>
      </c>
      <c r="L49" s="17">
        <f>+TFC_Exports!L49+TFC_Domestic!L49</f>
        <v>383399.00319999998</v>
      </c>
      <c r="M49" s="17">
        <f>+TFC_Exports!M49+TFC_Domestic!M49</f>
        <v>374414.00099999999</v>
      </c>
      <c r="N49" s="17">
        <f>+TFC_Exports!N49+TFC_Domestic!N49</f>
        <v>412790.00049999997</v>
      </c>
      <c r="O49" s="17">
        <f>+TFC_Exports!O49+TFC_Domestic!O49</f>
        <v>375159.34169999999</v>
      </c>
      <c r="P49" s="17">
        <f>+TFC_Exports!P49+TFC_Domestic!P49</f>
        <v>450679.58089999994</v>
      </c>
      <c r="Q49" s="17">
        <f>+TFC_Exports!Q49+TFC_Domestic!Q49</f>
        <v>419291.71849999996</v>
      </c>
    </row>
    <row r="50" spans="1:17" x14ac:dyDescent="0.25">
      <c r="A50" s="1" t="s">
        <v>13</v>
      </c>
      <c r="B50" s="1" t="s">
        <v>6</v>
      </c>
      <c r="C50" s="17">
        <f>+TFC_Exports!C50+TFC_Domestic!C50</f>
        <v>15875230.4103288</v>
      </c>
      <c r="D50" s="17">
        <f>+TFC_Exports!D50+TFC_Domestic!D50</f>
        <v>15919391.024611469</v>
      </c>
      <c r="E50" s="17">
        <f>+TFC_Exports!E50+TFC_Domestic!E50</f>
        <v>16352847.045752365</v>
      </c>
      <c r="F50" s="17">
        <f>+TFC_Exports!F50+TFC_Domestic!F50</f>
        <v>16286156.102491999</v>
      </c>
      <c r="G50" s="17">
        <f>+TFC_Exports!G50+TFC_Domestic!G50</f>
        <v>15567959.376420932</v>
      </c>
      <c r="H50" s="17">
        <f>+TFC_Exports!H50+TFC_Domestic!H50</f>
        <v>16131475.084105453</v>
      </c>
      <c r="I50" s="17">
        <f>+TFC_Exports!I50+TFC_Domestic!I50</f>
        <v>16195873.729775077</v>
      </c>
      <c r="J50" s="17">
        <f>+TFC_Exports!J50+TFC_Domestic!J50</f>
        <v>16030398.918579429</v>
      </c>
      <c r="K50" s="17">
        <f>+TFC_Exports!K50+TFC_Domestic!K50</f>
        <v>16185327.317933135</v>
      </c>
      <c r="L50" s="17">
        <f>+TFC_Exports!L50+TFC_Domestic!L50</f>
        <v>16329617.549858613</v>
      </c>
      <c r="M50" s="17">
        <f>+TFC_Exports!M50+TFC_Domestic!M50</f>
        <v>16311821.279102484</v>
      </c>
      <c r="N50" s="17">
        <f>+TFC_Exports!N50+TFC_Domestic!N50</f>
        <v>16473109.262835693</v>
      </c>
      <c r="O50" s="17">
        <f>+TFC_Exports!O50+TFC_Domestic!O50</f>
        <v>16363031.8864753</v>
      </c>
      <c r="P50" s="17">
        <f>+TFC_Exports!P50+TFC_Domestic!P50</f>
        <v>16922201.212939475</v>
      </c>
      <c r="Q50" s="17">
        <f>+TFC_Exports!Q50+TFC_Domestic!Q50</f>
        <v>16719367.180257419</v>
      </c>
    </row>
    <row r="51" spans="1:17" x14ac:dyDescent="0.25">
      <c r="A51" s="1" t="s">
        <v>14</v>
      </c>
      <c r="B51" s="1" t="s">
        <v>1</v>
      </c>
      <c r="C51" s="17">
        <f>+TFC_Exports!C51+TFC_Domestic!C51</f>
        <v>3981357.3810749357</v>
      </c>
      <c r="D51" s="17">
        <f>+TFC_Exports!D51+TFC_Domestic!D51</f>
        <v>3926434.6013263487</v>
      </c>
      <c r="E51" s="17">
        <f>+TFC_Exports!E51+TFC_Domestic!E51</f>
        <v>4083739.3754403349</v>
      </c>
      <c r="F51" s="17">
        <f>+TFC_Exports!F51+TFC_Domestic!F51</f>
        <v>4312247.9518299894</v>
      </c>
      <c r="G51" s="17">
        <f>+TFC_Exports!G51+TFC_Domestic!G51</f>
        <v>4352334.966030797</v>
      </c>
      <c r="H51" s="17">
        <f>+TFC_Exports!H51+TFC_Domestic!H51</f>
        <v>4313235.0720456494</v>
      </c>
      <c r="I51" s="17">
        <f>+TFC_Exports!I51+TFC_Domestic!I51</f>
        <v>4107630.8547859085</v>
      </c>
      <c r="J51" s="17">
        <f>+TFC_Exports!J51+TFC_Domestic!J51</f>
        <v>4377881.8338887123</v>
      </c>
      <c r="K51" s="17">
        <f>+TFC_Exports!K51+TFC_Domestic!K51</f>
        <v>4425153.4676505849</v>
      </c>
      <c r="L51" s="17">
        <f>+TFC_Exports!L51+TFC_Domestic!L51</f>
        <v>4329233.3392456872</v>
      </c>
      <c r="M51" s="17">
        <f>+TFC_Exports!M51+TFC_Domestic!M51</f>
        <v>3966857.4358460824</v>
      </c>
      <c r="N51" s="17">
        <f>+TFC_Exports!N51+TFC_Domestic!N51</f>
        <v>4097383.1235792777</v>
      </c>
      <c r="O51" s="17">
        <f>+TFC_Exports!O51+TFC_Domestic!O51</f>
        <v>4402466.7269893112</v>
      </c>
      <c r="P51" s="17">
        <f>+TFC_Exports!P51+TFC_Domestic!P51</f>
        <v>4365851.036251693</v>
      </c>
      <c r="Q51" s="17">
        <f>+TFC_Exports!Q51+TFC_Domestic!Q51</f>
        <v>4256822.5366904717</v>
      </c>
    </row>
    <row r="52" spans="1:17" x14ac:dyDescent="0.25">
      <c r="A52" s="1" t="s">
        <v>14</v>
      </c>
      <c r="B52" s="1" t="s">
        <v>2</v>
      </c>
      <c r="C52" s="17">
        <f>+TFC_Exports!C52+TFC_Domestic!C52</f>
        <v>15258317.135000985</v>
      </c>
      <c r="D52" s="17">
        <f>+TFC_Exports!D52+TFC_Domestic!D52</f>
        <v>16568994.127596855</v>
      </c>
      <c r="E52" s="17">
        <f>+TFC_Exports!E52+TFC_Domestic!E52</f>
        <v>17952667.493404772</v>
      </c>
      <c r="F52" s="17">
        <f>+TFC_Exports!F52+TFC_Domestic!F52</f>
        <v>18559343.058738653</v>
      </c>
      <c r="G52" s="17">
        <f>+TFC_Exports!G52+TFC_Domestic!G52</f>
        <v>18218629.741589338</v>
      </c>
      <c r="H52" s="17">
        <f>+TFC_Exports!H52+TFC_Domestic!H52</f>
        <v>19938445.849294011</v>
      </c>
      <c r="I52" s="17">
        <f>+TFC_Exports!I52+TFC_Domestic!I52</f>
        <v>21304496.863564685</v>
      </c>
      <c r="J52" s="17">
        <f>+TFC_Exports!J52+TFC_Domestic!J52</f>
        <v>22028633.945702713</v>
      </c>
      <c r="K52" s="17">
        <f>+TFC_Exports!K52+TFC_Domestic!K52</f>
        <v>22192122.365589079</v>
      </c>
      <c r="L52" s="17">
        <f>+TFC_Exports!L52+TFC_Domestic!L52</f>
        <v>22105415.204238124</v>
      </c>
      <c r="M52" s="17">
        <f>+TFC_Exports!M52+TFC_Domestic!M52</f>
        <v>22685256.077324312</v>
      </c>
      <c r="N52" s="17">
        <f>+TFC_Exports!N52+TFC_Domestic!N52</f>
        <v>19714994.7126863</v>
      </c>
      <c r="O52" s="17">
        <f>+TFC_Exports!O52+TFC_Domestic!O52</f>
        <v>23735627.451112125</v>
      </c>
      <c r="P52" s="17">
        <f>+TFC_Exports!P52+TFC_Domestic!P52</f>
        <v>20536711.684458479</v>
      </c>
      <c r="Q52" s="17">
        <f>+TFC_Exports!Q52+TFC_Domestic!Q52</f>
        <v>20819958.757273413</v>
      </c>
    </row>
    <row r="53" spans="1:17" x14ac:dyDescent="0.25">
      <c r="A53" s="1" t="s">
        <v>14</v>
      </c>
      <c r="B53" s="1" t="s">
        <v>3</v>
      </c>
      <c r="C53" s="17">
        <f>+TFC_Exports!C53+TFC_Domestic!C53</f>
        <v>21154720.889937308</v>
      </c>
      <c r="D53" s="17">
        <f>+TFC_Exports!D53+TFC_Domestic!D53</f>
        <v>21165440.595173925</v>
      </c>
      <c r="E53" s="17">
        <f>+TFC_Exports!E53+TFC_Domestic!E53</f>
        <v>21182247.473059349</v>
      </c>
      <c r="F53" s="17">
        <f>+TFC_Exports!F53+TFC_Domestic!F53</f>
        <v>20986216.262976516</v>
      </c>
      <c r="G53" s="17">
        <f>+TFC_Exports!G53+TFC_Domestic!G53</f>
        <v>20619863.897986609</v>
      </c>
      <c r="H53" s="17">
        <f>+TFC_Exports!H53+TFC_Domestic!H53</f>
        <v>21191365.344301715</v>
      </c>
      <c r="I53" s="17">
        <f>+TFC_Exports!I53+TFC_Domestic!I53</f>
        <v>21300827.007231593</v>
      </c>
      <c r="J53" s="17">
        <f>+TFC_Exports!J53+TFC_Domestic!J53</f>
        <v>21961793.380961537</v>
      </c>
      <c r="K53" s="17">
        <f>+TFC_Exports!K53+TFC_Domestic!K53</f>
        <v>22197314.818250969</v>
      </c>
      <c r="L53" s="17">
        <f>+TFC_Exports!L53+TFC_Domestic!L53</f>
        <v>22605501.500807974</v>
      </c>
      <c r="M53" s="17">
        <f>+TFC_Exports!M53+TFC_Domestic!M53</f>
        <v>22762272.518750589</v>
      </c>
      <c r="N53" s="17">
        <f>+TFC_Exports!N53+TFC_Domestic!N53</f>
        <v>22877904.805120967</v>
      </c>
      <c r="O53" s="17">
        <f>+TFC_Exports!O53+TFC_Domestic!O53</f>
        <v>23459774.355293203</v>
      </c>
      <c r="P53" s="17">
        <f>+TFC_Exports!P53+TFC_Domestic!P53</f>
        <v>23415982.101098552</v>
      </c>
      <c r="Q53" s="17">
        <f>+TFC_Exports!Q53+TFC_Domestic!Q53</f>
        <v>23357318.742728446</v>
      </c>
    </row>
    <row r="54" spans="1:17" x14ac:dyDescent="0.25">
      <c r="A54" s="1" t="s">
        <v>14</v>
      </c>
      <c r="B54" s="1" t="s">
        <v>4</v>
      </c>
      <c r="C54" s="17">
        <f>+TFC_Exports!C54+TFC_Domestic!C54</f>
        <v>12021313.339102095</v>
      </c>
      <c r="D54" s="17">
        <f>+TFC_Exports!D54+TFC_Domestic!D54</f>
        <v>12276516.526716355</v>
      </c>
      <c r="E54" s="17">
        <f>+TFC_Exports!E54+TFC_Domestic!E54</f>
        <v>12416793.47014891</v>
      </c>
      <c r="F54" s="17">
        <f>+TFC_Exports!F54+TFC_Domestic!F54</f>
        <v>12707420.678131323</v>
      </c>
      <c r="G54" s="17">
        <f>+TFC_Exports!G54+TFC_Domestic!G54</f>
        <v>12974572.071893029</v>
      </c>
      <c r="H54" s="17">
        <f>+TFC_Exports!H54+TFC_Domestic!H54</f>
        <v>13271020.494317083</v>
      </c>
      <c r="I54" s="17">
        <f>+TFC_Exports!I54+TFC_Domestic!I54</f>
        <v>13580569.652643964</v>
      </c>
      <c r="J54" s="17">
        <f>+TFC_Exports!J54+TFC_Domestic!J54</f>
        <v>13696267.096389953</v>
      </c>
      <c r="K54" s="17">
        <f>+TFC_Exports!K54+TFC_Domestic!K54</f>
        <v>14065284.41516028</v>
      </c>
      <c r="L54" s="17">
        <f>+TFC_Exports!L54+TFC_Domestic!L54</f>
        <v>14307088.166028602</v>
      </c>
      <c r="M54" s="17">
        <f>+TFC_Exports!M54+TFC_Domestic!M54</f>
        <v>14469041.127344819</v>
      </c>
      <c r="N54" s="17">
        <f>+TFC_Exports!N54+TFC_Domestic!N54</f>
        <v>14720947.941845506</v>
      </c>
      <c r="O54" s="17">
        <f>+TFC_Exports!O54+TFC_Domestic!O54</f>
        <v>14911693.02884236</v>
      </c>
      <c r="P54" s="17">
        <f>+TFC_Exports!P54+TFC_Domestic!P54</f>
        <v>14981375.278377755</v>
      </c>
      <c r="Q54" s="17">
        <f>+TFC_Exports!Q54+TFC_Domestic!Q54</f>
        <v>15172310.009179177</v>
      </c>
    </row>
    <row r="55" spans="1:17" x14ac:dyDescent="0.25">
      <c r="A55" s="1" t="s">
        <v>14</v>
      </c>
      <c r="B55" s="1" t="s">
        <v>5</v>
      </c>
      <c r="C55" s="17">
        <f>+TFC_Exports!C55+TFC_Domestic!C55</f>
        <v>1512130.7897000001</v>
      </c>
      <c r="D55" s="17">
        <f>+TFC_Exports!D55+TFC_Domestic!D55</f>
        <v>1442614.6470999999</v>
      </c>
      <c r="E55" s="17">
        <f>+TFC_Exports!E55+TFC_Domestic!E55</f>
        <v>1515481.6477999999</v>
      </c>
      <c r="F55" s="17">
        <f>+TFC_Exports!F55+TFC_Domestic!F55</f>
        <v>1442208.5219000001</v>
      </c>
      <c r="G55" s="17">
        <f>+TFC_Exports!G55+TFC_Domestic!G55</f>
        <v>1386903.7359000002</v>
      </c>
      <c r="H55" s="17">
        <f>+TFC_Exports!H55+TFC_Domestic!H55</f>
        <v>1501781.3465999998</v>
      </c>
      <c r="I55" s="17">
        <f>+TFC_Exports!I55+TFC_Domestic!I55</f>
        <v>1483884.6917999997</v>
      </c>
      <c r="J55" s="17">
        <f>+TFC_Exports!J55+TFC_Domestic!J55</f>
        <v>1456905.8710999999</v>
      </c>
      <c r="K55" s="17">
        <f>+TFC_Exports!K55+TFC_Domestic!K55</f>
        <v>1424868.1513</v>
      </c>
      <c r="L55" s="17">
        <f>+TFC_Exports!L55+TFC_Domestic!L55</f>
        <v>1335227.0388000002</v>
      </c>
      <c r="M55" s="17">
        <f>+TFC_Exports!M55+TFC_Domestic!M55</f>
        <v>1274808.2199000001</v>
      </c>
      <c r="N55" s="17">
        <f>+TFC_Exports!N55+TFC_Domestic!N55</f>
        <v>1301767.3263999999</v>
      </c>
      <c r="O55" s="17">
        <f>+TFC_Exports!O55+TFC_Domestic!O55</f>
        <v>1286533.4575</v>
      </c>
      <c r="P55" s="17">
        <f>+TFC_Exports!P55+TFC_Domestic!P55</f>
        <v>1350745.7975000003</v>
      </c>
      <c r="Q55" s="17">
        <f>+TFC_Exports!Q55+TFC_Domestic!Q55</f>
        <v>1333539.5665999998</v>
      </c>
    </row>
    <row r="56" spans="1:17" x14ac:dyDescent="0.25">
      <c r="A56" s="1" t="s">
        <v>14</v>
      </c>
      <c r="B56" s="1" t="s">
        <v>6</v>
      </c>
      <c r="C56" s="17">
        <f>+TFC_Exports!C56+TFC_Domestic!C56</f>
        <v>6970595.693054649</v>
      </c>
      <c r="D56" s="17">
        <f>+TFC_Exports!D56+TFC_Domestic!D56</f>
        <v>7338116.1662445497</v>
      </c>
      <c r="E56" s="17">
        <f>+TFC_Exports!E56+TFC_Domestic!E56</f>
        <v>7696645.5916767428</v>
      </c>
      <c r="F56" s="17">
        <f>+TFC_Exports!F56+TFC_Domestic!F56</f>
        <v>7865715.3372354284</v>
      </c>
      <c r="G56" s="17">
        <f>+TFC_Exports!G56+TFC_Domestic!G56</f>
        <v>7890730.6015816545</v>
      </c>
      <c r="H56" s="17">
        <f>+TFC_Exports!H56+TFC_Domestic!H56</f>
        <v>8470712.4890934434</v>
      </c>
      <c r="I56" s="17">
        <f>+TFC_Exports!I56+TFC_Domestic!I56</f>
        <v>8737017.7231350988</v>
      </c>
      <c r="J56" s="17">
        <f>+TFC_Exports!J56+TFC_Domestic!J56</f>
        <v>9225976.4613632392</v>
      </c>
      <c r="K56" s="17">
        <f>+TFC_Exports!K56+TFC_Domestic!K56</f>
        <v>9518012.0296467934</v>
      </c>
      <c r="L56" s="17">
        <f>+TFC_Exports!L56+TFC_Domestic!L56</f>
        <v>9749514.0399116091</v>
      </c>
      <c r="M56" s="17">
        <f>+TFC_Exports!M56+TFC_Domestic!M56</f>
        <v>9941434.5409832895</v>
      </c>
      <c r="N56" s="17">
        <f>+TFC_Exports!N56+TFC_Domestic!N56</f>
        <v>10313718.605240993</v>
      </c>
      <c r="O56" s="17">
        <f>+TFC_Exports!O56+TFC_Domestic!O56</f>
        <v>10606435.547877435</v>
      </c>
      <c r="P56" s="17">
        <f>+TFC_Exports!P56+TFC_Domestic!P56</f>
        <v>10865971.174880022</v>
      </c>
      <c r="Q56" s="17">
        <f>+TFC_Exports!Q56+TFC_Domestic!Q56</f>
        <v>10858776.409378732</v>
      </c>
    </row>
    <row r="57" spans="1:17" x14ac:dyDescent="0.25">
      <c r="A57" s="1"/>
      <c r="B57" s="1" t="s">
        <v>1</v>
      </c>
      <c r="C57" s="17">
        <f>+TFC_Exports!C57+TFC_Domestic!C57</f>
        <v>0</v>
      </c>
      <c r="D57" s="17">
        <f>+TFC_Exports!D57+TFC_Domestic!D57</f>
        <v>0</v>
      </c>
      <c r="E57" s="17">
        <f>+TFC_Exports!E57+TFC_Domestic!E57</f>
        <v>0</v>
      </c>
      <c r="F57" s="17">
        <f>+TFC_Exports!F57+TFC_Domestic!F57</f>
        <v>0</v>
      </c>
      <c r="G57" s="17">
        <f>+TFC_Exports!G57+TFC_Domestic!G57</f>
        <v>0</v>
      </c>
      <c r="H57" s="17">
        <f>+TFC_Exports!H57+TFC_Domestic!H57</f>
        <v>0</v>
      </c>
      <c r="I57" s="17">
        <f>+TFC_Exports!I57+TFC_Domestic!I57</f>
        <v>0</v>
      </c>
      <c r="J57" s="17">
        <f>+TFC_Exports!J57+TFC_Domestic!J57</f>
        <v>0</v>
      </c>
      <c r="K57" s="17">
        <f>+TFC_Exports!K57+TFC_Domestic!K57</f>
        <v>0</v>
      </c>
      <c r="L57" s="17">
        <f>+TFC_Exports!L57+TFC_Domestic!L57</f>
        <v>0</v>
      </c>
      <c r="M57" s="17">
        <f>+TFC_Exports!M57+TFC_Domestic!M57</f>
        <v>0</v>
      </c>
      <c r="N57" s="17">
        <f>+TFC_Exports!N57+TFC_Domestic!N57</f>
        <v>0</v>
      </c>
      <c r="O57" s="17">
        <f>+TFC_Exports!O57+TFC_Domestic!O57</f>
        <v>0</v>
      </c>
      <c r="P57" s="17">
        <f>+TFC_Exports!P57+TFC_Domestic!P57</f>
        <v>0</v>
      </c>
      <c r="Q57" s="17">
        <f>+TFC_Exports!Q57+TFC_Domestic!Q57</f>
        <v>0</v>
      </c>
    </row>
    <row r="58" spans="1:17" x14ac:dyDescent="0.25">
      <c r="A58" s="1"/>
      <c r="B58" s="1" t="s">
        <v>2</v>
      </c>
      <c r="C58" s="17">
        <f>+TFC_Exports!C58+TFC_Domestic!C58</f>
        <v>7609020.3771707602</v>
      </c>
      <c r="D58" s="17">
        <f>+TFC_Exports!D58+TFC_Domestic!D58</f>
        <v>7911438.488527325</v>
      </c>
      <c r="E58" s="17">
        <f>+TFC_Exports!E58+TFC_Domestic!E58</f>
        <v>7960663.6196286185</v>
      </c>
      <c r="F58" s="17">
        <f>+TFC_Exports!F58+TFC_Domestic!F58</f>
        <v>8039505.8520059623</v>
      </c>
      <c r="G58" s="17">
        <f>+TFC_Exports!G58+TFC_Domestic!G58</f>
        <v>7866777.6862109192</v>
      </c>
      <c r="H58" s="17">
        <f>+TFC_Exports!H58+TFC_Domestic!H58</f>
        <v>8737751.9468326867</v>
      </c>
      <c r="I58" s="17">
        <f>+TFC_Exports!I58+TFC_Domestic!I58</f>
        <v>8967880.9481345117</v>
      </c>
      <c r="J58" s="17">
        <f>+TFC_Exports!J58+TFC_Domestic!J58</f>
        <v>9604974.7061782256</v>
      </c>
      <c r="K58" s="17">
        <f>+TFC_Exports!K58+TFC_Domestic!K58</f>
        <v>10089698.176307546</v>
      </c>
      <c r="L58" s="17">
        <f>+TFC_Exports!L58+TFC_Domestic!L58</f>
        <v>9320599.9289620779</v>
      </c>
      <c r="M58" s="17">
        <f>+TFC_Exports!M58+TFC_Domestic!M58</f>
        <v>9666579.0753691718</v>
      </c>
      <c r="N58" s="17">
        <f>+TFC_Exports!N58+TFC_Domestic!N58</f>
        <v>4518000.4734431803</v>
      </c>
      <c r="O58" s="17">
        <f>+TFC_Exports!O58+TFC_Domestic!O58</f>
        <v>11554689.519094739</v>
      </c>
      <c r="P58" s="17">
        <f>+TFC_Exports!P58+TFC_Domestic!P58</f>
        <v>6035121.7812048839</v>
      </c>
      <c r="Q58" s="17">
        <f>+TFC_Exports!Q58+TFC_Domestic!Q58</f>
        <v>6243381.7061486272</v>
      </c>
    </row>
    <row r="59" spans="1:17" x14ac:dyDescent="0.25">
      <c r="A59" s="1"/>
      <c r="B59" s="1" t="s">
        <v>3</v>
      </c>
      <c r="C59" s="17">
        <f>+TFC_Exports!C59+TFC_Domestic!C59</f>
        <v>5598280.9290099815</v>
      </c>
      <c r="D59" s="17">
        <f>+TFC_Exports!D59+TFC_Domestic!D59</f>
        <v>5310582.304139086</v>
      </c>
      <c r="E59" s="17">
        <f>+TFC_Exports!E59+TFC_Domestic!E59</f>
        <v>4579827.8004029226</v>
      </c>
      <c r="F59" s="17">
        <f>+TFC_Exports!F59+TFC_Domestic!F59</f>
        <v>3584996.4117649496</v>
      </c>
      <c r="G59" s="17">
        <f>+TFC_Exports!G59+TFC_Domestic!G59</f>
        <v>2733859.8438963182</v>
      </c>
      <c r="H59" s="17">
        <f>+TFC_Exports!H59+TFC_Domestic!H59</f>
        <v>3210044.8095602086</v>
      </c>
      <c r="I59" s="17">
        <f>+TFC_Exports!I59+TFC_Domestic!I59</f>
        <v>3279598.0887926109</v>
      </c>
      <c r="J59" s="17">
        <f>+TFC_Exports!J59+TFC_Domestic!J59</f>
        <v>3309277.7344147773</v>
      </c>
      <c r="K59" s="17">
        <f>+TFC_Exports!K59+TFC_Domestic!K59</f>
        <v>3802705.8424481805</v>
      </c>
      <c r="L59" s="17">
        <f>+TFC_Exports!L59+TFC_Domestic!L59</f>
        <v>4204464.1750556808</v>
      </c>
      <c r="M59" s="17">
        <f>+TFC_Exports!M59+TFC_Domestic!M59</f>
        <v>3857356.736058373</v>
      </c>
      <c r="N59" s="17">
        <f>+TFC_Exports!N59+TFC_Domestic!N59</f>
        <v>3824858.5971345957</v>
      </c>
      <c r="O59" s="17">
        <f>+TFC_Exports!O59+TFC_Domestic!O59</f>
        <v>4054076.0618520174</v>
      </c>
      <c r="P59" s="17">
        <f>+TFC_Exports!P59+TFC_Domestic!P59</f>
        <v>3620044.1835746435</v>
      </c>
      <c r="Q59" s="17">
        <f>+TFC_Exports!Q59+TFC_Domestic!Q59</f>
        <v>3700856.4728872674</v>
      </c>
    </row>
    <row r="60" spans="1:17" x14ac:dyDescent="0.25">
      <c r="A60" s="1"/>
      <c r="B60" s="1" t="s">
        <v>4</v>
      </c>
      <c r="C60" s="17">
        <f>+TFC_Exports!C60+TFC_Domestic!C60</f>
        <v>42565.446446395377</v>
      </c>
      <c r="D60" s="17">
        <f>+TFC_Exports!D60+TFC_Domestic!D60</f>
        <v>57730.354257336279</v>
      </c>
      <c r="E60" s="17">
        <f>+TFC_Exports!E60+TFC_Domestic!E60</f>
        <v>57623.107149510288</v>
      </c>
      <c r="F60" s="17">
        <f>+TFC_Exports!F60+TFC_Domestic!F60</f>
        <v>58513.465582558863</v>
      </c>
      <c r="G60" s="17">
        <f>+TFC_Exports!G60+TFC_Domestic!G60</f>
        <v>78179.699391197748</v>
      </c>
      <c r="H60" s="17">
        <f>+TFC_Exports!H60+TFC_Domestic!H60</f>
        <v>94482.660907371683</v>
      </c>
      <c r="I60" s="17">
        <f>+TFC_Exports!I60+TFC_Domestic!I60</f>
        <v>91107.073591470617</v>
      </c>
      <c r="J60" s="17">
        <f>+TFC_Exports!J60+TFC_Domestic!J60</f>
        <v>85371.274016708034</v>
      </c>
      <c r="K60" s="17">
        <f>+TFC_Exports!K60+TFC_Domestic!K60</f>
        <v>117050.47903611096</v>
      </c>
      <c r="L60" s="17">
        <f>+TFC_Exports!L60+TFC_Domestic!L60</f>
        <v>130284.94001309412</v>
      </c>
      <c r="M60" s="17">
        <f>+TFC_Exports!M60+TFC_Domestic!M60</f>
        <v>113132.57580388359</v>
      </c>
      <c r="N60" s="17">
        <f>+TFC_Exports!N60+TFC_Domestic!N60</f>
        <v>128660.08717473515</v>
      </c>
      <c r="O60" s="17">
        <f>+TFC_Exports!O60+TFC_Domestic!O60</f>
        <v>136741.82849148437</v>
      </c>
      <c r="P60" s="17">
        <f>+TFC_Exports!P60+TFC_Domestic!P60</f>
        <v>150033.02442547758</v>
      </c>
      <c r="Q60" s="17">
        <f>+TFC_Exports!Q60+TFC_Domestic!Q60</f>
        <v>153065.89710448869</v>
      </c>
    </row>
    <row r="61" spans="1:17" x14ac:dyDescent="0.25">
      <c r="A61" s="1"/>
      <c r="B61" s="1" t="s">
        <v>5</v>
      </c>
      <c r="C61" s="17">
        <f>+TFC_Exports!C61+TFC_Domestic!C61</f>
        <v>0</v>
      </c>
      <c r="D61" s="17">
        <f>+TFC_Exports!D61+TFC_Domestic!D61</f>
        <v>0</v>
      </c>
      <c r="E61" s="17">
        <f>+TFC_Exports!E61+TFC_Domestic!E61</f>
        <v>0</v>
      </c>
      <c r="F61" s="17">
        <f>+TFC_Exports!F61+TFC_Domestic!F61</f>
        <v>0</v>
      </c>
      <c r="G61" s="17">
        <f>+TFC_Exports!G61+TFC_Domestic!G61</f>
        <v>0</v>
      </c>
      <c r="H61" s="17">
        <f>+TFC_Exports!H61+TFC_Domestic!H61</f>
        <v>0</v>
      </c>
      <c r="I61" s="17">
        <f>+TFC_Exports!I61+TFC_Domestic!I61</f>
        <v>0</v>
      </c>
      <c r="J61" s="17">
        <f>+TFC_Exports!J61+TFC_Domestic!J61</f>
        <v>0</v>
      </c>
      <c r="K61" s="17">
        <f>+TFC_Exports!K61+TFC_Domestic!K61</f>
        <v>0</v>
      </c>
      <c r="L61" s="17">
        <f>+TFC_Exports!L61+TFC_Domestic!L61</f>
        <v>19.650608741428801</v>
      </c>
      <c r="M61" s="17">
        <f>+TFC_Exports!M61+TFC_Domestic!M61</f>
        <v>25.024520237889764</v>
      </c>
      <c r="N61" s="17">
        <f>+TFC_Exports!N61+TFC_Domestic!N61</f>
        <v>22.645011045445834</v>
      </c>
      <c r="O61" s="17">
        <f>+TFC_Exports!O61+TFC_Domestic!O61</f>
        <v>38.084704721525561</v>
      </c>
      <c r="P61" s="17">
        <f>+TFC_Exports!P61+TFC_Domestic!P61</f>
        <v>120.62735167878371</v>
      </c>
      <c r="Q61" s="17">
        <f>+TFC_Exports!Q61+TFC_Domestic!Q61</f>
        <v>112.25372121456915</v>
      </c>
    </row>
    <row r="62" spans="1:17" x14ac:dyDescent="0.25">
      <c r="A62" s="1"/>
      <c r="B62" s="1" t="s">
        <v>6</v>
      </c>
      <c r="C62" s="17">
        <f>+TFC_Exports!C62+TFC_Domestic!C62</f>
        <v>176607.09271042724</v>
      </c>
      <c r="D62" s="17">
        <f>+TFC_Exports!D62+TFC_Domestic!D62</f>
        <v>170752.93973551964</v>
      </c>
      <c r="E62" s="17">
        <f>+TFC_Exports!E62+TFC_Domestic!E62</f>
        <v>202666.16097533336</v>
      </c>
      <c r="F62" s="17">
        <f>+TFC_Exports!F62+TFC_Domestic!F62</f>
        <v>227427.80314348414</v>
      </c>
      <c r="G62" s="17">
        <f>+TFC_Exports!G62+TFC_Domestic!G62</f>
        <v>217962.3491045367</v>
      </c>
      <c r="H62" s="17">
        <f>+TFC_Exports!H62+TFC_Domestic!H62</f>
        <v>190078.47879689228</v>
      </c>
      <c r="I62" s="17">
        <f>+TFC_Exports!I62+TFC_Domestic!I62</f>
        <v>214308.76663908554</v>
      </c>
      <c r="J62" s="17">
        <f>+TFC_Exports!J62+TFC_Domestic!J62</f>
        <v>239661.09536306205</v>
      </c>
      <c r="K62" s="17">
        <f>+TFC_Exports!K62+TFC_Domestic!K62</f>
        <v>262390.03965537687</v>
      </c>
      <c r="L62" s="17">
        <f>+TFC_Exports!L62+TFC_Domestic!L62</f>
        <v>0</v>
      </c>
      <c r="M62" s="17">
        <f>+TFC_Exports!M62+TFC_Domestic!M62</f>
        <v>0</v>
      </c>
      <c r="N62" s="17">
        <f>+TFC_Exports!N62+TFC_Domestic!N62</f>
        <v>0</v>
      </c>
      <c r="O62" s="17">
        <f>+TFC_Exports!O62+TFC_Domestic!O62</f>
        <v>0</v>
      </c>
      <c r="P62" s="17">
        <f>+TFC_Exports!P62+TFC_Domestic!P62</f>
        <v>0</v>
      </c>
      <c r="Q62" s="17">
        <f>+TFC_Exports!Q62+TFC_Domestic!Q62</f>
        <v>0</v>
      </c>
    </row>
    <row r="63" spans="1:17" x14ac:dyDescent="0.25">
      <c r="A63" s="1"/>
      <c r="B63" s="1"/>
    </row>
    <row r="64" spans="1:17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13</vt:i4>
      </vt:variant>
    </vt:vector>
  </HeadingPairs>
  <TitlesOfParts>
    <vt:vector size="24" baseType="lpstr">
      <vt:lpstr>VENSIM_IMPORT</vt:lpstr>
      <vt:lpstr>TFC_reg9</vt:lpstr>
      <vt:lpstr>Net_Exports_reg9</vt:lpstr>
      <vt:lpstr>Net_Imports_reg9</vt:lpstr>
      <vt:lpstr>TOTDEMAND_reg9</vt:lpstr>
      <vt:lpstr>Import_shares</vt:lpstr>
      <vt:lpstr>TFC_Imports</vt:lpstr>
      <vt:lpstr>TFC_Domestic</vt:lpstr>
      <vt:lpstr>Market_shares</vt:lpstr>
      <vt:lpstr>TFC_Exports</vt:lpstr>
      <vt:lpstr>Total_Final_demand</vt:lpstr>
      <vt:lpstr>TFC_CHINA</vt:lpstr>
      <vt:lpstr>TFC_EASOC</vt:lpstr>
      <vt:lpstr>TFC_EU27</vt:lpstr>
      <vt:lpstr>TFC_EXPORT_MARKET_SHARE</vt:lpstr>
      <vt:lpstr>TFC_IMPORT_SHARE_BY_REGION</vt:lpstr>
      <vt:lpstr>TFC_INDIA</vt:lpstr>
      <vt:lpstr>TFC_LATAM</vt:lpstr>
      <vt:lpstr>TFC_LROW</vt:lpstr>
      <vt:lpstr>TFC_RUSSIA</vt:lpstr>
      <vt:lpstr>TFC_TIME</vt:lpstr>
      <vt:lpstr>TFC_UK</vt:lpstr>
      <vt:lpstr>TFC_USMCA</vt:lpstr>
      <vt:lpstr>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Iñaki Arto</dc:creator>
  <cp:lastModifiedBy>Eggler Lukas</cp:lastModifiedBy>
  <dcterms:created xsi:type="dcterms:W3CDTF">2022-07-13T11:59:45Z</dcterms:created>
  <dcterms:modified xsi:type="dcterms:W3CDTF">2022-07-14T09:43:23Z</dcterms:modified>
</cp:coreProperties>
</file>