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geedsuser\Desktop\wiliam_2\model_parameters\energy\"/>
    </mc:Choice>
  </mc:AlternateContent>
  <xr:revisionPtr revIDLastSave="0" documentId="13_ncr:1_{55B2F150-25F7-4665-BE00-30CA16F16109}" xr6:coauthVersionLast="36" xr6:coauthVersionMax="36" xr10:uidLastSave="{00000000-0000-0000-0000-000000000000}"/>
  <bookViews>
    <workbookView xWindow="0" yWindow="0" windowWidth="28800" windowHeight="11700" activeTab="2" xr2:uid="{00000000-000D-0000-FFFF-FFFF00000000}"/>
  </bookViews>
  <sheets>
    <sheet name="el_eff" sheetId="1" r:id="rId1"/>
    <sheet name="th_eff" sheetId="2" r:id="rId2"/>
    <sheet name="CHP-Check" sheetId="4" r:id="rId3"/>
    <sheet name="aux_eff" sheetId="5" r:id="rId4"/>
  </sheets>
  <externalReferences>
    <externalReference r:id="rId5"/>
  </externalReferences>
  <definedNames>
    <definedName name="aux_eff_TO_gas">aux_eff!$B$2:$B$43</definedName>
    <definedName name="aux_eff_TO_hydrogen">aux_eff!$C$2:$C$43</definedName>
    <definedName name="aux_eff_TO_liquid">aux_eff!$D$2:$D$43</definedName>
    <definedName name="aux_eff_TO_solid_bio">aux_eff!$E$2:$E$43</definedName>
    <definedName name="aux_eff_TO_solid_fossil">aux_eff!$F$2:$F$43</definedName>
    <definedName name="TO_elec_conversion_efficiency_2015">el_eff!$C$43:$AR$78</definedName>
    <definedName name="TO_heat_conversion_efficiency_2015">th_eff!$C$43:$AR$78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" i="2"/>
  <c r="L38" i="4" l="1"/>
  <c r="X38" i="4" s="1"/>
  <c r="K38" i="4"/>
  <c r="K78" i="2" s="1"/>
  <c r="J38" i="4"/>
  <c r="V38" i="4" s="1"/>
  <c r="I38" i="4"/>
  <c r="I78" i="2" s="1"/>
  <c r="H38" i="4"/>
  <c r="T38" i="4" s="1"/>
  <c r="G38" i="4"/>
  <c r="G78" i="2" s="1"/>
  <c r="F38" i="4"/>
  <c r="R38" i="4" s="1"/>
  <c r="E38" i="4"/>
  <c r="E78" i="2" s="1"/>
  <c r="D38" i="4"/>
  <c r="P38" i="4" s="1"/>
  <c r="C38" i="4"/>
  <c r="O38" i="4" s="1"/>
  <c r="L37" i="4"/>
  <c r="L77" i="2" s="1"/>
  <c r="K37" i="4"/>
  <c r="K77" i="2" s="1"/>
  <c r="J37" i="4"/>
  <c r="V37" i="4" s="1"/>
  <c r="I37" i="4"/>
  <c r="U37" i="4" s="1"/>
  <c r="H37" i="4"/>
  <c r="T37" i="4" s="1"/>
  <c r="G37" i="4"/>
  <c r="G77" i="2" s="1"/>
  <c r="F37" i="4"/>
  <c r="R37" i="4" s="1"/>
  <c r="E37" i="4"/>
  <c r="E77" i="2" s="1"/>
  <c r="D37" i="4"/>
  <c r="D77" i="2" s="1"/>
  <c r="C37" i="4"/>
  <c r="O37" i="4" s="1"/>
  <c r="L36" i="4"/>
  <c r="X36" i="4" s="1"/>
  <c r="K36" i="4"/>
  <c r="K76" i="2" s="1"/>
  <c r="J36" i="4"/>
  <c r="V36" i="4" s="1"/>
  <c r="I36" i="4"/>
  <c r="U36" i="4" s="1"/>
  <c r="H36" i="4"/>
  <c r="T36" i="4" s="1"/>
  <c r="G36" i="4"/>
  <c r="G76" i="2" s="1"/>
  <c r="F36" i="4"/>
  <c r="R36" i="4" s="1"/>
  <c r="E36" i="4"/>
  <c r="E76" i="2" s="1"/>
  <c r="D36" i="4"/>
  <c r="P36" i="4" s="1"/>
  <c r="C36" i="4"/>
  <c r="C76" i="2" s="1"/>
  <c r="L35" i="4"/>
  <c r="K35" i="4"/>
  <c r="W35" i="4" s="1"/>
  <c r="J35" i="4"/>
  <c r="V35" i="4" s="1"/>
  <c r="I35" i="4"/>
  <c r="U35" i="4" s="1"/>
  <c r="H35" i="4"/>
  <c r="T35" i="4" s="1"/>
  <c r="G35" i="4"/>
  <c r="S35" i="4" s="1"/>
  <c r="F35" i="4"/>
  <c r="R35" i="4" s="1"/>
  <c r="E35" i="4"/>
  <c r="E75" i="2" s="1"/>
  <c r="D35" i="4"/>
  <c r="P35" i="4" s="1"/>
  <c r="C35" i="4"/>
  <c r="O35" i="4" s="1"/>
  <c r="L34" i="4"/>
  <c r="X34" i="4" s="1"/>
  <c r="K34" i="4"/>
  <c r="J34" i="4"/>
  <c r="V34" i="4" s="1"/>
  <c r="I34" i="4"/>
  <c r="U34" i="4" s="1"/>
  <c r="H34" i="4"/>
  <c r="T34" i="4" s="1"/>
  <c r="G34" i="4"/>
  <c r="F34" i="4"/>
  <c r="R34" i="4" s="1"/>
  <c r="E34" i="4"/>
  <c r="E74" i="2" s="1"/>
  <c r="D34" i="4"/>
  <c r="P34" i="4" s="1"/>
  <c r="C34" i="4"/>
  <c r="L33" i="4"/>
  <c r="X33" i="4" s="1"/>
  <c r="K33" i="4"/>
  <c r="K73" i="2" s="1"/>
  <c r="J33" i="4"/>
  <c r="V33" i="4" s="1"/>
  <c r="I33" i="4"/>
  <c r="U33" i="4" s="1"/>
  <c r="H33" i="4"/>
  <c r="T33" i="4" s="1"/>
  <c r="G33" i="4"/>
  <c r="G73" i="2" s="1"/>
  <c r="F33" i="4"/>
  <c r="R33" i="4" s="1"/>
  <c r="E33" i="4"/>
  <c r="E73" i="2" s="1"/>
  <c r="D33" i="4"/>
  <c r="P33" i="4" s="1"/>
  <c r="C33" i="4"/>
  <c r="C73" i="2" s="1"/>
  <c r="L32" i="4"/>
  <c r="X32" i="4" s="1"/>
  <c r="K32" i="4"/>
  <c r="W32" i="4" s="1"/>
  <c r="J32" i="4"/>
  <c r="I32" i="4"/>
  <c r="U32" i="4" s="1"/>
  <c r="H32" i="4"/>
  <c r="T32" i="4" s="1"/>
  <c r="G32" i="4"/>
  <c r="S32" i="4" s="1"/>
  <c r="F32" i="4"/>
  <c r="R32" i="4" s="1"/>
  <c r="E32" i="4"/>
  <c r="Q32" i="4" s="1"/>
  <c r="D32" i="4"/>
  <c r="P32" i="4" s="1"/>
  <c r="C32" i="4"/>
  <c r="O32" i="4" s="1"/>
  <c r="L31" i="4"/>
  <c r="X31" i="4" s="1"/>
  <c r="K31" i="4"/>
  <c r="W31" i="4" s="1"/>
  <c r="J31" i="4"/>
  <c r="V31" i="4" s="1"/>
  <c r="I31" i="4"/>
  <c r="U31" i="4" s="1"/>
  <c r="H31" i="4"/>
  <c r="T31" i="4" s="1"/>
  <c r="G31" i="4"/>
  <c r="F31" i="4"/>
  <c r="R31" i="4" s="1"/>
  <c r="E31" i="4"/>
  <c r="E71" i="2" s="1"/>
  <c r="D31" i="4"/>
  <c r="C31" i="4"/>
  <c r="L30" i="4"/>
  <c r="L70" i="2" s="1"/>
  <c r="K30" i="4"/>
  <c r="K70" i="2" s="1"/>
  <c r="J30" i="4"/>
  <c r="V30" i="4" s="1"/>
  <c r="I30" i="4"/>
  <c r="U30" i="4" s="1"/>
  <c r="H30" i="4"/>
  <c r="T30" i="4" s="1"/>
  <c r="G30" i="4"/>
  <c r="S30" i="4" s="1"/>
  <c r="F30" i="4"/>
  <c r="F70" i="2" s="1"/>
  <c r="E30" i="4"/>
  <c r="Q30" i="4" s="1"/>
  <c r="D30" i="4"/>
  <c r="D70" i="2" s="1"/>
  <c r="C30" i="4"/>
  <c r="O30" i="4" s="1"/>
  <c r="L29" i="4"/>
  <c r="X29" i="4" s="1"/>
  <c r="K29" i="4"/>
  <c r="K69" i="2" s="1"/>
  <c r="J29" i="4"/>
  <c r="V29" i="4" s="1"/>
  <c r="I29" i="4"/>
  <c r="U29" i="4" s="1"/>
  <c r="H29" i="4"/>
  <c r="T29" i="4" s="1"/>
  <c r="G29" i="4"/>
  <c r="G69" i="2" s="1"/>
  <c r="F29" i="4"/>
  <c r="R29" i="4" s="1"/>
  <c r="E29" i="4"/>
  <c r="E69" i="2" s="1"/>
  <c r="D29" i="4"/>
  <c r="P29" i="4" s="1"/>
  <c r="C29" i="4"/>
  <c r="O29" i="4" s="1"/>
  <c r="L28" i="4"/>
  <c r="X28" i="4" s="1"/>
  <c r="K28" i="4"/>
  <c r="J28" i="4"/>
  <c r="V28" i="4" s="1"/>
  <c r="I28" i="4"/>
  <c r="U28" i="4" s="1"/>
  <c r="H28" i="4"/>
  <c r="T28" i="4" s="1"/>
  <c r="G28" i="4"/>
  <c r="F28" i="4"/>
  <c r="R28" i="4" s="1"/>
  <c r="E28" i="4"/>
  <c r="E68" i="2" s="1"/>
  <c r="D28" i="4"/>
  <c r="P28" i="4" s="1"/>
  <c r="C28" i="4"/>
  <c r="O28" i="4" s="1"/>
  <c r="L27" i="4"/>
  <c r="X27" i="4" s="1"/>
  <c r="K27" i="4"/>
  <c r="K67" i="2" s="1"/>
  <c r="J27" i="4"/>
  <c r="V27" i="4" s="1"/>
  <c r="I27" i="4"/>
  <c r="U27" i="4" s="1"/>
  <c r="H27" i="4"/>
  <c r="T27" i="4" s="1"/>
  <c r="G27" i="4"/>
  <c r="G67" i="2" s="1"/>
  <c r="F27" i="4"/>
  <c r="R27" i="4" s="1"/>
  <c r="E27" i="4"/>
  <c r="E67" i="2" s="1"/>
  <c r="D27" i="4"/>
  <c r="P27" i="4" s="1"/>
  <c r="C27" i="4"/>
  <c r="O27" i="4" s="1"/>
  <c r="L26" i="4"/>
  <c r="X26" i="4" s="1"/>
  <c r="K26" i="4"/>
  <c r="K66" i="2" s="1"/>
  <c r="J26" i="4"/>
  <c r="V26" i="4" s="1"/>
  <c r="I26" i="4"/>
  <c r="U26" i="4" s="1"/>
  <c r="H26" i="4"/>
  <c r="T26" i="4" s="1"/>
  <c r="G26" i="4"/>
  <c r="G66" i="2" s="1"/>
  <c r="F26" i="4"/>
  <c r="R26" i="4" s="1"/>
  <c r="E26" i="4"/>
  <c r="E66" i="2" s="1"/>
  <c r="D26" i="4"/>
  <c r="P26" i="4" s="1"/>
  <c r="C26" i="4"/>
  <c r="O26" i="4" s="1"/>
  <c r="L25" i="4"/>
  <c r="X25" i="4" s="1"/>
  <c r="K25" i="4"/>
  <c r="W25" i="4" s="1"/>
  <c r="J25" i="4"/>
  <c r="V25" i="4" s="1"/>
  <c r="I25" i="4"/>
  <c r="U25" i="4" s="1"/>
  <c r="H25" i="4"/>
  <c r="T25" i="4" s="1"/>
  <c r="G25" i="4"/>
  <c r="S25" i="4" s="1"/>
  <c r="F25" i="4"/>
  <c r="R25" i="4" s="1"/>
  <c r="E25" i="4"/>
  <c r="E65" i="2" s="1"/>
  <c r="D25" i="4"/>
  <c r="P25" i="4" s="1"/>
  <c r="C25" i="4"/>
  <c r="C65" i="2" s="1"/>
  <c r="L24" i="4"/>
  <c r="X24" i="4" s="1"/>
  <c r="K24" i="4"/>
  <c r="W24" i="4" s="1"/>
  <c r="J24" i="4"/>
  <c r="V24" i="4" s="1"/>
  <c r="I24" i="4"/>
  <c r="U24" i="4" s="1"/>
  <c r="H24" i="4"/>
  <c r="T24" i="4" s="1"/>
  <c r="G24" i="4"/>
  <c r="S24" i="4" s="1"/>
  <c r="F24" i="4"/>
  <c r="R24" i="4" s="1"/>
  <c r="E24" i="4"/>
  <c r="E64" i="2" s="1"/>
  <c r="D24" i="4"/>
  <c r="P24" i="4" s="1"/>
  <c r="C24" i="4"/>
  <c r="O24" i="4" s="1"/>
  <c r="L23" i="4"/>
  <c r="X23" i="4" s="1"/>
  <c r="K23" i="4"/>
  <c r="K63" i="2" s="1"/>
  <c r="J23" i="4"/>
  <c r="V23" i="4" s="1"/>
  <c r="I23" i="4"/>
  <c r="U23" i="4" s="1"/>
  <c r="H23" i="4"/>
  <c r="T23" i="4" s="1"/>
  <c r="G23" i="4"/>
  <c r="G63" i="2" s="1"/>
  <c r="F23" i="4"/>
  <c r="R23" i="4" s="1"/>
  <c r="E23" i="4"/>
  <c r="E63" i="2" s="1"/>
  <c r="D23" i="4"/>
  <c r="P23" i="4" s="1"/>
  <c r="C23" i="4"/>
  <c r="O23" i="4" s="1"/>
  <c r="L22" i="4"/>
  <c r="X22" i="4" s="1"/>
  <c r="K22" i="4"/>
  <c r="K62" i="2" s="1"/>
  <c r="J22" i="4"/>
  <c r="V22" i="4" s="1"/>
  <c r="I22" i="4"/>
  <c r="I62" i="2" s="1"/>
  <c r="H22" i="4"/>
  <c r="T22" i="4" s="1"/>
  <c r="G22" i="4"/>
  <c r="G62" i="2" s="1"/>
  <c r="F22" i="4"/>
  <c r="R22" i="4" s="1"/>
  <c r="E22" i="4"/>
  <c r="E62" i="2" s="1"/>
  <c r="D22" i="4"/>
  <c r="P22" i="4" s="1"/>
  <c r="C22" i="4"/>
  <c r="O22" i="4" s="1"/>
  <c r="L21" i="4"/>
  <c r="X21" i="4" s="1"/>
  <c r="K21" i="4"/>
  <c r="J21" i="4"/>
  <c r="V21" i="4" s="1"/>
  <c r="I21" i="4"/>
  <c r="U21" i="4" s="1"/>
  <c r="H21" i="4"/>
  <c r="T21" i="4" s="1"/>
  <c r="G21" i="4"/>
  <c r="F21" i="4"/>
  <c r="R21" i="4" s="1"/>
  <c r="E21" i="4"/>
  <c r="E61" i="2" s="1"/>
  <c r="D21" i="4"/>
  <c r="P21" i="4" s="1"/>
  <c r="C21" i="4"/>
  <c r="O21" i="4" s="1"/>
  <c r="L20" i="4"/>
  <c r="X20" i="4" s="1"/>
  <c r="K20" i="4"/>
  <c r="W20" i="4" s="1"/>
  <c r="J20" i="4"/>
  <c r="V20" i="4" s="1"/>
  <c r="I20" i="4"/>
  <c r="U20" i="4" s="1"/>
  <c r="H20" i="4"/>
  <c r="T20" i="4" s="1"/>
  <c r="G20" i="4"/>
  <c r="G60" i="2" s="1"/>
  <c r="F20" i="4"/>
  <c r="F60" i="2" s="1"/>
  <c r="E20" i="4"/>
  <c r="E60" i="2" s="1"/>
  <c r="D20" i="4"/>
  <c r="P20" i="4" s="1"/>
  <c r="C20" i="4"/>
  <c r="O20" i="4" s="1"/>
  <c r="L19" i="4"/>
  <c r="X19" i="4" s="1"/>
  <c r="K19" i="4"/>
  <c r="K59" i="2" s="1"/>
  <c r="J19" i="4"/>
  <c r="V19" i="4" s="1"/>
  <c r="I19" i="4"/>
  <c r="U19" i="4" s="1"/>
  <c r="H19" i="4"/>
  <c r="T19" i="4" s="1"/>
  <c r="G19" i="4"/>
  <c r="G59" i="2" s="1"/>
  <c r="F19" i="4"/>
  <c r="R19" i="4" s="1"/>
  <c r="E19" i="4"/>
  <c r="E59" i="2" s="1"/>
  <c r="D19" i="4"/>
  <c r="P19" i="4" s="1"/>
  <c r="C19" i="4"/>
  <c r="C59" i="2" s="1"/>
  <c r="L18" i="4"/>
  <c r="L58" i="2" s="1"/>
  <c r="K18" i="4"/>
  <c r="W18" i="4" s="1"/>
  <c r="J18" i="4"/>
  <c r="V18" i="4" s="1"/>
  <c r="I18" i="4"/>
  <c r="U18" i="4" s="1"/>
  <c r="H18" i="4"/>
  <c r="H58" i="2" s="1"/>
  <c r="G18" i="4"/>
  <c r="S18" i="4" s="1"/>
  <c r="F18" i="4"/>
  <c r="R18" i="4" s="1"/>
  <c r="E18" i="4"/>
  <c r="E58" i="2" s="1"/>
  <c r="D18" i="4"/>
  <c r="D58" i="2" s="1"/>
  <c r="C18" i="4"/>
  <c r="O18" i="4" s="1"/>
  <c r="L17" i="4"/>
  <c r="X17" i="4" s="1"/>
  <c r="K17" i="4"/>
  <c r="W17" i="4" s="1"/>
  <c r="J17" i="4"/>
  <c r="V17" i="4" s="1"/>
  <c r="I17" i="4"/>
  <c r="U17" i="4" s="1"/>
  <c r="H17" i="4"/>
  <c r="T17" i="4" s="1"/>
  <c r="G17" i="4"/>
  <c r="S17" i="4" s="1"/>
  <c r="F17" i="4"/>
  <c r="F57" i="2" s="1"/>
  <c r="E17" i="4"/>
  <c r="E57" i="2" s="1"/>
  <c r="D17" i="4"/>
  <c r="P17" i="4" s="1"/>
  <c r="C17" i="4"/>
  <c r="C57" i="2" s="1"/>
  <c r="L16" i="4"/>
  <c r="K16" i="4"/>
  <c r="W16" i="4" s="1"/>
  <c r="J16" i="4"/>
  <c r="I16" i="4"/>
  <c r="U16" i="4" s="1"/>
  <c r="H16" i="4"/>
  <c r="G16" i="4"/>
  <c r="S16" i="4" s="1"/>
  <c r="F16" i="4"/>
  <c r="R16" i="4" s="1"/>
  <c r="E16" i="4"/>
  <c r="E56" i="2" s="1"/>
  <c r="D16" i="4"/>
  <c r="C16" i="4"/>
  <c r="O16" i="4" s="1"/>
  <c r="L15" i="4"/>
  <c r="L55" i="2" s="1"/>
  <c r="K15" i="4"/>
  <c r="W15" i="4" s="1"/>
  <c r="J15" i="4"/>
  <c r="V15" i="4" s="1"/>
  <c r="I15" i="4"/>
  <c r="U15" i="4" s="1"/>
  <c r="H15" i="4"/>
  <c r="T15" i="4" s="1"/>
  <c r="G15" i="4"/>
  <c r="S15" i="4" s="1"/>
  <c r="F15" i="4"/>
  <c r="F55" i="2" s="1"/>
  <c r="E15" i="4"/>
  <c r="Q15" i="4" s="1"/>
  <c r="D15" i="4"/>
  <c r="D55" i="2" s="1"/>
  <c r="C15" i="4"/>
  <c r="O15" i="4" s="1"/>
  <c r="C4" i="4"/>
  <c r="C44" i="2" s="1"/>
  <c r="D4" i="4"/>
  <c r="P4" i="4" s="1"/>
  <c r="E4" i="4"/>
  <c r="Q4" i="4" s="1"/>
  <c r="F4" i="4"/>
  <c r="F44" i="2" s="1"/>
  <c r="G4" i="4"/>
  <c r="G44" i="2" s="1"/>
  <c r="H4" i="4"/>
  <c r="T4" i="4" s="1"/>
  <c r="I4" i="4"/>
  <c r="U4" i="4" s="1"/>
  <c r="J4" i="4"/>
  <c r="V4" i="4" s="1"/>
  <c r="K4" i="4"/>
  <c r="K44" i="2" s="1"/>
  <c r="L4" i="4"/>
  <c r="X4" i="4" s="1"/>
  <c r="C5" i="4"/>
  <c r="O5" i="4" s="1"/>
  <c r="D5" i="4"/>
  <c r="P5" i="4" s="1"/>
  <c r="E5" i="4"/>
  <c r="E45" i="2" s="1"/>
  <c r="F5" i="4"/>
  <c r="R5" i="4" s="1"/>
  <c r="G5" i="4"/>
  <c r="G45" i="2" s="1"/>
  <c r="H5" i="4"/>
  <c r="T5" i="4" s="1"/>
  <c r="I5" i="4"/>
  <c r="I45" i="2" s="1"/>
  <c r="J5" i="4"/>
  <c r="V5" i="4" s="1"/>
  <c r="K5" i="4"/>
  <c r="W5" i="4" s="1"/>
  <c r="L5" i="4"/>
  <c r="L45" i="2" s="1"/>
  <c r="C6" i="4"/>
  <c r="C46" i="2" s="1"/>
  <c r="D6" i="4"/>
  <c r="P6" i="4" s="1"/>
  <c r="E6" i="4"/>
  <c r="E46" i="2" s="1"/>
  <c r="F6" i="4"/>
  <c r="R6" i="4" s="1"/>
  <c r="G6" i="4"/>
  <c r="G46" i="2" s="1"/>
  <c r="H6" i="4"/>
  <c r="T6" i="4" s="1"/>
  <c r="I6" i="4"/>
  <c r="U6" i="4" s="1"/>
  <c r="J6" i="4"/>
  <c r="K6" i="4"/>
  <c r="W6" i="4" s="1"/>
  <c r="L6" i="4"/>
  <c r="X6" i="4" s="1"/>
  <c r="C7" i="4"/>
  <c r="C47" i="2" s="1"/>
  <c r="D7" i="4"/>
  <c r="P7" i="4" s="1"/>
  <c r="E7" i="4"/>
  <c r="E47" i="2" s="1"/>
  <c r="F7" i="4"/>
  <c r="R7" i="4" s="1"/>
  <c r="G7" i="4"/>
  <c r="S7" i="4" s="1"/>
  <c r="H7" i="4"/>
  <c r="I7" i="4"/>
  <c r="U7" i="4" s="1"/>
  <c r="J7" i="4"/>
  <c r="K7" i="4"/>
  <c r="L7" i="4"/>
  <c r="X7" i="4" s="1"/>
  <c r="C8" i="4"/>
  <c r="C48" i="2" s="1"/>
  <c r="D8" i="4"/>
  <c r="P8" i="4" s="1"/>
  <c r="E8" i="4"/>
  <c r="Q8" i="4" s="1"/>
  <c r="F8" i="4"/>
  <c r="R8" i="4" s="1"/>
  <c r="G8" i="4"/>
  <c r="G48" i="2" s="1"/>
  <c r="H8" i="4"/>
  <c r="T8" i="4" s="1"/>
  <c r="I8" i="4"/>
  <c r="I48" i="2" s="1"/>
  <c r="J8" i="4"/>
  <c r="V8" i="4" s="1"/>
  <c r="K8" i="4"/>
  <c r="K48" i="2" s="1"/>
  <c r="L8" i="4"/>
  <c r="X8" i="4" s="1"/>
  <c r="C9" i="4"/>
  <c r="O9" i="4" s="1"/>
  <c r="D9" i="4"/>
  <c r="P9" i="4" s="1"/>
  <c r="E9" i="4"/>
  <c r="E49" i="2" s="1"/>
  <c r="F9" i="4"/>
  <c r="F49" i="2" s="1"/>
  <c r="G9" i="4"/>
  <c r="G49" i="2" s="1"/>
  <c r="H9" i="4"/>
  <c r="T9" i="4" s="1"/>
  <c r="I9" i="4"/>
  <c r="I49" i="2" s="1"/>
  <c r="J9" i="4"/>
  <c r="V9" i="4" s="1"/>
  <c r="K9" i="4"/>
  <c r="W9" i="4" s="1"/>
  <c r="L9" i="4"/>
  <c r="X9" i="4" s="1"/>
  <c r="C10" i="4"/>
  <c r="O10" i="4" s="1"/>
  <c r="D10" i="4"/>
  <c r="P10" i="4" s="1"/>
  <c r="E10" i="4"/>
  <c r="E50" i="2" s="1"/>
  <c r="F10" i="4"/>
  <c r="R10" i="4" s="1"/>
  <c r="G10" i="4"/>
  <c r="G50" i="2" s="1"/>
  <c r="H10" i="4"/>
  <c r="T10" i="4" s="1"/>
  <c r="I10" i="4"/>
  <c r="U10" i="4" s="1"/>
  <c r="J10" i="4"/>
  <c r="V10" i="4" s="1"/>
  <c r="K10" i="4"/>
  <c r="W10" i="4" s="1"/>
  <c r="L10" i="4"/>
  <c r="X10" i="4" s="1"/>
  <c r="C11" i="4"/>
  <c r="C51" i="2" s="1"/>
  <c r="D11" i="4"/>
  <c r="P11" i="4" s="1"/>
  <c r="E11" i="4"/>
  <c r="E51" i="2" s="1"/>
  <c r="F11" i="4"/>
  <c r="R11" i="4" s="1"/>
  <c r="G11" i="4"/>
  <c r="S11" i="4" s="1"/>
  <c r="H11" i="4"/>
  <c r="T11" i="4" s="1"/>
  <c r="I11" i="4"/>
  <c r="I51" i="2" s="1"/>
  <c r="J11" i="4"/>
  <c r="V11" i="4" s="1"/>
  <c r="K11" i="4"/>
  <c r="K51" i="2" s="1"/>
  <c r="L11" i="4"/>
  <c r="X11" i="4" s="1"/>
  <c r="C12" i="4"/>
  <c r="O12" i="4" s="1"/>
  <c r="D12" i="4"/>
  <c r="P12" i="4" s="1"/>
  <c r="E12" i="4"/>
  <c r="Q12" i="4" s="1"/>
  <c r="F12" i="4"/>
  <c r="F52" i="2" s="1"/>
  <c r="G12" i="4"/>
  <c r="G52" i="2" s="1"/>
  <c r="H12" i="4"/>
  <c r="T12" i="4" s="1"/>
  <c r="I12" i="4"/>
  <c r="I52" i="2" s="1"/>
  <c r="J12" i="4"/>
  <c r="V12" i="4" s="1"/>
  <c r="K12" i="4"/>
  <c r="K52" i="2" s="1"/>
  <c r="L12" i="4"/>
  <c r="X12" i="4" s="1"/>
  <c r="C13" i="4"/>
  <c r="O13" i="4" s="1"/>
  <c r="D13" i="4"/>
  <c r="D53" i="2" s="1"/>
  <c r="E13" i="4"/>
  <c r="E53" i="2" s="1"/>
  <c r="F13" i="4"/>
  <c r="R13" i="4" s="1"/>
  <c r="G13" i="4"/>
  <c r="S13" i="4" s="1"/>
  <c r="H13" i="4"/>
  <c r="T13" i="4" s="1"/>
  <c r="I13" i="4"/>
  <c r="I53" i="2" s="1"/>
  <c r="J13" i="4"/>
  <c r="V13" i="4" s="1"/>
  <c r="K13" i="4"/>
  <c r="W13" i="4" s="1"/>
  <c r="L13" i="4"/>
  <c r="L53" i="2" s="1"/>
  <c r="C14" i="4"/>
  <c r="D14" i="4"/>
  <c r="P14" i="4" s="1"/>
  <c r="E14" i="4"/>
  <c r="E54" i="2" s="1"/>
  <c r="F14" i="4"/>
  <c r="R14" i="4" s="1"/>
  <c r="G14" i="4"/>
  <c r="G54" i="2" s="1"/>
  <c r="H14" i="4"/>
  <c r="T14" i="4" s="1"/>
  <c r="I14" i="4"/>
  <c r="U14" i="4" s="1"/>
  <c r="J14" i="4"/>
  <c r="V14" i="4" s="1"/>
  <c r="K14" i="4"/>
  <c r="W14" i="4" s="1"/>
  <c r="L14" i="4"/>
  <c r="X14" i="4" s="1"/>
  <c r="D3" i="4"/>
  <c r="D43" i="2" s="1"/>
  <c r="E3" i="4"/>
  <c r="F3" i="4"/>
  <c r="F43" i="2" s="1"/>
  <c r="G3" i="4"/>
  <c r="G43" i="2" s="1"/>
  <c r="H3" i="4"/>
  <c r="T3" i="4" s="1"/>
  <c r="I3" i="4"/>
  <c r="U3" i="4" s="1"/>
  <c r="J3" i="4"/>
  <c r="V3" i="4" s="1"/>
  <c r="K3" i="4"/>
  <c r="K43" i="2" s="1"/>
  <c r="L3" i="4"/>
  <c r="L43" i="2" s="1"/>
  <c r="C3" i="4"/>
  <c r="O3" i="4" s="1"/>
  <c r="D44" i="2"/>
  <c r="H44" i="2"/>
  <c r="J44" i="2"/>
  <c r="L44" i="2"/>
  <c r="H45" i="2"/>
  <c r="D46" i="2"/>
  <c r="F46" i="2"/>
  <c r="D47" i="2"/>
  <c r="H48" i="2"/>
  <c r="J48" i="2"/>
  <c r="L48" i="2"/>
  <c r="F50" i="2"/>
  <c r="L50" i="2"/>
  <c r="J51" i="2"/>
  <c r="L51" i="2"/>
  <c r="D52" i="2"/>
  <c r="J52" i="2"/>
  <c r="L52" i="2"/>
  <c r="F53" i="2"/>
  <c r="F54" i="2"/>
  <c r="L54" i="2"/>
  <c r="C45" i="2"/>
  <c r="I46" i="2"/>
  <c r="K49" i="2"/>
  <c r="H50" i="2"/>
  <c r="I50" i="2"/>
  <c r="K53" i="2"/>
  <c r="H54" i="2"/>
  <c r="L46" i="2"/>
  <c r="H49" i="2"/>
  <c r="C50" i="2"/>
  <c r="D51" i="2"/>
  <c r="H53" i="2"/>
  <c r="F48" i="2"/>
  <c r="K46" i="2"/>
  <c r="I44" i="2"/>
  <c r="D40" i="1"/>
  <c r="E40" i="1"/>
  <c r="F40" i="1"/>
  <c r="G40" i="1"/>
  <c r="H40" i="1"/>
  <c r="I40" i="1"/>
  <c r="J40" i="1"/>
  <c r="K40" i="1"/>
  <c r="L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C40" i="1"/>
  <c r="H43" i="2"/>
  <c r="J43" i="2"/>
  <c r="F45" i="2"/>
  <c r="K45" i="2"/>
  <c r="J49" i="2"/>
  <c r="H55" i="2"/>
  <c r="I55" i="2"/>
  <c r="J55" i="2"/>
  <c r="K55" i="2"/>
  <c r="D57" i="2"/>
  <c r="G57" i="2"/>
  <c r="H57" i="2"/>
  <c r="I57" i="2"/>
  <c r="J57" i="2"/>
  <c r="L57" i="2"/>
  <c r="K58" i="2"/>
  <c r="D59" i="2"/>
  <c r="F59" i="2"/>
  <c r="H59" i="2"/>
  <c r="I59" i="2"/>
  <c r="J59" i="2"/>
  <c r="D60" i="2"/>
  <c r="H60" i="2"/>
  <c r="I60" i="2"/>
  <c r="K60" i="2"/>
  <c r="L60" i="2"/>
  <c r="D61" i="2"/>
  <c r="D62" i="2"/>
  <c r="F62" i="2"/>
  <c r="H62" i="2"/>
  <c r="J62" i="2"/>
  <c r="L62" i="2"/>
  <c r="F63" i="2"/>
  <c r="H63" i="2"/>
  <c r="I63" i="2"/>
  <c r="J63" i="2"/>
  <c r="L63" i="2"/>
  <c r="D64" i="2"/>
  <c r="F64" i="2"/>
  <c r="G64" i="2"/>
  <c r="D65" i="2"/>
  <c r="F65" i="2"/>
  <c r="G65" i="2"/>
  <c r="H65" i="2"/>
  <c r="I65" i="2"/>
  <c r="K65" i="2"/>
  <c r="L65" i="2"/>
  <c r="D66" i="2"/>
  <c r="H66" i="2"/>
  <c r="J66" i="2"/>
  <c r="L66" i="2"/>
  <c r="D67" i="2"/>
  <c r="F67" i="2"/>
  <c r="H67" i="2"/>
  <c r="I67" i="2"/>
  <c r="J67" i="2"/>
  <c r="D69" i="2"/>
  <c r="F69" i="2"/>
  <c r="I69" i="2"/>
  <c r="J69" i="2"/>
  <c r="L69" i="2"/>
  <c r="E70" i="2"/>
  <c r="G70" i="2"/>
  <c r="H70" i="2"/>
  <c r="J70" i="2"/>
  <c r="D72" i="2"/>
  <c r="H72" i="2"/>
  <c r="I72" i="2"/>
  <c r="K72" i="2"/>
  <c r="L72" i="2"/>
  <c r="D73" i="2"/>
  <c r="F73" i="2"/>
  <c r="H73" i="2"/>
  <c r="I73" i="2"/>
  <c r="J73" i="2"/>
  <c r="L73" i="2"/>
  <c r="D76" i="2"/>
  <c r="F76" i="2"/>
  <c r="H76" i="2"/>
  <c r="I76" i="2"/>
  <c r="J76" i="2"/>
  <c r="L76" i="2"/>
  <c r="F77" i="2"/>
  <c r="H77" i="2"/>
  <c r="I77" i="2"/>
  <c r="J77" i="2"/>
  <c r="F78" i="2"/>
  <c r="H78" i="2"/>
  <c r="J78" i="2"/>
  <c r="L78" i="2"/>
  <c r="M44" i="2"/>
  <c r="O44" i="2"/>
  <c r="Q44" i="2"/>
  <c r="M45" i="2"/>
  <c r="N45" i="2"/>
  <c r="O45" i="2"/>
  <c r="Q45" i="2"/>
  <c r="R45" i="2"/>
  <c r="M46" i="2"/>
  <c r="O46" i="2"/>
  <c r="P46" i="2"/>
  <c r="Q46" i="2"/>
  <c r="O47" i="2"/>
  <c r="Q47" i="2"/>
  <c r="M48" i="2"/>
  <c r="N48" i="2"/>
  <c r="O48" i="2"/>
  <c r="P48" i="2"/>
  <c r="Q48" i="2"/>
  <c r="R48" i="2"/>
  <c r="S48" i="2"/>
  <c r="M49" i="2"/>
  <c r="N49" i="2"/>
  <c r="O49" i="2"/>
  <c r="P49" i="2"/>
  <c r="Q49" i="2"/>
  <c r="R49" i="2"/>
  <c r="S49" i="2"/>
  <c r="M50" i="2"/>
  <c r="N50" i="2"/>
  <c r="O50" i="2"/>
  <c r="P50" i="2"/>
  <c r="Q50" i="2"/>
  <c r="R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O54" i="2"/>
  <c r="Q54" i="2"/>
  <c r="M55" i="2"/>
  <c r="N55" i="2"/>
  <c r="O55" i="2"/>
  <c r="P55" i="2"/>
  <c r="Q55" i="2"/>
  <c r="R55" i="2"/>
  <c r="S55" i="2"/>
  <c r="O56" i="2"/>
  <c r="Q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O61" i="2"/>
  <c r="Q61" i="2"/>
  <c r="M62" i="2"/>
  <c r="N62" i="2"/>
  <c r="O62" i="2"/>
  <c r="Q62" i="2"/>
  <c r="R62" i="2"/>
  <c r="M63" i="2"/>
  <c r="N63" i="2"/>
  <c r="O63" i="2"/>
  <c r="P63" i="2"/>
  <c r="Q63" i="2"/>
  <c r="R63" i="2"/>
  <c r="S63" i="2"/>
  <c r="O64" i="2"/>
  <c r="Q64" i="2"/>
  <c r="M65" i="2"/>
  <c r="N65" i="2"/>
  <c r="O65" i="2"/>
  <c r="P65" i="2"/>
  <c r="Q65" i="2"/>
  <c r="R65" i="2"/>
  <c r="S65" i="2"/>
  <c r="M66" i="2"/>
  <c r="N66" i="2"/>
  <c r="O66" i="2"/>
  <c r="Q66" i="2"/>
  <c r="R66" i="2"/>
  <c r="S66" i="2"/>
  <c r="M67" i="2"/>
  <c r="N67" i="2"/>
  <c r="O67" i="2"/>
  <c r="P67" i="2"/>
  <c r="Q67" i="2"/>
  <c r="R67" i="2"/>
  <c r="O68" i="2"/>
  <c r="Q68" i="2"/>
  <c r="M69" i="2"/>
  <c r="N69" i="2"/>
  <c r="O69" i="2"/>
  <c r="P69" i="2"/>
  <c r="Q69" i="2"/>
  <c r="R69" i="2"/>
  <c r="S69" i="2"/>
  <c r="M70" i="2"/>
  <c r="N70" i="2"/>
  <c r="O70" i="2"/>
  <c r="P70" i="2"/>
  <c r="Q70" i="2"/>
  <c r="R70" i="2"/>
  <c r="S70" i="2"/>
  <c r="M71" i="2"/>
  <c r="N71" i="2"/>
  <c r="O71" i="2"/>
  <c r="P71" i="2"/>
  <c r="Q71" i="2"/>
  <c r="R71" i="2"/>
  <c r="S71" i="2"/>
  <c r="M72" i="2"/>
  <c r="N72" i="2"/>
  <c r="O72" i="2"/>
  <c r="Q72" i="2"/>
  <c r="R72" i="2"/>
  <c r="S72" i="2"/>
  <c r="M73" i="2"/>
  <c r="N73" i="2"/>
  <c r="O73" i="2"/>
  <c r="P73" i="2"/>
  <c r="Q73" i="2"/>
  <c r="R73" i="2"/>
  <c r="S73" i="2"/>
  <c r="O74" i="2"/>
  <c r="Q74" i="2"/>
  <c r="O75" i="2"/>
  <c r="Q75" i="2"/>
  <c r="M76" i="2"/>
  <c r="N76" i="2"/>
  <c r="O76" i="2"/>
  <c r="P76" i="2"/>
  <c r="Q76" i="2"/>
  <c r="R76" i="2"/>
  <c r="S76" i="2"/>
  <c r="M77" i="2"/>
  <c r="O77" i="2"/>
  <c r="Q77" i="2"/>
  <c r="S77" i="2"/>
  <c r="M78" i="2"/>
  <c r="N78" i="2"/>
  <c r="O78" i="2"/>
  <c r="P78" i="2"/>
  <c r="Q78" i="2"/>
  <c r="R78" i="2"/>
  <c r="S78" i="2"/>
  <c r="N43" i="2"/>
  <c r="O43" i="2"/>
  <c r="P43" i="2"/>
  <c r="Q43" i="2"/>
  <c r="R43" i="2"/>
  <c r="S43" i="2"/>
  <c r="M43" i="2"/>
  <c r="C49" i="2"/>
  <c r="C55" i="2"/>
  <c r="C58" i="2"/>
  <c r="C60" i="2"/>
  <c r="C62" i="2"/>
  <c r="C63" i="2"/>
  <c r="C64" i="2"/>
  <c r="C66" i="2"/>
  <c r="C67" i="2"/>
  <c r="C70" i="2"/>
  <c r="C72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S33" i="4" l="1"/>
  <c r="O19" i="4"/>
  <c r="V32" i="4"/>
  <c r="R20" i="4"/>
  <c r="H69" i="2"/>
  <c r="O11" i="4"/>
  <c r="T18" i="4"/>
  <c r="I54" i="2"/>
  <c r="F66" i="2"/>
  <c r="V16" i="4"/>
  <c r="P31" i="4"/>
  <c r="J50" i="2"/>
  <c r="G53" i="2"/>
  <c r="X30" i="4"/>
  <c r="C53" i="2"/>
  <c r="S37" i="4"/>
  <c r="G51" i="2"/>
  <c r="R30" i="4"/>
  <c r="X35" i="4"/>
  <c r="P30" i="4"/>
  <c r="U9" i="4"/>
  <c r="D63" i="2"/>
  <c r="L67" i="2"/>
  <c r="W7" i="4"/>
  <c r="L59" i="2"/>
  <c r="W23" i="4"/>
  <c r="E43" i="2"/>
  <c r="Q3" i="4"/>
  <c r="S3" i="4"/>
  <c r="Q34" i="4"/>
  <c r="Q13" i="4"/>
  <c r="Q5" i="4"/>
  <c r="E72" i="2"/>
  <c r="Q37" i="4"/>
  <c r="E55" i="2"/>
  <c r="E48" i="2"/>
  <c r="E52" i="2"/>
  <c r="Q29" i="4"/>
  <c r="Q21" i="4"/>
  <c r="E44" i="2"/>
  <c r="Q38" i="4"/>
  <c r="T40" i="4"/>
  <c r="S27" i="4"/>
  <c r="S19" i="4"/>
  <c r="R4" i="4"/>
  <c r="L49" i="2"/>
  <c r="D45" i="2"/>
  <c r="K54" i="2"/>
  <c r="D48" i="2"/>
  <c r="J53" i="2"/>
  <c r="F51" i="2"/>
  <c r="O34" i="4"/>
  <c r="W38" i="4"/>
  <c r="X37" i="4"/>
  <c r="P37" i="4"/>
  <c r="Q36" i="4"/>
  <c r="S34" i="4"/>
  <c r="W30" i="4"/>
  <c r="Q28" i="4"/>
  <c r="S26" i="4"/>
  <c r="W22" i="4"/>
  <c r="Q20" i="4"/>
  <c r="X13" i="4"/>
  <c r="P13" i="4"/>
  <c r="S10" i="4"/>
  <c r="U8" i="4"/>
  <c r="V7" i="4"/>
  <c r="X5" i="4"/>
  <c r="R3" i="4"/>
  <c r="C69" i="2"/>
  <c r="C61" i="2"/>
  <c r="G55" i="2"/>
  <c r="O33" i="4"/>
  <c r="O25" i="4"/>
  <c r="O17" i="4"/>
  <c r="W37" i="4"/>
  <c r="Q35" i="4"/>
  <c r="W29" i="4"/>
  <c r="Q27" i="4"/>
  <c r="W21" i="4"/>
  <c r="Q19" i="4"/>
  <c r="T16" i="4"/>
  <c r="Q11" i="4"/>
  <c r="S9" i="4"/>
  <c r="V6" i="4"/>
  <c r="V40" i="4" s="1"/>
  <c r="R12" i="4"/>
  <c r="I70" i="2"/>
  <c r="I66" i="2"/>
  <c r="K57" i="2"/>
  <c r="D49" i="2"/>
  <c r="I43" i="2"/>
  <c r="O8" i="4"/>
  <c r="U38" i="4"/>
  <c r="W36" i="4"/>
  <c r="W28" i="4"/>
  <c r="Q26" i="4"/>
  <c r="U22" i="4"/>
  <c r="Q18" i="4"/>
  <c r="R17" i="4"/>
  <c r="W12" i="4"/>
  <c r="Q10" i="4"/>
  <c r="R9" i="4"/>
  <c r="S8" i="4"/>
  <c r="T7" i="4"/>
  <c r="T41" i="4" s="1"/>
  <c r="W4" i="4"/>
  <c r="X3" i="4"/>
  <c r="P3" i="4"/>
  <c r="K50" i="2"/>
  <c r="D50" i="2"/>
  <c r="H46" i="2"/>
  <c r="O31" i="4"/>
  <c r="O7" i="4"/>
  <c r="Q33" i="4"/>
  <c r="S31" i="4"/>
  <c r="W27" i="4"/>
  <c r="Q25" i="4"/>
  <c r="S23" i="4"/>
  <c r="W19" i="4"/>
  <c r="X18" i="4"/>
  <c r="P18" i="4"/>
  <c r="Q17" i="4"/>
  <c r="U13" i="4"/>
  <c r="W11" i="4"/>
  <c r="Q9" i="4"/>
  <c r="U5" i="4"/>
  <c r="W3" i="4"/>
  <c r="C52" i="2"/>
  <c r="H52" i="2"/>
  <c r="O14" i="4"/>
  <c r="O6" i="4"/>
  <c r="S38" i="4"/>
  <c r="W34" i="4"/>
  <c r="W26" i="4"/>
  <c r="Q24" i="4"/>
  <c r="S22" i="4"/>
  <c r="Q16" i="4"/>
  <c r="R15" i="4"/>
  <c r="S14" i="4"/>
  <c r="U12" i="4"/>
  <c r="S6" i="4"/>
  <c r="C77" i="2"/>
  <c r="W33" i="4"/>
  <c r="Q31" i="4"/>
  <c r="S29" i="4"/>
  <c r="Q23" i="4"/>
  <c r="S21" i="4"/>
  <c r="X16" i="4"/>
  <c r="P16" i="4"/>
  <c r="U11" i="4"/>
  <c r="Q7" i="4"/>
  <c r="S5" i="4"/>
  <c r="I58" i="2"/>
  <c r="H51" i="2"/>
  <c r="O36" i="4"/>
  <c r="O4" i="4"/>
  <c r="S36" i="4"/>
  <c r="S28" i="4"/>
  <c r="Q22" i="4"/>
  <c r="S20" i="4"/>
  <c r="X15" i="4"/>
  <c r="P15" i="4"/>
  <c r="Q14" i="4"/>
  <c r="S12" i="4"/>
  <c r="W8" i="4"/>
  <c r="Q6" i="4"/>
  <c r="S4" i="4"/>
  <c r="H61" i="2"/>
  <c r="K61" i="2"/>
  <c r="J46" i="2"/>
  <c r="D71" i="2"/>
  <c r="C71" i="2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L45" i="1"/>
  <c r="AM45" i="1"/>
  <c r="AN45" i="1"/>
  <c r="AO45" i="1"/>
  <c r="AP45" i="1"/>
  <c r="AQ45" i="1"/>
  <c r="AR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L46" i="1"/>
  <c r="AM46" i="1"/>
  <c r="AN46" i="1"/>
  <c r="AO46" i="1"/>
  <c r="AP46" i="1"/>
  <c r="AQ46" i="1"/>
  <c r="AR46" i="1"/>
  <c r="X47" i="1"/>
  <c r="Y47" i="1"/>
  <c r="Z47" i="1"/>
  <c r="AA47" i="1"/>
  <c r="AB47" i="1"/>
  <c r="AC47" i="1"/>
  <c r="AD47" i="1"/>
  <c r="AE47" i="1"/>
  <c r="AF47" i="1"/>
  <c r="AG47" i="1"/>
  <c r="AL47" i="1"/>
  <c r="AM47" i="1"/>
  <c r="AN47" i="1"/>
  <c r="AO47" i="1"/>
  <c r="AP47" i="1"/>
  <c r="AQ47" i="1"/>
  <c r="AR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L48" i="1"/>
  <c r="AM48" i="1"/>
  <c r="AN48" i="1"/>
  <c r="AO48" i="1"/>
  <c r="AP48" i="1"/>
  <c r="AQ48" i="1"/>
  <c r="AR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L49" i="1"/>
  <c r="AM49" i="1"/>
  <c r="AN49" i="1"/>
  <c r="AO49" i="1"/>
  <c r="AP49" i="1"/>
  <c r="AQ49" i="1"/>
  <c r="AR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L50" i="1"/>
  <c r="AM50" i="1"/>
  <c r="AN50" i="1"/>
  <c r="AO50" i="1"/>
  <c r="AP50" i="1"/>
  <c r="AQ50" i="1"/>
  <c r="AR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L54" i="1"/>
  <c r="AM54" i="1"/>
  <c r="AN54" i="1"/>
  <c r="AO54" i="1"/>
  <c r="AP54" i="1"/>
  <c r="AQ54" i="1"/>
  <c r="AR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X58" i="1"/>
  <c r="Y58" i="1"/>
  <c r="Z58" i="1"/>
  <c r="AC58" i="1"/>
  <c r="AD58" i="1"/>
  <c r="AE58" i="1"/>
  <c r="AF58" i="1"/>
  <c r="AG58" i="1"/>
  <c r="AL58" i="1"/>
  <c r="AM58" i="1"/>
  <c r="AN58" i="1"/>
  <c r="AO58" i="1"/>
  <c r="AP58" i="1"/>
  <c r="AQ58" i="1"/>
  <c r="AR58" i="1"/>
  <c r="X59" i="1"/>
  <c r="Y59" i="1"/>
  <c r="Z59" i="1"/>
  <c r="AC59" i="1"/>
  <c r="AD59" i="1"/>
  <c r="AE59" i="1"/>
  <c r="AF59" i="1"/>
  <c r="AG59" i="1"/>
  <c r="AL59" i="1"/>
  <c r="AM59" i="1"/>
  <c r="AN59" i="1"/>
  <c r="AO59" i="1"/>
  <c r="AP59" i="1"/>
  <c r="AQ59" i="1"/>
  <c r="AR59" i="1"/>
  <c r="V60" i="1"/>
  <c r="W60" i="1"/>
  <c r="X60" i="1"/>
  <c r="Y60" i="1"/>
  <c r="Z60" i="1"/>
  <c r="AC60" i="1"/>
  <c r="AD60" i="1"/>
  <c r="AE60" i="1"/>
  <c r="AF60" i="1"/>
  <c r="AG60" i="1"/>
  <c r="AJ60" i="1"/>
  <c r="AK60" i="1"/>
  <c r="AL60" i="1"/>
  <c r="AM60" i="1"/>
  <c r="AN60" i="1"/>
  <c r="AO60" i="1"/>
  <c r="AP60" i="1"/>
  <c r="AQ60" i="1"/>
  <c r="AR60" i="1"/>
  <c r="X61" i="1"/>
  <c r="Y61" i="1"/>
  <c r="Z61" i="1"/>
  <c r="AA61" i="1"/>
  <c r="AB61" i="1"/>
  <c r="AC61" i="1"/>
  <c r="AD61" i="1"/>
  <c r="AE61" i="1"/>
  <c r="AF61" i="1"/>
  <c r="AG61" i="1"/>
  <c r="AL61" i="1"/>
  <c r="AM61" i="1"/>
  <c r="AN61" i="1"/>
  <c r="AO61" i="1"/>
  <c r="AP61" i="1"/>
  <c r="AQ61" i="1"/>
  <c r="AR61" i="1"/>
  <c r="U62" i="1"/>
  <c r="V62" i="1"/>
  <c r="W62" i="1"/>
  <c r="X62" i="1"/>
  <c r="Y62" i="1"/>
  <c r="Z62" i="1"/>
  <c r="AC62" i="1"/>
  <c r="AD62" i="1"/>
  <c r="AE62" i="1"/>
  <c r="AF62" i="1"/>
  <c r="AG62" i="1"/>
  <c r="AH62" i="1"/>
  <c r="AI62" i="1"/>
  <c r="AL62" i="1"/>
  <c r="AM62" i="1"/>
  <c r="AN62" i="1"/>
  <c r="AO62" i="1"/>
  <c r="AP62" i="1"/>
  <c r="AQ62" i="1"/>
  <c r="AR62" i="1"/>
  <c r="U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L63" i="1"/>
  <c r="AM63" i="1"/>
  <c r="AN63" i="1"/>
  <c r="AO63" i="1"/>
  <c r="AP63" i="1"/>
  <c r="AQ63" i="1"/>
  <c r="AR63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L65" i="1"/>
  <c r="AM65" i="1"/>
  <c r="AN65" i="1"/>
  <c r="AO65" i="1"/>
  <c r="AP65" i="1"/>
  <c r="AQ65" i="1"/>
  <c r="AR65" i="1"/>
  <c r="U66" i="1"/>
  <c r="V66" i="1"/>
  <c r="W66" i="1"/>
  <c r="X66" i="1"/>
  <c r="Y66" i="1"/>
  <c r="Z66" i="1"/>
  <c r="AC66" i="1"/>
  <c r="AD66" i="1"/>
  <c r="AE66" i="1"/>
  <c r="AF66" i="1"/>
  <c r="AG66" i="1"/>
  <c r="AH66" i="1"/>
  <c r="AI66" i="1"/>
  <c r="AL66" i="1"/>
  <c r="AM66" i="1"/>
  <c r="AN66" i="1"/>
  <c r="AO66" i="1"/>
  <c r="AP66" i="1"/>
  <c r="AQ66" i="1"/>
  <c r="AR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L67" i="1"/>
  <c r="AM67" i="1"/>
  <c r="AN67" i="1"/>
  <c r="AO67" i="1"/>
  <c r="AP67" i="1"/>
  <c r="AQ67" i="1"/>
  <c r="AR67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X69" i="1"/>
  <c r="Y69" i="1"/>
  <c r="Z69" i="1"/>
  <c r="AA69" i="1"/>
  <c r="AB69" i="1"/>
  <c r="AC69" i="1"/>
  <c r="AD69" i="1"/>
  <c r="AE69" i="1"/>
  <c r="AF69" i="1"/>
  <c r="AG69" i="1"/>
  <c r="AL69" i="1"/>
  <c r="AM69" i="1"/>
  <c r="AN69" i="1"/>
  <c r="AO69" i="1"/>
  <c r="AP69" i="1"/>
  <c r="AQ69" i="1"/>
  <c r="AR69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L75" i="1"/>
  <c r="AM75" i="1"/>
  <c r="AN75" i="1"/>
  <c r="AO75" i="1"/>
  <c r="AP75" i="1"/>
  <c r="AQ75" i="1"/>
  <c r="AR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L76" i="1"/>
  <c r="AM76" i="1"/>
  <c r="AN76" i="1"/>
  <c r="AO76" i="1"/>
  <c r="AP76" i="1"/>
  <c r="AQ76" i="1"/>
  <c r="AR76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T44" i="1"/>
  <c r="T45" i="1"/>
  <c r="T46" i="1"/>
  <c r="T48" i="1"/>
  <c r="T50" i="1"/>
  <c r="T51" i="1"/>
  <c r="T52" i="1"/>
  <c r="T53" i="1"/>
  <c r="T54" i="1"/>
  <c r="T55" i="1"/>
  <c r="T56" i="1"/>
  <c r="T57" i="1"/>
  <c r="T62" i="1"/>
  <c r="T63" i="1"/>
  <c r="T64" i="1"/>
  <c r="T65" i="1"/>
  <c r="T66" i="1"/>
  <c r="T68" i="1"/>
  <c r="T70" i="1"/>
  <c r="T71" i="1"/>
  <c r="T72" i="1"/>
  <c r="T73" i="1"/>
  <c r="T74" i="1"/>
  <c r="T75" i="1"/>
  <c r="T77" i="1"/>
  <c r="T78" i="1"/>
  <c r="T43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43" i="1"/>
  <c r="T59" i="1"/>
  <c r="U47" i="1"/>
  <c r="V47" i="1"/>
  <c r="W47" i="1"/>
  <c r="AA58" i="1"/>
  <c r="AB58" i="1"/>
  <c r="AH47" i="1"/>
  <c r="AI47" i="1"/>
  <c r="AJ45" i="1"/>
  <c r="AK45" i="1"/>
  <c r="AF39" i="4"/>
  <c r="AE30" i="4"/>
  <c r="AE39" i="4" s="1"/>
  <c r="F75" i="2" l="1"/>
  <c r="F47" i="2"/>
  <c r="F68" i="2"/>
  <c r="F71" i="2"/>
  <c r="F61" i="2"/>
  <c r="F72" i="2"/>
  <c r="F56" i="2"/>
  <c r="K47" i="2"/>
  <c r="G47" i="2"/>
  <c r="G56" i="2"/>
  <c r="G58" i="2"/>
  <c r="G72" i="2"/>
  <c r="S40" i="4"/>
  <c r="H56" i="2"/>
  <c r="I56" i="2"/>
  <c r="I75" i="2"/>
  <c r="I68" i="2"/>
  <c r="I71" i="2"/>
  <c r="I61" i="2"/>
  <c r="I64" i="2"/>
  <c r="C74" i="2"/>
  <c r="J75" i="2"/>
  <c r="J60" i="2"/>
  <c r="J65" i="2"/>
  <c r="J68" i="2"/>
  <c r="J71" i="2"/>
  <c r="J64" i="2"/>
  <c r="J58" i="2"/>
  <c r="J45" i="2"/>
  <c r="J61" i="2"/>
  <c r="J74" i="2"/>
  <c r="K64" i="2"/>
  <c r="K56" i="2"/>
  <c r="K75" i="2"/>
  <c r="K71" i="2"/>
  <c r="L64" i="2"/>
  <c r="L47" i="2"/>
  <c r="L68" i="2"/>
  <c r="L71" i="2"/>
  <c r="L61" i="2"/>
  <c r="L74" i="2"/>
  <c r="L56" i="2"/>
  <c r="M64" i="2"/>
  <c r="M74" i="2"/>
  <c r="M56" i="2"/>
  <c r="M47" i="2"/>
  <c r="M54" i="2"/>
  <c r="M61" i="2"/>
  <c r="M68" i="2"/>
  <c r="M75" i="2"/>
  <c r="H47" i="2"/>
  <c r="N64" i="2"/>
  <c r="N46" i="2"/>
  <c r="N44" i="2"/>
  <c r="N74" i="2"/>
  <c r="N56" i="2"/>
  <c r="N47" i="2"/>
  <c r="N54" i="2"/>
  <c r="N77" i="2"/>
  <c r="N61" i="2"/>
  <c r="N68" i="2"/>
  <c r="N75" i="2"/>
  <c r="I47" i="2"/>
  <c r="F58" i="2"/>
  <c r="U40" i="4"/>
  <c r="P72" i="2"/>
  <c r="P68" i="2"/>
  <c r="P75" i="2"/>
  <c r="P66" i="2"/>
  <c r="P64" i="2"/>
  <c r="P61" i="2"/>
  <c r="P62" i="2"/>
  <c r="P44" i="2"/>
  <c r="P74" i="2"/>
  <c r="P45" i="2"/>
  <c r="P56" i="2"/>
  <c r="P47" i="2"/>
  <c r="P54" i="2"/>
  <c r="P77" i="2"/>
  <c r="O41" i="4"/>
  <c r="D56" i="2"/>
  <c r="K74" i="2"/>
  <c r="U41" i="4"/>
  <c r="C54" i="2"/>
  <c r="G68" i="2"/>
  <c r="G74" i="2"/>
  <c r="R54" i="2"/>
  <c r="R77" i="2"/>
  <c r="R61" i="2"/>
  <c r="R68" i="2"/>
  <c r="R75" i="2"/>
  <c r="R64" i="2"/>
  <c r="R46" i="2"/>
  <c r="R44" i="2"/>
  <c r="R74" i="2"/>
  <c r="R47" i="2"/>
  <c r="R56" i="2"/>
  <c r="S47" i="2"/>
  <c r="S54" i="2"/>
  <c r="S45" i="2"/>
  <c r="S61" i="2"/>
  <c r="S68" i="2"/>
  <c r="S75" i="2"/>
  <c r="S59" i="2"/>
  <c r="S50" i="2"/>
  <c r="S57" i="2"/>
  <c r="S64" i="2"/>
  <c r="S46" i="2"/>
  <c r="S62" i="2"/>
  <c r="S44" i="2"/>
  <c r="S60" i="2"/>
  <c r="S67" i="2"/>
  <c r="S74" i="2"/>
  <c r="S58" i="2"/>
  <c r="S56" i="2"/>
  <c r="H75" i="2"/>
  <c r="H68" i="2"/>
  <c r="H71" i="2"/>
  <c r="H74" i="2"/>
  <c r="H64" i="2"/>
  <c r="I74" i="2"/>
  <c r="J54" i="2"/>
  <c r="G61" i="2"/>
  <c r="K68" i="2"/>
  <c r="J72" i="2"/>
  <c r="C56" i="2"/>
  <c r="C68" i="2"/>
  <c r="C75" i="2"/>
  <c r="C78" i="2"/>
  <c r="J47" i="2"/>
  <c r="F74" i="2"/>
  <c r="J56" i="2"/>
  <c r="D78" i="2"/>
  <c r="D68" i="2"/>
  <c r="D75" i="2"/>
  <c r="D74" i="2"/>
  <c r="D54" i="2"/>
  <c r="G75" i="2"/>
  <c r="G71" i="2"/>
  <c r="L75" i="2"/>
  <c r="Q41" i="4"/>
  <c r="Q40" i="4"/>
  <c r="S41" i="4"/>
  <c r="X40" i="4"/>
  <c r="X41" i="4"/>
  <c r="R41" i="4"/>
  <c r="R40" i="4"/>
  <c r="V41" i="4"/>
  <c r="O40" i="4"/>
  <c r="P41" i="4"/>
  <c r="P40" i="4"/>
  <c r="W41" i="4"/>
  <c r="W40" i="4"/>
  <c r="T58" i="1"/>
  <c r="AI76" i="1"/>
  <c r="AI69" i="1"/>
  <c r="AI67" i="1"/>
  <c r="AA66" i="1"/>
  <c r="AA62" i="1"/>
  <c r="AI61" i="1"/>
  <c r="AI60" i="1"/>
  <c r="AA60" i="1"/>
  <c r="AI59" i="1"/>
  <c r="AA59" i="1"/>
  <c r="AI58" i="1"/>
  <c r="AI49" i="1"/>
  <c r="T49" i="1"/>
  <c r="AH76" i="1"/>
  <c r="AH69" i="1"/>
  <c r="AH67" i="1"/>
  <c r="AH61" i="1"/>
  <c r="AH60" i="1"/>
  <c r="AH59" i="1"/>
  <c r="AH58" i="1"/>
  <c r="AH49" i="1"/>
  <c r="T47" i="1"/>
  <c r="W69" i="1"/>
  <c r="W63" i="1"/>
  <c r="W61" i="1"/>
  <c r="W59" i="1"/>
  <c r="W58" i="1"/>
  <c r="T69" i="1"/>
  <c r="T61" i="1"/>
  <c r="V69" i="1"/>
  <c r="V63" i="1"/>
  <c r="V61" i="1"/>
  <c r="V59" i="1"/>
  <c r="V58" i="1"/>
  <c r="T76" i="1"/>
  <c r="T60" i="1"/>
  <c r="AK76" i="1"/>
  <c r="U76" i="1"/>
  <c r="AK75" i="1"/>
  <c r="AK69" i="1"/>
  <c r="U69" i="1"/>
  <c r="AK67" i="1"/>
  <c r="U67" i="1"/>
  <c r="AK66" i="1"/>
  <c r="AK65" i="1"/>
  <c r="AK63" i="1"/>
  <c r="AK62" i="1"/>
  <c r="AK61" i="1"/>
  <c r="U61" i="1"/>
  <c r="U60" i="1"/>
  <c r="AK59" i="1"/>
  <c r="U59" i="1"/>
  <c r="AK58" i="1"/>
  <c r="U58" i="1"/>
  <c r="AK54" i="1"/>
  <c r="AK50" i="1"/>
  <c r="AK49" i="1"/>
  <c r="U49" i="1"/>
  <c r="AK48" i="1"/>
  <c r="AK47" i="1"/>
  <c r="AK46" i="1"/>
  <c r="T67" i="1"/>
  <c r="AJ76" i="1"/>
  <c r="AJ75" i="1"/>
  <c r="AJ69" i="1"/>
  <c r="AJ67" i="1"/>
  <c r="AJ66" i="1"/>
  <c r="AB66" i="1"/>
  <c r="AJ65" i="1"/>
  <c r="AJ63" i="1"/>
  <c r="AJ62" i="1"/>
  <c r="AB62" i="1"/>
  <c r="AJ61" i="1"/>
  <c r="AB60" i="1"/>
  <c r="AJ59" i="1"/>
  <c r="AB59" i="1"/>
  <c r="AJ58" i="1"/>
  <c r="AJ54" i="1"/>
  <c r="AJ50" i="1"/>
  <c r="AJ49" i="1"/>
  <c r="AJ48" i="1"/>
  <c r="AJ47" i="1"/>
  <c r="AJ46" i="1"/>
  <c r="AB11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B3" i="4"/>
  <c r="AB4" i="4"/>
  <c r="AB5" i="4"/>
  <c r="AB6" i="4"/>
  <c r="AB7" i="4"/>
  <c r="AB8" i="4"/>
  <c r="AB9" i="4"/>
  <c r="AB10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 l="1"/>
  <c r="AA39" i="4"/>
  <c r="C43" i="2"/>
  <c r="C78" i="1" l="1"/>
  <c r="D78" i="1"/>
  <c r="C71" i="1"/>
  <c r="H78" i="1"/>
  <c r="E73" i="1"/>
  <c r="D66" i="1"/>
  <c r="F56" i="1"/>
  <c r="D50" i="1"/>
  <c r="H46" i="1"/>
  <c r="C62" i="1"/>
  <c r="C54" i="1"/>
  <c r="C46" i="1"/>
  <c r="G78" i="1"/>
  <c r="H77" i="1"/>
  <c r="I76" i="1"/>
  <c r="J75" i="1"/>
  <c r="K74" i="1"/>
  <c r="L73" i="1"/>
  <c r="D73" i="1"/>
  <c r="E72" i="1"/>
  <c r="F71" i="1"/>
  <c r="G70" i="1"/>
  <c r="H69" i="1"/>
  <c r="I68" i="1"/>
  <c r="J67" i="1"/>
  <c r="K66" i="1"/>
  <c r="L65" i="1"/>
  <c r="D65" i="1"/>
  <c r="E64" i="1"/>
  <c r="F63" i="1"/>
  <c r="G62" i="1"/>
  <c r="H61" i="1"/>
  <c r="I60" i="1"/>
  <c r="J59" i="1"/>
  <c r="K58" i="1"/>
  <c r="L57" i="1"/>
  <c r="D57" i="1"/>
  <c r="E56" i="1"/>
  <c r="F55" i="1"/>
  <c r="G54" i="1"/>
  <c r="H53" i="1"/>
  <c r="I52" i="1"/>
  <c r="J51" i="1"/>
  <c r="K50" i="1"/>
  <c r="L49" i="1"/>
  <c r="D49" i="1"/>
  <c r="E48" i="1"/>
  <c r="F47" i="1"/>
  <c r="G46" i="1"/>
  <c r="H45" i="1"/>
  <c r="I44" i="1"/>
  <c r="J43" i="1"/>
  <c r="V39" i="4"/>
  <c r="J76" i="1"/>
  <c r="H70" i="1"/>
  <c r="F64" i="1"/>
  <c r="L58" i="1"/>
  <c r="I53" i="1"/>
  <c r="F48" i="1"/>
  <c r="C70" i="1"/>
  <c r="C77" i="1"/>
  <c r="C69" i="1"/>
  <c r="C61" i="1"/>
  <c r="C53" i="1"/>
  <c r="C45" i="1"/>
  <c r="F78" i="1"/>
  <c r="G77" i="1"/>
  <c r="H76" i="1"/>
  <c r="I75" i="1"/>
  <c r="J74" i="1"/>
  <c r="K73" i="1"/>
  <c r="L72" i="1"/>
  <c r="D72" i="1"/>
  <c r="E71" i="1"/>
  <c r="F70" i="1"/>
  <c r="G69" i="1"/>
  <c r="H68" i="1"/>
  <c r="I67" i="1"/>
  <c r="J66" i="1"/>
  <c r="K65" i="1"/>
  <c r="L64" i="1"/>
  <c r="D64" i="1"/>
  <c r="E63" i="1"/>
  <c r="F62" i="1"/>
  <c r="G61" i="1"/>
  <c r="H60" i="1"/>
  <c r="I59" i="1"/>
  <c r="J58" i="1"/>
  <c r="K57" i="1"/>
  <c r="L56" i="1"/>
  <c r="D56" i="1"/>
  <c r="E55" i="1"/>
  <c r="F54" i="1"/>
  <c r="G53" i="1"/>
  <c r="H52" i="1"/>
  <c r="I51" i="1"/>
  <c r="J50" i="1"/>
  <c r="K49" i="1"/>
  <c r="L48" i="1"/>
  <c r="D48" i="1"/>
  <c r="E47" i="1"/>
  <c r="F46" i="1"/>
  <c r="G45" i="1"/>
  <c r="H44" i="1"/>
  <c r="I43" i="1"/>
  <c r="C55" i="1"/>
  <c r="L74" i="1"/>
  <c r="J68" i="1"/>
  <c r="G63" i="1"/>
  <c r="D58" i="1"/>
  <c r="K51" i="1"/>
  <c r="I45" i="1"/>
  <c r="C68" i="1"/>
  <c r="C60" i="1"/>
  <c r="C52" i="1"/>
  <c r="C44" i="1"/>
  <c r="E78" i="1"/>
  <c r="F77" i="1"/>
  <c r="G76" i="1"/>
  <c r="H75" i="1"/>
  <c r="I74" i="1"/>
  <c r="J73" i="1"/>
  <c r="K72" i="1"/>
  <c r="L71" i="1"/>
  <c r="D71" i="1"/>
  <c r="E70" i="1"/>
  <c r="F69" i="1"/>
  <c r="G68" i="1"/>
  <c r="H67" i="1"/>
  <c r="I66" i="1"/>
  <c r="J65" i="1"/>
  <c r="K64" i="1"/>
  <c r="L63" i="1"/>
  <c r="D63" i="1"/>
  <c r="E62" i="1"/>
  <c r="F61" i="1"/>
  <c r="G60" i="1"/>
  <c r="H59" i="1"/>
  <c r="I58" i="1"/>
  <c r="J57" i="1"/>
  <c r="K56" i="1"/>
  <c r="L55" i="1"/>
  <c r="D55" i="1"/>
  <c r="E54" i="1"/>
  <c r="F53" i="1"/>
  <c r="G52" i="1"/>
  <c r="H51" i="1"/>
  <c r="I50" i="1"/>
  <c r="J49" i="1"/>
  <c r="K48" i="1"/>
  <c r="L47" i="1"/>
  <c r="D47" i="1"/>
  <c r="E46" i="1"/>
  <c r="F45" i="1"/>
  <c r="G44" i="1"/>
  <c r="H43" i="1"/>
  <c r="C63" i="1"/>
  <c r="K75" i="1"/>
  <c r="I69" i="1"/>
  <c r="H62" i="1"/>
  <c r="G55" i="1"/>
  <c r="G47" i="1"/>
  <c r="C75" i="1"/>
  <c r="C67" i="1"/>
  <c r="C59" i="1"/>
  <c r="C51" i="1"/>
  <c r="L78" i="1"/>
  <c r="E77" i="1"/>
  <c r="F76" i="1"/>
  <c r="G75" i="1"/>
  <c r="H74" i="1"/>
  <c r="I73" i="1"/>
  <c r="J72" i="1"/>
  <c r="K71" i="1"/>
  <c r="L70" i="1"/>
  <c r="D70" i="1"/>
  <c r="E69" i="1"/>
  <c r="F68" i="1"/>
  <c r="G67" i="1"/>
  <c r="H66" i="1"/>
  <c r="I65" i="1"/>
  <c r="J64" i="1"/>
  <c r="K63" i="1"/>
  <c r="L62" i="1"/>
  <c r="D62" i="1"/>
  <c r="E61" i="1"/>
  <c r="F60" i="1"/>
  <c r="G59" i="1"/>
  <c r="H58" i="1"/>
  <c r="I57" i="1"/>
  <c r="J56" i="1"/>
  <c r="K55" i="1"/>
  <c r="L54" i="1"/>
  <c r="D54" i="1"/>
  <c r="E53" i="1"/>
  <c r="F52" i="1"/>
  <c r="G51" i="1"/>
  <c r="H50" i="1"/>
  <c r="I49" i="1"/>
  <c r="J48" i="1"/>
  <c r="K47" i="1"/>
  <c r="L46" i="1"/>
  <c r="D46" i="1"/>
  <c r="E45" i="1"/>
  <c r="F44" i="1"/>
  <c r="G43" i="1"/>
  <c r="C43" i="1"/>
  <c r="C47" i="1"/>
  <c r="F72" i="1"/>
  <c r="L66" i="1"/>
  <c r="I61" i="1"/>
  <c r="E57" i="1"/>
  <c r="L50" i="1"/>
  <c r="K43" i="1"/>
  <c r="C76" i="1"/>
  <c r="C74" i="1"/>
  <c r="C66" i="1"/>
  <c r="C58" i="1"/>
  <c r="C50" i="1"/>
  <c r="K78" i="1"/>
  <c r="L77" i="1"/>
  <c r="D77" i="1"/>
  <c r="E76" i="1"/>
  <c r="F75" i="1"/>
  <c r="G74" i="1"/>
  <c r="H73" i="1"/>
  <c r="I72" i="1"/>
  <c r="J71" i="1"/>
  <c r="K70" i="1"/>
  <c r="L69" i="1"/>
  <c r="D69" i="1"/>
  <c r="E68" i="1"/>
  <c r="F67" i="1"/>
  <c r="G66" i="1"/>
  <c r="H65" i="1"/>
  <c r="I64" i="1"/>
  <c r="J63" i="1"/>
  <c r="K62" i="1"/>
  <c r="L61" i="1"/>
  <c r="D61" i="1"/>
  <c r="E60" i="1"/>
  <c r="F59" i="1"/>
  <c r="G58" i="1"/>
  <c r="H57" i="1"/>
  <c r="I56" i="1"/>
  <c r="J55" i="1"/>
  <c r="K54" i="1"/>
  <c r="L53" i="1"/>
  <c r="D53" i="1"/>
  <c r="E52" i="1"/>
  <c r="F51" i="1"/>
  <c r="G50" i="1"/>
  <c r="H49" i="1"/>
  <c r="I48" i="1"/>
  <c r="J47" i="1"/>
  <c r="K46" i="1"/>
  <c r="L45" i="1"/>
  <c r="D45" i="1"/>
  <c r="E44" i="1"/>
  <c r="F43" i="1"/>
  <c r="I77" i="1"/>
  <c r="G71" i="1"/>
  <c r="E65" i="1"/>
  <c r="K59" i="1"/>
  <c r="J52" i="1"/>
  <c r="J44" i="1"/>
  <c r="C73" i="1"/>
  <c r="C65" i="1"/>
  <c r="C57" i="1"/>
  <c r="C49" i="1"/>
  <c r="J78" i="1"/>
  <c r="K77" i="1"/>
  <c r="L76" i="1"/>
  <c r="D76" i="1"/>
  <c r="E75" i="1"/>
  <c r="F74" i="1"/>
  <c r="G73" i="1"/>
  <c r="H72" i="1"/>
  <c r="I71" i="1"/>
  <c r="J70" i="1"/>
  <c r="K69" i="1"/>
  <c r="L68" i="1"/>
  <c r="D68" i="1"/>
  <c r="E67" i="1"/>
  <c r="F66" i="1"/>
  <c r="G65" i="1"/>
  <c r="H64" i="1"/>
  <c r="I63" i="1"/>
  <c r="J62" i="1"/>
  <c r="K61" i="1"/>
  <c r="L60" i="1"/>
  <c r="D60" i="1"/>
  <c r="E59" i="1"/>
  <c r="F58" i="1"/>
  <c r="G57" i="1"/>
  <c r="H56" i="1"/>
  <c r="I55" i="1"/>
  <c r="J54" i="1"/>
  <c r="K53" i="1"/>
  <c r="L52" i="1"/>
  <c r="D52" i="1"/>
  <c r="E51" i="1"/>
  <c r="F50" i="1"/>
  <c r="G49" i="1"/>
  <c r="H48" i="1"/>
  <c r="I47" i="1"/>
  <c r="J46" i="1"/>
  <c r="K45" i="1"/>
  <c r="L44" i="1"/>
  <c r="D44" i="1"/>
  <c r="E43" i="1"/>
  <c r="D74" i="1"/>
  <c r="K67" i="1"/>
  <c r="J60" i="1"/>
  <c r="H54" i="1"/>
  <c r="E49" i="1"/>
  <c r="C72" i="1"/>
  <c r="C64" i="1"/>
  <c r="C56" i="1"/>
  <c r="C48" i="1"/>
  <c r="I78" i="1"/>
  <c r="J77" i="1"/>
  <c r="K76" i="1"/>
  <c r="L75" i="1"/>
  <c r="D75" i="1"/>
  <c r="E74" i="1"/>
  <c r="F73" i="1"/>
  <c r="G72" i="1"/>
  <c r="H71" i="1"/>
  <c r="I70" i="1"/>
  <c r="J69" i="1"/>
  <c r="K68" i="1"/>
  <c r="L67" i="1"/>
  <c r="D67" i="1"/>
  <c r="E66" i="1"/>
  <c r="F65" i="1"/>
  <c r="G64" i="1"/>
  <c r="H63" i="1"/>
  <c r="I62" i="1"/>
  <c r="J61" i="1"/>
  <c r="K60" i="1"/>
  <c r="L59" i="1"/>
  <c r="D59" i="1"/>
  <c r="E58" i="1"/>
  <c r="F57" i="1"/>
  <c r="G56" i="1"/>
  <c r="H55" i="1"/>
  <c r="I54" i="1"/>
  <c r="J53" i="1"/>
  <c r="K52" i="1"/>
  <c r="L51" i="1"/>
  <c r="D51" i="1"/>
  <c r="E50" i="1"/>
  <c r="F49" i="1"/>
  <c r="G48" i="1"/>
  <c r="H47" i="1"/>
  <c r="I46" i="1"/>
  <c r="J45" i="1"/>
  <c r="K44" i="1"/>
  <c r="L43" i="1"/>
  <c r="D43" i="1"/>
  <c r="O39" i="4"/>
  <c r="W39" i="4"/>
  <c r="U39" i="4"/>
  <c r="T39" i="4"/>
  <c r="S39" i="4"/>
  <c r="R39" i="4"/>
  <c r="Q39" i="4"/>
  <c r="X39" i="4"/>
  <c r="P3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GEEDS</author>
  </authors>
  <commentList>
    <comment ref="AA32" authorId="0" shapeId="0" xr:uid="{C499A158-467D-465B-9439-AF074E528C43}">
      <text>
        <r>
          <rPr>
            <b/>
            <sz val="9"/>
            <color indexed="81"/>
            <rFont val="Tahoma"/>
            <family val="2"/>
          </rPr>
          <t>GEEDS:</t>
        </r>
        <r>
          <rPr>
            <sz val="9"/>
            <color indexed="81"/>
            <rFont val="Tahoma"/>
            <family val="2"/>
          </rPr>
          <t xml:space="preserve">
Previously: 1 (unrealistic value) -&gt; set to 0.35 (avg value)</t>
        </r>
      </text>
    </comment>
    <comment ref="AB32" authorId="0" shapeId="0" xr:uid="{EF373F21-5E71-44D2-B40F-F801404CEB07}">
      <text>
        <r>
          <rPr>
            <b/>
            <sz val="9"/>
            <color indexed="81"/>
            <rFont val="Tahoma"/>
            <family val="2"/>
          </rPr>
          <t>GEEDS:</t>
        </r>
        <r>
          <rPr>
            <sz val="9"/>
            <color indexed="81"/>
            <rFont val="Tahoma"/>
            <family val="2"/>
          </rPr>
          <t xml:space="preserve">
Previously: 1 (unrealistic value) -&gt; set to 0.35 (avg value)</t>
        </r>
      </text>
    </comment>
    <comment ref="V36" authorId="0" shapeId="0" xr:uid="{04C2A189-5064-4337-A232-339D1E83099B}">
      <text>
        <r>
          <rPr>
            <b/>
            <sz val="9"/>
            <color indexed="81"/>
            <rFont val="Tahoma"/>
            <family val="2"/>
          </rPr>
          <t>GEEDS:</t>
        </r>
        <r>
          <rPr>
            <sz val="9"/>
            <color indexed="81"/>
            <rFont val="Tahoma"/>
            <family val="2"/>
          </rPr>
          <t xml:space="preserve">
Previously: 0.17 (unrealistic value) -&gt; set to 0.45 (avg value)</t>
        </r>
      </text>
    </comment>
    <comment ref="W36" authorId="0" shapeId="0" xr:uid="{E4B361E6-D0B4-48BD-BD87-B9011167AB1B}">
      <text>
        <r>
          <rPr>
            <b/>
            <sz val="9"/>
            <color indexed="81"/>
            <rFont val="Tahoma"/>
            <family val="2"/>
          </rPr>
          <t>GEEDS:</t>
        </r>
        <r>
          <rPr>
            <sz val="9"/>
            <color indexed="81"/>
            <rFont val="Tahoma"/>
            <family val="2"/>
          </rPr>
          <t xml:space="preserve">
Previously: 0.17 (unrealistic value) -&gt; set to 0.45 (avg value)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GEEDS</author>
  </authors>
  <commentList>
    <comment ref="N32" authorId="0" shapeId="0" xr:uid="{D776A340-3530-4482-A319-9EF4C29BDA52}">
      <text>
        <r>
          <rPr>
            <b/>
            <sz val="9"/>
            <color indexed="81"/>
            <rFont val="Tahoma"/>
            <family val="2"/>
          </rPr>
          <t>GEEDS:</t>
        </r>
        <r>
          <rPr>
            <sz val="9"/>
            <color indexed="81"/>
            <rFont val="Tahoma"/>
            <family val="2"/>
          </rPr>
          <t xml:space="preserve">
Previously: 0.17 (unrealistic value) -&gt; set to 0.79 (avg value)</t>
        </r>
      </text>
    </comment>
    <comment ref="R32" authorId="0" shapeId="0" xr:uid="{209388D9-9CB2-4708-93CF-41A6D0DAD682}">
      <text>
        <r>
          <rPr>
            <b/>
            <sz val="9"/>
            <color indexed="81"/>
            <rFont val="Tahoma"/>
            <family val="2"/>
          </rPr>
          <t>GEEDS:</t>
        </r>
        <r>
          <rPr>
            <sz val="9"/>
            <color indexed="81"/>
            <rFont val="Tahoma"/>
            <family val="2"/>
          </rPr>
          <t xml:space="preserve">
Previously: 0.17 (unrealistic value) -&gt; set to 0.79 (avg value)</t>
        </r>
      </text>
    </comment>
  </commentList>
</comments>
</file>

<file path=xl/sharedStrings.xml><?xml version="1.0" encoding="utf-8"?>
<sst xmlns="http://schemas.openxmlformats.org/spreadsheetml/2006/main" count="367" uniqueCount="101">
  <si>
    <t>PROTRA_CHP_gas_fuels</t>
  </si>
  <si>
    <t>PROTRA_CHP_gas_fuels_CCS</t>
  </si>
  <si>
    <t>PROTRA_CHP_geothermal</t>
  </si>
  <si>
    <t>PROTRA_CHP_liquid_fuels</t>
  </si>
  <si>
    <t>PROTRA_CHP_liquid_fuels_CCS</t>
  </si>
  <si>
    <t>PROTRA_CHP_solid_fossil</t>
  </si>
  <si>
    <t>PROTRA_CHP_solid_fossil_CCS</t>
  </si>
  <si>
    <t>PROTRA_CHP_waste</t>
  </si>
  <si>
    <t>PROTRA_CHP_solid_bio</t>
  </si>
  <si>
    <t>PROTRA_CHP_solid_bio_CCS</t>
  </si>
  <si>
    <t>PROTRA_HP_gas_fuels</t>
  </si>
  <si>
    <t>PROTRA_HP_solid_bio</t>
  </si>
  <si>
    <t>PROTRA_HP_geothermal</t>
  </si>
  <si>
    <t>PROTRA_HP_liquid_fuels</t>
  </si>
  <si>
    <t>PROTRA_HP_solar</t>
  </si>
  <si>
    <t>PROTRA_HP_solid_fossil</t>
  </si>
  <si>
    <t>PROTRA_HP_waste</t>
  </si>
  <si>
    <t>PROTRA_PP_solid_bio</t>
  </si>
  <si>
    <t>PROTRA_PP_solid_bio_CCS</t>
  </si>
  <si>
    <t>PROTRA_PP_gas_fuels</t>
  </si>
  <si>
    <t>PROTRA_PP_gas_fuels_CCS</t>
  </si>
  <si>
    <t>PROTRA_PP_geothermal</t>
  </si>
  <si>
    <t>PROTRA_PP_hydropower_dammed</t>
  </si>
  <si>
    <t>PROTRA_PP_hydropower_run_of_river</t>
  </si>
  <si>
    <t>PROTRA_PP_liquid_fuels</t>
  </si>
  <si>
    <t>PROTRA_PP_liquid_fuels_CCS</t>
  </si>
  <si>
    <t>PROTRA_PP_nuclear</t>
  </si>
  <si>
    <t>PROTRA_PP_oceanic</t>
  </si>
  <si>
    <t>PROTRA_PP_solar_CSP</t>
  </si>
  <si>
    <t>PROTRA_PP_solar_PV</t>
  </si>
  <si>
    <t>PROTRA_PP_solar_urban_PV</t>
  </si>
  <si>
    <t>PROTRA_PP_solid_fossil</t>
  </si>
  <si>
    <t>PROTRA_PP_solid_fossil_CCS</t>
  </si>
  <si>
    <t>PROTRA_PP_waste</t>
  </si>
  <si>
    <t>PROTRA_PP_waste_CCS</t>
  </si>
  <si>
    <t>PROTRA_PP_wind_offshore</t>
  </si>
  <si>
    <t>PROTRA_PP_wind_onshore</t>
  </si>
  <si>
    <t>PROTRA_blending_gas_fuels</t>
  </si>
  <si>
    <t>PROTRA_blending_liquid_fuels</t>
  </si>
  <si>
    <t>PROTRA_no_process_TI_hydrogen</t>
  </si>
  <si>
    <t>PROTRA_no_process_TI_solid_bio</t>
  </si>
  <si>
    <t>PROTRA_no_process_TI_solid_fossil</t>
  </si>
  <si>
    <t>AUSTRIA</t>
  </si>
  <si>
    <t>BELGIUM</t>
  </si>
  <si>
    <t>BULGARIA</t>
  </si>
  <si>
    <t>CHINA</t>
  </si>
  <si>
    <t>CROATIA</t>
  </si>
  <si>
    <t>CYPRUS</t>
  </si>
  <si>
    <t>DENMARK</t>
  </si>
  <si>
    <t>EASOC</t>
  </si>
  <si>
    <t>ESTONIA</t>
  </si>
  <si>
    <t>EU27</t>
  </si>
  <si>
    <t>FINLAND</t>
  </si>
  <si>
    <t>FRANCE</t>
  </si>
  <si>
    <t>GERMANY</t>
  </si>
  <si>
    <t>GREECE</t>
  </si>
  <si>
    <t>HUNGARY</t>
  </si>
  <si>
    <t>INDIA</t>
  </si>
  <si>
    <t>IRELAND</t>
  </si>
  <si>
    <t>ITALY</t>
  </si>
  <si>
    <t>LATAM</t>
  </si>
  <si>
    <t>LATVIA</t>
  </si>
  <si>
    <t>LITHUANIA</t>
  </si>
  <si>
    <t>LROW</t>
  </si>
  <si>
    <t>LUXEMBOURG</t>
  </si>
  <si>
    <t>MALTA</t>
  </si>
  <si>
    <t>NETHERLANDS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</si>
  <si>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</si>
  <si>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</si>
  <si>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</si>
  <si>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</si>
  <si>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</si>
  <si>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</si>
  <si>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</si>
  <si>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</si>
  <si>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UK</t>
  </si>
  <si>
    <t>USMCA</t>
  </si>
  <si>
    <t>COUNTRY</t>
  </si>
  <si>
    <t>YEAR</t>
  </si>
  <si>
    <t>CZECH REPUBLIC</t>
  </si>
  <si>
    <t>!! = one or both eff-values missing (zero)</t>
  </si>
  <si>
    <t>SUM of le_eff + th_eff</t>
  </si>
  <si>
    <t>TFC FE_heat (IEA,TJ)</t>
  </si>
  <si>
    <t>TFC FE_elec (IEA, TJ)</t>
  </si>
  <si>
    <t>total installed heat cap 2015 (empirical)</t>
  </si>
  <si>
    <t>total installed elec cap 2015 (empirical)</t>
  </si>
  <si>
    <t>DATA ISSUE: No heat cap, but heat demand!</t>
  </si>
  <si>
    <t>set missing efficiency to default</t>
  </si>
  <si>
    <t>max</t>
  </si>
  <si>
    <t>empirical capacities 2015</t>
  </si>
  <si>
    <t>Empirical demand 2015</t>
  </si>
  <si>
    <t>DATA ISSUE: No heat cap, but very small heat demand!
Set missing efficiency to default</t>
  </si>
  <si>
    <t>DEFAULT (avg. Of values &gt;0,1)</t>
  </si>
  <si>
    <t>VENSIM IMPORT</t>
  </si>
  <si>
    <t>TO_gas</t>
  </si>
  <si>
    <t>TO_hydrogen</t>
  </si>
  <si>
    <t>TO_liquid</t>
  </si>
  <si>
    <t>TO_solid_bio</t>
  </si>
  <si>
    <t>TO_solid_fossil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</si>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</sst>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2" applyFont="1"/>
    <xf numFmtId="0" fontId="0" fillId="0" borderId="0" xfId="0" applyAlignment="1">
      <alignment textRotation="90"/>
    </xf>
    <xf numFmtId="164" fontId="0" fillId="2" borderId="0" xfId="2" applyFont="1" applyFill="1"/>
    <xf numFmtId="0" fontId="0" fillId="0" borderId="0" xfId="0" quotePrefix="1"/>
    <xf numFmtId="164" fontId="0" fillId="0" borderId="0" xfId="0" applyNumberFormat="1"/>
    <xf numFmtId="165" fontId="0" fillId="0" borderId="0" xfId="2" applyNumberFormat="1" applyFont="1"/>
    <xf numFmtId="164" fontId="3" fillId="0" borderId="0" xfId="2" applyFont="1"/>
    <xf numFmtId="164" fontId="3" fillId="0" borderId="0" xfId="2" applyFont="1" applyAlignment="1">
      <alignment wrapText="1"/>
    </xf>
    <xf numFmtId="164" fontId="0" fillId="0" borderId="0" xfId="2" applyNumberFormat="1" applyFont="1"/>
    <xf numFmtId="0" fontId="0" fillId="2" borderId="0" xfId="0" applyFill="1"/>
    <xf numFmtId="0" fontId="0" fillId="0" borderId="0" xfId="0" applyFill="1"/>
    <xf numFmtId="164" fontId="0" fillId="0" borderId="0" xfId="2" applyFont="1" applyFill="1"/>
    <xf numFmtId="0" fontId="4" fillId="0" borderId="0" xfId="3"/>
    <xf numFmtId="164" fontId="4" fillId="0" borderId="0" xfId="3" applyNumberFormat="1"/>
    <xf numFmtId="0" fontId="0" fillId="0" borderId="0" xfId="0" applyAlignment="1"/>
    <xf numFmtId="166" fontId="0" fillId="5" borderId="2" xfId="2" applyNumberFormat="1" applyFont="1" applyFill="1" applyBorder="1"/>
    <xf numFmtId="166" fontId="0" fillId="5" borderId="3" xfId="2" applyNumberFormat="1" applyFont="1" applyFill="1" applyBorder="1"/>
    <xf numFmtId="166" fontId="0" fillId="5" borderId="0" xfId="2" applyNumberFormat="1" applyFont="1" applyFill="1" applyBorder="1"/>
    <xf numFmtId="166" fontId="0" fillId="5" borderId="5" xfId="2" applyNumberFormat="1" applyFont="1" applyFill="1" applyBorder="1"/>
    <xf numFmtId="166" fontId="0" fillId="5" borderId="7" xfId="2" applyNumberFormat="1" applyFont="1" applyFill="1" applyBorder="1"/>
    <xf numFmtId="166" fontId="0" fillId="5" borderId="8" xfId="2" applyNumberFormat="1" applyFont="1" applyFill="1" applyBorder="1"/>
    <xf numFmtId="164" fontId="0" fillId="3" borderId="1" xfId="2" applyNumberFormat="1" applyFont="1" applyFill="1" applyBorder="1"/>
    <xf numFmtId="164" fontId="0" fillId="3" borderId="2" xfId="2" applyNumberFormat="1" applyFont="1" applyFill="1" applyBorder="1"/>
    <xf numFmtId="164" fontId="0" fillId="4" borderId="2" xfId="2" applyNumberFormat="1" applyFont="1" applyFill="1" applyBorder="1"/>
    <xf numFmtId="164" fontId="0" fillId="3" borderId="4" xfId="2" applyNumberFormat="1" applyFont="1" applyFill="1" applyBorder="1"/>
    <xf numFmtId="164" fontId="0" fillId="3" borderId="0" xfId="2" applyNumberFormat="1" applyFont="1" applyFill="1" applyBorder="1"/>
    <xf numFmtId="164" fontId="0" fillId="4" borderId="0" xfId="2" applyNumberFormat="1" applyFont="1" applyFill="1" applyBorder="1"/>
    <xf numFmtId="164" fontId="0" fillId="3" borderId="6" xfId="2" applyNumberFormat="1" applyFont="1" applyFill="1" applyBorder="1"/>
    <xf numFmtId="164" fontId="0" fillId="3" borderId="7" xfId="2" applyNumberFormat="1" applyFont="1" applyFill="1" applyBorder="1"/>
    <xf numFmtId="164" fontId="0" fillId="4" borderId="7" xfId="2" applyNumberFormat="1" applyFont="1" applyFill="1" applyBorder="1"/>
    <xf numFmtId="164" fontId="0" fillId="0" borderId="1" xfId="2" applyFont="1" applyBorder="1"/>
    <xf numFmtId="164" fontId="0" fillId="0" borderId="2" xfId="2" applyFont="1" applyBorder="1"/>
    <xf numFmtId="164" fontId="0" fillId="0" borderId="3" xfId="2" applyFont="1" applyBorder="1"/>
    <xf numFmtId="164" fontId="0" fillId="0" borderId="4" xfId="2" applyFont="1" applyBorder="1"/>
    <xf numFmtId="164" fontId="0" fillId="0" borderId="0" xfId="2" applyFont="1" applyBorder="1"/>
    <xf numFmtId="164" fontId="0" fillId="0" borderId="5" xfId="2" applyFont="1" applyBorder="1"/>
    <xf numFmtId="164" fontId="0" fillId="0" borderId="6" xfId="2" applyFont="1" applyBorder="1"/>
    <xf numFmtId="164" fontId="0" fillId="0" borderId="7" xfId="2" applyFont="1" applyBorder="1"/>
    <xf numFmtId="164" fontId="0" fillId="0" borderId="8" xfId="2" applyFont="1" applyBorder="1"/>
    <xf numFmtId="164" fontId="0" fillId="6" borderId="0" xfId="2" applyNumberFormat="1" applyFont="1" applyFill="1" applyBorder="1"/>
    <xf numFmtId="166" fontId="0" fillId="0" borderId="0" xfId="2" applyNumberFormat="1" applyFont="1"/>
    <xf numFmtId="165" fontId="4" fillId="0" borderId="0" xfId="2" applyNumberFormat="1" applyFont="1"/>
  </cellXfs>
  <cellStyles count="4">
    <cellStyle name="Millares" xfId="2" builtinId="3"/>
    <cellStyle name="Normal" xfId="0" builtinId="0"/>
    <cellStyle name="Standard 2" xfId="1" xr:uid="{00000000-0005-0000-0000-000003000000}"/>
    <cellStyle name="Texto explicativo" xfId="3" builtinId="53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DCEC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heat capacity installed vs FE_heat demand (2015)</a:t>
            </a:r>
          </a:p>
        </c:rich>
      </c:tx>
      <c:layout>
        <c:manualLayout>
          <c:xMode val="edge"/>
          <c:yMode val="edge"/>
          <c:x val="0.18400993754340808"/>
          <c:y val="2.14310770445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02084067849727"/>
          <c:y val="0.11180105501130369"/>
          <c:w val="0.76470694894481472"/>
          <c:h val="0.681974864229726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2AF49D7-CA8E-46F3-9A0C-D5DEA2FDD6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5F3-47AC-A1EF-889BE6D0AC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8C21B2-2CAB-49AA-981E-D7085725A4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F3-47AC-A1EF-889BE6D0AC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4D5D7C-E1E7-4E64-9075-48B0E1EF09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F3-47AC-A1EF-889BE6D0AC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3787F7-4A11-486A-80A4-5226767995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F3-47AC-A1EF-889BE6D0AC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37FA45-7F4D-4A8E-9CD8-DC627CC354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F3-47AC-A1EF-889BE6D0AC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EE66A11-FFE5-43C4-94C9-0FC3A17DCD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5F3-47AC-A1EF-889BE6D0AC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A4342-054C-41F6-A081-6417B866E7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5F3-47AC-A1EF-889BE6D0AC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B96FAF-283F-4121-B1F8-E44EBE8472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F3-47AC-A1EF-889BE6D0ACC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6522E04-949C-4957-B369-1DF8E7762C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F3-47AC-A1EF-889BE6D0ACC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0CBE45-35A6-4B2C-8677-2DD7B3ABF0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F3-47AC-A1EF-889BE6D0AC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B941F1B-9812-467A-B31D-EFBEE4BB90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5F3-47AC-A1EF-889BE6D0ACC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455FDAD-AB9C-4844-8BA3-A6DD708C7A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5F3-47AC-A1EF-889BE6D0A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767E8B1-2B9A-4637-81E6-D1202DF10F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5F3-47AC-A1EF-889BE6D0ACC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A7B1DE5-D3F7-4C5F-9804-C017CFBDEF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5F3-47AC-A1EF-889BE6D0ACC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A33D4DC-0627-4169-B947-9B7F900EB2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5F3-47AC-A1EF-889BE6D0ACC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B9D1C0E-9B56-47E3-9185-F80D0AFD68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5F3-47AC-A1EF-889BE6D0ACC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79BC52-F24D-4E64-AEFF-97DA0B3451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5F3-47AC-A1EF-889BE6D0ACC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784FFE1-49E9-4020-A300-DB3F32D8D7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5F3-47AC-A1EF-889BE6D0ACC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1289F78-A705-43A2-A0C5-140F371B53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5F3-47AC-A1EF-889BE6D0ACC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4461658-7D60-43C0-9690-537A302ACC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5F3-47AC-A1EF-889BE6D0ACC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103C3DA-B271-4F00-A18C-735E76ED24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5F3-47AC-A1EF-889BE6D0ACC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5C9F78D-3102-40B1-87E5-64138EE95B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5F3-47AC-A1EF-889BE6D0ACC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1008985-D7EF-40C9-9238-06EB43CEAF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5F3-47AC-A1EF-889BE6D0ACC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B932182-4A47-4BB2-A3FD-CEC4DFB0A2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5F3-47AC-A1EF-889BE6D0ACC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49836B5-50E4-4ED8-BB3C-93B8B64274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5F3-47AC-A1EF-889BE6D0ACC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A80818A-0FDB-4B39-9D18-DCCDCF9861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5F3-47AC-A1EF-889BE6D0ACC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25AAB3A-649E-4BF2-88E8-6F278026A3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5F3-47AC-A1EF-889BE6D0ACC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35F852B-BC6A-4BF4-9DD6-6D92EDAA91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5F3-47AC-A1EF-889BE6D0ACC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9A9AF4C-1798-48C8-85B5-9643860F2D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5F3-47AC-A1EF-889BE6D0ACC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B5C89AF-70CE-4E4D-908F-BBCED4E4D0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5F3-47AC-A1EF-889BE6D0ACC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8E6D51C-28EA-4264-908D-B271AEA460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5F3-47AC-A1EF-889BE6D0ACC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979A1A7-CC8B-4C81-9045-ED7A1EDE26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5F3-47AC-A1EF-889BE6D0ACC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2A9E67D-55C3-4AB1-898E-707CC9FCA1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5F3-47AC-A1EF-889BE6D0ACC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854DB67-5DBA-4344-B6DC-749013DBE4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5F3-47AC-A1EF-889BE6D0ACC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9708533-A7E7-43B7-A02B-E7D32C9CFC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5F3-47AC-A1EF-889BE6D0A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128CC5F-C1F6-431C-B1EC-6F075B592F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5F3-47AC-A1EF-889BE6D0A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5816074563928775"/>
                  <c:y val="-0.10590390313490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'CHP-Check'!$AE$3:$AE$38</c:f>
              <c:numCache>
                <c:formatCode>_-* #,##0_-;\-* #,##0_-;_-* "-"??_-;_-@_-</c:formatCode>
                <c:ptCount val="36"/>
                <c:pt idx="0">
                  <c:v>77383.866600000008</c:v>
                </c:pt>
                <c:pt idx="1">
                  <c:v>22431.601600000002</c:v>
                </c:pt>
                <c:pt idx="2">
                  <c:v>36558.995200000005</c:v>
                </c:pt>
                <c:pt idx="3">
                  <c:v>9684.0013999999992</c:v>
                </c:pt>
                <c:pt idx="4">
                  <c:v>2956.9987000000006</c:v>
                </c:pt>
                <c:pt idx="5">
                  <c:v>85694.811200000011</c:v>
                </c:pt>
                <c:pt idx="6">
                  <c:v>103751.4286</c:v>
                </c:pt>
                <c:pt idx="7">
                  <c:v>18029.001400000001</c:v>
                </c:pt>
                <c:pt idx="8">
                  <c:v>160436.99950000001</c:v>
                </c:pt>
                <c:pt idx="9">
                  <c:v>147226.6826</c:v>
                </c:pt>
                <c:pt idx="10">
                  <c:v>432296.00109999999</c:v>
                </c:pt>
                <c:pt idx="11">
                  <c:v>13359.295900000001</c:v>
                </c:pt>
                <c:pt idx="12">
                  <c:v>43929.0026</c:v>
                </c:pt>
                <c:pt idx="13">
                  <c:v>478.5471</c:v>
                </c:pt>
                <c:pt idx="14">
                  <c:v>173979.99970000001</c:v>
                </c:pt>
                <c:pt idx="15">
                  <c:v>21100.998899999999</c:v>
                </c:pt>
                <c:pt idx="16">
                  <c:v>33427.000899999999</c:v>
                </c:pt>
                <c:pt idx="17">
                  <c:v>0</c:v>
                </c:pt>
                <c:pt idx="18">
                  <c:v>207.2</c:v>
                </c:pt>
                <c:pt idx="19">
                  <c:v>98334</c:v>
                </c:pt>
                <c:pt idx="20">
                  <c:v>231488</c:v>
                </c:pt>
                <c:pt idx="21">
                  <c:v>13625</c:v>
                </c:pt>
                <c:pt idx="22">
                  <c:v>54160</c:v>
                </c:pt>
                <c:pt idx="23">
                  <c:v>26755</c:v>
                </c:pt>
                <c:pt idx="24">
                  <c:v>7984</c:v>
                </c:pt>
                <c:pt idx="25">
                  <c:v>12376.82</c:v>
                </c:pt>
                <c:pt idx="26">
                  <c:v>176012</c:v>
                </c:pt>
                <c:pt idx="27">
                  <c:v>2003667.2530000003</c:v>
                </c:pt>
                <c:pt idx="28">
                  <c:v>53923.32</c:v>
                </c:pt>
                <c:pt idx="29">
                  <c:v>4728214.0029999996</c:v>
                </c:pt>
                <c:pt idx="30">
                  <c:v>291856.89260000002</c:v>
                </c:pt>
                <c:pt idx="31">
                  <c:v>27741.598600000001</c:v>
                </c:pt>
                <c:pt idx="32">
                  <c:v>31620.742700000003</c:v>
                </c:pt>
                <c:pt idx="33">
                  <c:v>4324824</c:v>
                </c:pt>
                <c:pt idx="34">
                  <c:v>374414.00099999999</c:v>
                </c:pt>
                <c:pt idx="35">
                  <c:v>1274808.2199000001</c:v>
                </c:pt>
              </c:numCache>
            </c:numRef>
          </c:xVal>
          <c:yVal>
            <c:numRef>
              <c:f>'CHP-Check'!$AA$3:$AA$39</c:f>
              <c:numCache>
                <c:formatCode>_-* #,##0.0_-;\-* #,##0.0_-;_-* "-"??_-;_-@_-</c:formatCode>
                <c:ptCount val="37"/>
                <c:pt idx="0">
                  <c:v>10.8791222588293</c:v>
                </c:pt>
                <c:pt idx="1">
                  <c:v>1.5186666666666666E-2</c:v>
                </c:pt>
                <c:pt idx="2">
                  <c:v>7.4957177446062966</c:v>
                </c:pt>
                <c:pt idx="3">
                  <c:v>1.7783396586601001</c:v>
                </c:pt>
                <c:pt idx="4">
                  <c:v>0</c:v>
                </c:pt>
                <c:pt idx="5">
                  <c:v>0</c:v>
                </c:pt>
                <c:pt idx="6">
                  <c:v>23.7372378552488</c:v>
                </c:pt>
                <c:pt idx="7">
                  <c:v>4.9760571494881596</c:v>
                </c:pt>
                <c:pt idx="8">
                  <c:v>23.829466730216474</c:v>
                </c:pt>
                <c:pt idx="9">
                  <c:v>19.345060698039042</c:v>
                </c:pt>
                <c:pt idx="10">
                  <c:v>92.562949655701658</c:v>
                </c:pt>
                <c:pt idx="11">
                  <c:v>0.29844473514815506</c:v>
                </c:pt>
                <c:pt idx="12">
                  <c:v>8.6394432469942899</c:v>
                </c:pt>
                <c:pt idx="13">
                  <c:v>0</c:v>
                </c:pt>
                <c:pt idx="14">
                  <c:v>3.9598580205633374</c:v>
                </c:pt>
                <c:pt idx="15">
                  <c:v>5.2308002489754415</c:v>
                </c:pt>
                <c:pt idx="16">
                  <c:v>7.5613152828820978</c:v>
                </c:pt>
                <c:pt idx="17">
                  <c:v>0</c:v>
                </c:pt>
                <c:pt idx="18">
                  <c:v>0</c:v>
                </c:pt>
                <c:pt idx="19">
                  <c:v>9.5444509077686117</c:v>
                </c:pt>
                <c:pt idx="20">
                  <c:v>53.32404728700655</c:v>
                </c:pt>
                <c:pt idx="21">
                  <c:v>3.6000186324569472E-2</c:v>
                </c:pt>
                <c:pt idx="22">
                  <c:v>7.7087701437033296</c:v>
                </c:pt>
                <c:pt idx="23">
                  <c:v>17.610231614269654</c:v>
                </c:pt>
                <c:pt idx="24">
                  <c:v>1.8267775489462585</c:v>
                </c:pt>
                <c:pt idx="25">
                  <c:v>0</c:v>
                </c:pt>
                <c:pt idx="26">
                  <c:v>7.1490306048253842</c:v>
                </c:pt>
                <c:pt idx="27">
                  <c:v>348.04911604060607</c:v>
                </c:pt>
                <c:pt idx="28">
                  <c:v>23.128578136308249</c:v>
                </c:pt>
                <c:pt idx="29">
                  <c:v>612.30697572960923</c:v>
                </c:pt>
                <c:pt idx="30">
                  <c:v>19.103944251394267</c:v>
                </c:pt>
                <c:pt idx="31">
                  <c:v>0</c:v>
                </c:pt>
                <c:pt idx="32">
                  <c:v>0</c:v>
                </c:pt>
                <c:pt idx="33">
                  <c:v>970.6053501630646</c:v>
                </c:pt>
                <c:pt idx="34">
                  <c:v>31.338159747292746</c:v>
                </c:pt>
                <c:pt idx="35">
                  <c:v>90.817513035616969</c:v>
                </c:pt>
                <c:pt idx="36" formatCode="_-* #,##0.00_-;\-* #,##0.00_-;_-* &quot;-&quot;??_-;_-@_-">
                  <c:v>2402.8579453487564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'CHP-Check'!$A$3:$A$38</c15:f>
                <c15:dlblRangeCache>
                  <c:ptCount val="36"/>
                  <c:pt idx="0">
                    <c:v>AUSTRIA</c:v>
                  </c:pt>
                  <c:pt idx="1">
                    <c:v>BELGIUM</c:v>
                  </c:pt>
                  <c:pt idx="2">
                    <c:v>BULGARIA</c:v>
                  </c:pt>
                  <c:pt idx="3">
                    <c:v>CROATIA</c:v>
                  </c:pt>
                  <c:pt idx="4">
                    <c:v>CYPRUS</c:v>
                  </c:pt>
                  <c:pt idx="5">
                    <c:v>CZECH REPUBLIC</c:v>
                  </c:pt>
                  <c:pt idx="6">
                    <c:v>DENMARK</c:v>
                  </c:pt>
                  <c:pt idx="7">
                    <c:v>ESTONIA</c:v>
                  </c:pt>
                  <c:pt idx="8">
                    <c:v>FINLAND</c:v>
                  </c:pt>
                  <c:pt idx="9">
                    <c:v>FRANCE</c:v>
                  </c:pt>
                  <c:pt idx="10">
                    <c:v>GERMANY</c:v>
                  </c:pt>
                  <c:pt idx="11">
                    <c:v>GREECE</c:v>
                  </c:pt>
                  <c:pt idx="12">
                    <c:v>HUNGARY</c:v>
                  </c:pt>
                  <c:pt idx="13">
                    <c:v>IRELAND</c:v>
                  </c:pt>
                  <c:pt idx="14">
                    <c:v>ITALY</c:v>
                  </c:pt>
                  <c:pt idx="15">
                    <c:v>LATVIA</c:v>
                  </c:pt>
                  <c:pt idx="16">
                    <c:v>LITHUANIA</c:v>
                  </c:pt>
                  <c:pt idx="17">
                    <c:v>LUXEMBOURG</c:v>
                  </c:pt>
                  <c:pt idx="18">
                    <c:v>MALTA</c:v>
                  </c:pt>
                  <c:pt idx="19">
                    <c:v>NETHERLANDS</c:v>
                  </c:pt>
                  <c:pt idx="20">
                    <c:v>POLAND</c:v>
                  </c:pt>
                  <c:pt idx="21">
                    <c:v>PORTUGAL</c:v>
                  </c:pt>
                  <c:pt idx="22">
                    <c:v>ROMANIA</c:v>
                  </c:pt>
                  <c:pt idx="23">
                    <c:v>SLOVAKIA</c:v>
                  </c:pt>
                  <c:pt idx="24">
                    <c:v>SLOVENIA</c:v>
                  </c:pt>
                  <c:pt idx="25">
                    <c:v>SPAIN</c:v>
                  </c:pt>
                  <c:pt idx="26">
                    <c:v>SWEDEN</c:v>
                  </c:pt>
                  <c:pt idx="27">
                    <c:v>EU27</c:v>
                  </c:pt>
                  <c:pt idx="28">
                    <c:v>UK</c:v>
                  </c:pt>
                  <c:pt idx="29">
                    <c:v>CHINA</c:v>
                  </c:pt>
                  <c:pt idx="30">
                    <c:v>EASOC</c:v>
                  </c:pt>
                  <c:pt idx="31">
                    <c:v>INDIA</c:v>
                  </c:pt>
                  <c:pt idx="32">
                    <c:v>LATAM</c:v>
                  </c:pt>
                  <c:pt idx="33">
                    <c:v>RUSSIA</c:v>
                  </c:pt>
                  <c:pt idx="34">
                    <c:v>USMCA</c:v>
                  </c:pt>
                  <c:pt idx="35">
                    <c:v>LROW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3-47AC-A1EF-889BE6D0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87392"/>
        <c:axId val="911185424"/>
      </c:scatterChart>
      <c:valAx>
        <c:axId val="911187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FE_heat demand (IEA, TJ)</a:t>
                </a:r>
              </a:p>
            </c:rich>
          </c:tx>
          <c:layout>
            <c:manualLayout>
              <c:xMode val="edge"/>
              <c:yMode val="edge"/>
              <c:x val="0.43139045903541845"/>
              <c:y val="0.9433390631059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5424"/>
        <c:crosses val="autoZero"/>
        <c:crossBetween val="midCat"/>
      </c:valAx>
      <c:valAx>
        <c:axId val="911185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Heat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elec  capcity installed vs FE_elec demand (2015)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02084067849727"/>
          <c:y val="0.11180105501130369"/>
          <c:w val="0.76470694894481472"/>
          <c:h val="0.681974864229726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F585E7-4031-4515-8573-204C69D7F4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40B-4901-9F4A-955FB2BB3D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0B9BB4-F1D0-49A6-A1B2-9C971D20AD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40B-4901-9F4A-955FB2BB3D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876404-D73B-4C69-8BF3-4AD81A5C73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40B-4901-9F4A-955FB2BB3D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84C00A6-9288-432E-B1C9-4FD03E7F10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40B-4901-9F4A-955FB2BB3DB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02C67D-644A-4D24-90C9-F3B8B76375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40B-4901-9F4A-955FB2BB3DB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83FDF9-8D1B-4E42-A8F9-A3906122CC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40B-4901-9F4A-955FB2BB3DB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95D6E08-498D-4238-B40D-933BF6E95E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40B-4901-9F4A-955FB2BB3DB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08890DB-D0E9-482A-9884-42140898A4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40B-4901-9F4A-955FB2BB3DB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BF286EF-E698-421B-97AA-E3FC6801AC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40B-4901-9F4A-955FB2BB3DB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E55A790-0AEC-4C97-B7DB-4EB9567E40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40B-4901-9F4A-955FB2BB3DB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20CDEC-7A66-4F78-B866-ACDE44A5E8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40B-4901-9F4A-955FB2BB3DB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D04C855-B134-43E0-AD28-013D180B35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40B-4901-9F4A-955FB2BB3DB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DD40AF2-098D-406C-9BFC-CF5DA5D2DF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40B-4901-9F4A-955FB2BB3DB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255BB82-2D6E-4B4B-A23D-FEEF64CEC3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40B-4901-9F4A-955FB2BB3DB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E9B41F0-CB68-4B62-B42D-7BC74435C1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40B-4901-9F4A-955FB2BB3DB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F9C8B1F-8E40-4A1B-911D-EE70B59EAD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40B-4901-9F4A-955FB2BB3DB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05B51B6-7AD5-41F7-A49D-A7F9EF7474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40B-4901-9F4A-955FB2BB3DB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0BAD5E-9E4E-4C91-9647-6046B6DBFB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40B-4901-9F4A-955FB2BB3DB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3B5F065-90C9-4325-8671-BCED14F8C8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40B-4901-9F4A-955FB2BB3DB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2753805-1DC5-4B22-9711-38FC6275ED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40B-4901-9F4A-955FB2BB3DB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C02CA36-2FED-420C-82F8-D1D449C5DF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40B-4901-9F4A-955FB2BB3DB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6573C2F-ECF7-48B1-A4F3-A035BD83D4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40B-4901-9F4A-955FB2BB3DB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29489E1-6F12-4994-9291-8BED993EE7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40B-4901-9F4A-955FB2BB3DB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9531D54-83BB-460D-BECE-F9155A016D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40B-4901-9F4A-955FB2BB3DB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A4EB093-F3B1-4358-9A01-045784B2DA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40B-4901-9F4A-955FB2BB3DB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3D32C23-5F16-46FB-BC5F-1C118C861B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40B-4901-9F4A-955FB2BB3DB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B129CE0-DF46-4BE6-86A3-832204D472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40B-4901-9F4A-955FB2BB3DB9}"/>
                </c:ext>
              </c:extLst>
            </c:dLbl>
            <c:dLbl>
              <c:idx val="27"/>
              <c:layout>
                <c:manualLayout>
                  <c:x val="-9.9188044665326855E-17"/>
                  <c:y val="-6.9504712617378714E-2"/>
                </c:manualLayout>
              </c:layout>
              <c:tx>
                <c:rich>
                  <a:bodyPr/>
                  <a:lstStyle/>
                  <a:p>
                    <a:fld id="{A72A4B78-717B-45FD-ABB0-7DF2F86896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40B-4901-9F4A-955FB2BB3DB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225BFA5-6B54-4BB9-BC78-E0190F8223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40B-4901-9F4A-955FB2BB3DB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B83EEE9-B988-44C1-904A-F179C0FF70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40B-4901-9F4A-955FB2BB3DB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68BD287-2D29-4754-BC4C-397FC706C5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40B-4901-9F4A-955FB2BB3DB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10B1EAB-4AF5-4DCA-BF8B-EBDD85CA18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40B-4901-9F4A-955FB2BB3DB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176567B-A909-44A0-95B5-383EBFBC19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40B-4901-9F4A-955FB2BB3DB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B799FE5-C523-43BB-883C-0355DD7120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40B-4901-9F4A-955FB2BB3DB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E62BE32-83A9-4B5B-A841-B31D7272A9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40B-4901-9F4A-955FB2BB3DB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E02FF36-D05D-4C5A-A03C-87398A93F2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40B-4901-9F4A-955FB2BB3D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51605757261543361"/>
                  <c:y val="-6.7817402573947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'CHP-Check'!$AF$3:$AF$38</c:f>
              <c:numCache>
                <c:formatCode>_-* #,##0_-;\-* #,##0_-;_-* "-"??_-;_-@_-</c:formatCode>
                <c:ptCount val="36"/>
                <c:pt idx="0">
                  <c:v>220154.59229999999</c:v>
                </c:pt>
                <c:pt idx="1">
                  <c:v>293838.83909999998</c:v>
                </c:pt>
                <c:pt idx="2">
                  <c:v>101973.60030000001</c:v>
                </c:pt>
                <c:pt idx="3">
                  <c:v>55234.798600000002</c:v>
                </c:pt>
                <c:pt idx="4">
                  <c:v>14729.145699999999</c:v>
                </c:pt>
                <c:pt idx="5">
                  <c:v>196117.198</c:v>
                </c:pt>
                <c:pt idx="6">
                  <c:v>110912.37639999999</c:v>
                </c:pt>
                <c:pt idx="7">
                  <c:v>24667.202099999999</c:v>
                </c:pt>
                <c:pt idx="8">
                  <c:v>282589.20059999998</c:v>
                </c:pt>
                <c:pt idx="9">
                  <c:v>1566113.8929999999</c:v>
                </c:pt>
                <c:pt idx="10">
                  <c:v>1853812.7982999999</c:v>
                </c:pt>
                <c:pt idx="11">
                  <c:v>182833.20170000001</c:v>
                </c:pt>
                <c:pt idx="12">
                  <c:v>130647.5993</c:v>
                </c:pt>
                <c:pt idx="13">
                  <c:v>92839.015899999999</c:v>
                </c:pt>
                <c:pt idx="14">
                  <c:v>1034938.8014999999</c:v>
                </c:pt>
                <c:pt idx="15">
                  <c:v>23259.599900000001</c:v>
                </c:pt>
                <c:pt idx="16">
                  <c:v>33631.199500000002</c:v>
                </c:pt>
                <c:pt idx="17">
                  <c:v>0</c:v>
                </c:pt>
                <c:pt idx="18">
                  <c:v>7610.4</c:v>
                </c:pt>
                <c:pt idx="19">
                  <c:v>374944.44</c:v>
                </c:pt>
                <c:pt idx="20">
                  <c:v>460147.03</c:v>
                </c:pt>
                <c:pt idx="21">
                  <c:v>164923.20000000001</c:v>
                </c:pt>
                <c:pt idx="22">
                  <c:v>154908</c:v>
                </c:pt>
                <c:pt idx="23">
                  <c:v>87735.6</c:v>
                </c:pt>
                <c:pt idx="24">
                  <c:v>46036.800000000003</c:v>
                </c:pt>
                <c:pt idx="25">
                  <c:v>835336.8</c:v>
                </c:pt>
                <c:pt idx="26">
                  <c:v>449492.4</c:v>
                </c:pt>
                <c:pt idx="27">
                  <c:v>8799427.7322000004</c:v>
                </c:pt>
                <c:pt idx="28">
                  <c:v>1092909.31</c:v>
                </c:pt>
                <c:pt idx="29">
                  <c:v>17535711.599599998</c:v>
                </c:pt>
                <c:pt idx="30">
                  <c:v>8963215.1259000003</c:v>
                </c:pt>
                <c:pt idx="31">
                  <c:v>3663242.8204000001</c:v>
                </c:pt>
                <c:pt idx="32">
                  <c:v>2888441.9990999997</c:v>
                </c:pt>
                <c:pt idx="33">
                  <c:v>2636421.19</c:v>
                </c:pt>
                <c:pt idx="34">
                  <c:v>16331799.599300001</c:v>
                </c:pt>
                <c:pt idx="35">
                  <c:v>9788894.7523999996</c:v>
                </c:pt>
              </c:numCache>
            </c:numRef>
          </c:xVal>
          <c:yVal>
            <c:numRef>
              <c:f>'CHP-Check'!$AB$3:$AB$38</c:f>
              <c:numCache>
                <c:formatCode>_-* #,##0.0_-;\-* #,##0.0_-;_-* "-"??_-;_-@_-</c:formatCode>
                <c:ptCount val="36"/>
                <c:pt idx="0">
                  <c:v>24.726307287889117</c:v>
                </c:pt>
                <c:pt idx="1">
                  <c:v>22.047184049579265</c:v>
                </c:pt>
                <c:pt idx="2">
                  <c:v>10.114593006208475</c:v>
                </c:pt>
                <c:pt idx="3">
                  <c:v>4.54155511</c:v>
                </c:pt>
                <c:pt idx="4">
                  <c:v>1.812756</c:v>
                </c:pt>
                <c:pt idx="5">
                  <c:v>0</c:v>
                </c:pt>
                <c:pt idx="6">
                  <c:v>14.944197300000003</c:v>
                </c:pt>
                <c:pt idx="7">
                  <c:v>1.287078588518797</c:v>
                </c:pt>
                <c:pt idx="8">
                  <c:v>16.400579203718539</c:v>
                </c:pt>
                <c:pt idx="9">
                  <c:v>135.12737885000001</c:v>
                </c:pt>
                <c:pt idx="10">
                  <c:v>178.02430283693101</c:v>
                </c:pt>
                <c:pt idx="11">
                  <c:v>16.637700890000001</c:v>
                </c:pt>
                <c:pt idx="12">
                  <c:v>8.2696419396759442</c:v>
                </c:pt>
                <c:pt idx="13">
                  <c:v>9.1479810700000002</c:v>
                </c:pt>
                <c:pt idx="14">
                  <c:v>126.7959076819298</c:v>
                </c:pt>
                <c:pt idx="15">
                  <c:v>3.0289382000000002</c:v>
                </c:pt>
                <c:pt idx="16">
                  <c:v>4.2103991199999999</c:v>
                </c:pt>
                <c:pt idx="17">
                  <c:v>2.013438708571428</c:v>
                </c:pt>
                <c:pt idx="18">
                  <c:v>0.71342403922305764</c:v>
                </c:pt>
                <c:pt idx="19">
                  <c:v>31.03857963720154</c:v>
                </c:pt>
                <c:pt idx="20">
                  <c:v>29.326379033157892</c:v>
                </c:pt>
                <c:pt idx="21">
                  <c:v>20.642552746777628</c:v>
                </c:pt>
                <c:pt idx="22">
                  <c:v>21.64999924</c:v>
                </c:pt>
                <c:pt idx="23">
                  <c:v>8.662198720000001</c:v>
                </c:pt>
                <c:pt idx="24">
                  <c:v>3.4976698880989998</c:v>
                </c:pt>
                <c:pt idx="25">
                  <c:v>108.41536787919027</c:v>
                </c:pt>
                <c:pt idx="26">
                  <c:v>40.083673650000001</c:v>
                </c:pt>
                <c:pt idx="27">
                  <c:v>930.73354707058058</c:v>
                </c:pt>
                <c:pt idx="28">
                  <c:v>74.613797406256367</c:v>
                </c:pt>
                <c:pt idx="29">
                  <c:v>1392.3009300000001</c:v>
                </c:pt>
                <c:pt idx="30">
                  <c:v>638.82816418264906</c:v>
                </c:pt>
                <c:pt idx="31">
                  <c:v>309.99788799999999</c:v>
                </c:pt>
                <c:pt idx="32">
                  <c:v>216.41465299999999</c:v>
                </c:pt>
                <c:pt idx="33">
                  <c:v>259.50299999999999</c:v>
                </c:pt>
                <c:pt idx="34">
                  <c:v>1278.6834200000003</c:v>
                </c:pt>
                <c:pt idx="35">
                  <c:v>900.57967699999983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'CHP-Check'!$A$3:$A$38</c15:f>
                <c15:dlblRangeCache>
                  <c:ptCount val="36"/>
                  <c:pt idx="0">
                    <c:v>AUSTRIA</c:v>
                  </c:pt>
                  <c:pt idx="1">
                    <c:v>BELGIUM</c:v>
                  </c:pt>
                  <c:pt idx="2">
                    <c:v>BULGARIA</c:v>
                  </c:pt>
                  <c:pt idx="3">
                    <c:v>CROATIA</c:v>
                  </c:pt>
                  <c:pt idx="4">
                    <c:v>CYPRUS</c:v>
                  </c:pt>
                  <c:pt idx="5">
                    <c:v>CZECH REPUBLIC</c:v>
                  </c:pt>
                  <c:pt idx="6">
                    <c:v>DENMARK</c:v>
                  </c:pt>
                  <c:pt idx="7">
                    <c:v>ESTONIA</c:v>
                  </c:pt>
                  <c:pt idx="8">
                    <c:v>FINLAND</c:v>
                  </c:pt>
                  <c:pt idx="9">
                    <c:v>FRANCE</c:v>
                  </c:pt>
                  <c:pt idx="10">
                    <c:v>GERMANY</c:v>
                  </c:pt>
                  <c:pt idx="11">
                    <c:v>GREECE</c:v>
                  </c:pt>
                  <c:pt idx="12">
                    <c:v>HUNGARY</c:v>
                  </c:pt>
                  <c:pt idx="13">
                    <c:v>IRELAND</c:v>
                  </c:pt>
                  <c:pt idx="14">
                    <c:v>ITALY</c:v>
                  </c:pt>
                  <c:pt idx="15">
                    <c:v>LATVIA</c:v>
                  </c:pt>
                  <c:pt idx="16">
                    <c:v>LITHUANIA</c:v>
                  </c:pt>
                  <c:pt idx="17">
                    <c:v>LUXEMBOURG</c:v>
                  </c:pt>
                  <c:pt idx="18">
                    <c:v>MALTA</c:v>
                  </c:pt>
                  <c:pt idx="19">
                    <c:v>NETHERLANDS</c:v>
                  </c:pt>
                  <c:pt idx="20">
                    <c:v>POLAND</c:v>
                  </c:pt>
                  <c:pt idx="21">
                    <c:v>PORTUGAL</c:v>
                  </c:pt>
                  <c:pt idx="22">
                    <c:v>ROMANIA</c:v>
                  </c:pt>
                  <c:pt idx="23">
                    <c:v>SLOVAKIA</c:v>
                  </c:pt>
                  <c:pt idx="24">
                    <c:v>SLOVENIA</c:v>
                  </c:pt>
                  <c:pt idx="25">
                    <c:v>SPAIN</c:v>
                  </c:pt>
                  <c:pt idx="26">
                    <c:v>SWEDEN</c:v>
                  </c:pt>
                  <c:pt idx="27">
                    <c:v>EU27</c:v>
                  </c:pt>
                  <c:pt idx="28">
                    <c:v>UK</c:v>
                  </c:pt>
                  <c:pt idx="29">
                    <c:v>CHINA</c:v>
                  </c:pt>
                  <c:pt idx="30">
                    <c:v>EASOC</c:v>
                  </c:pt>
                  <c:pt idx="31">
                    <c:v>INDIA</c:v>
                  </c:pt>
                  <c:pt idx="32">
                    <c:v>LATAM</c:v>
                  </c:pt>
                  <c:pt idx="33">
                    <c:v>RUSSIA</c:v>
                  </c:pt>
                  <c:pt idx="34">
                    <c:v>USMCA</c:v>
                  </c:pt>
                  <c:pt idx="35">
                    <c:v>LROW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40B-4901-9F4A-955FB2BB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87392"/>
        <c:axId val="911185424"/>
      </c:scatterChart>
      <c:valAx>
        <c:axId val="911187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FE_elec demand (IEA, TJ)</a:t>
                </a:r>
              </a:p>
            </c:rich>
          </c:tx>
          <c:layout>
            <c:manualLayout>
              <c:xMode val="edge"/>
              <c:yMode val="edge"/>
              <c:x val="0.43139045903541845"/>
              <c:y val="0.9433390631059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5424"/>
        <c:crosses val="autoZero"/>
        <c:crossBetween val="midCat"/>
      </c:valAx>
      <c:valAx>
        <c:axId val="911185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Elec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heat capacity installed vs FE_heat demand (2015)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02084067849727"/>
          <c:y val="0.11180105501130369"/>
          <c:w val="0.76470694894481472"/>
          <c:h val="0.681974864229726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5011C5-47B2-4DCD-B1C6-2C653FA930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2EC-4445-8203-8CAA818153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08B034-DFAC-4897-B943-D2A3575B83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2EC-4445-8203-8CAA818153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02A140-ADD8-4A63-A40D-4DD439DBCC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EC-4445-8203-8CAA818153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13569E-9B1E-444B-8620-3278D14A9A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EC-4445-8203-8CAA818153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7558A2-F06E-49C8-B171-2F08CB919A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EC-4445-8203-8CAA818153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DDFB5D-113B-4433-802F-92C4809196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EC-4445-8203-8CAA818153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CADDA4-8CD5-4436-839E-5D470C5B9E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EC-4445-8203-8CAA818153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5E2BA0E-D79E-4F80-9CE6-EDEB1E5DB7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EC-4445-8203-8CAA818153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48E6813-0F64-4B4F-9527-D752B28CB6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EC-4445-8203-8CAA818153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D90B55B-FA5F-49D6-B661-A2B866C0F0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EC-4445-8203-8CAA818153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6FE69B7-87C8-4189-8A10-F5C7E26E81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EC-4445-8203-8CAA8181537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9D4F4C-1094-4A96-BE66-56E49C56EC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EC-4445-8203-8CAA8181537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4B25157-779C-4754-9A04-DDA22DF042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EC-4445-8203-8CAA8181537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B1AE459-5798-4EC7-8DB4-CFA7608C2E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EC-4445-8203-8CAA8181537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28E3140-6FB8-4850-8FEF-32455C1D92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EC-4445-8203-8CAA8181537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96BE526-6AC0-4B01-8568-E624B640EB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EC-4445-8203-8CAA8181537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40EF703-F12A-4E08-8A9E-7F99F3D982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EC-4445-8203-8CAA8181537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DEA24D1-C469-4FD5-9A57-445C643A8C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EC-4445-8203-8CAA8181537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8BD91BF-2558-4460-9F50-400435CCF1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EC-4445-8203-8CAA8181537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FB93455-9ED7-4842-9018-4594ADCE74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EC-4445-8203-8CAA8181537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0A0A5B8-1F69-4423-AFA3-3D6672F5B7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EC-4445-8203-8CAA8181537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32D9E29-592A-4861-BE03-21C6E0D286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EC-4445-8203-8CAA8181537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6035046-495F-46F7-B0B6-AD9DBD31AE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EC-4445-8203-8CAA8181537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1D1DFA2-0E40-40F8-960C-35C555E19C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EC-4445-8203-8CAA8181537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54BA201-C995-4FDA-A622-AB691D566A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EC-4445-8203-8CAA8181537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A3372D0-9E5C-4E20-81FC-79B56D15E6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EC-4445-8203-8CAA8181537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914F769-CB8B-41B7-8D1B-2CCCDEC444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EC-4445-8203-8CAA8181537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A980119-42E3-4122-B801-AFE0028F89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EC-4445-8203-8CAA8181537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F2F26BC-92A1-4F90-87B8-75A4FE0DA8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EC-4445-8203-8CAA8181537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B996D89-9103-4485-A99B-64307EEB4B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2EC-4445-8203-8CAA8181537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B8858AC-8672-441B-A2F1-89471E95D1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2EC-4445-8203-8CAA8181537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3D82A07-79CA-420B-8BB7-6DBE79E3C9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2EC-4445-8203-8CAA8181537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A963000-E246-4B78-8D22-2BF52B2239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2EC-4445-8203-8CAA8181537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657FB71-74F0-436E-8386-2AFE544921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2EC-4445-8203-8CAA8181537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2216A8A-289F-434C-B25E-03838A2424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2EC-4445-8203-8CAA8181537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9E57BFB-2DC6-4D7E-BF2C-749FB5339D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2EC-4445-8203-8CAA818153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4856559829059834"/>
                  <c:y val="-1.90373395676751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'CHP-Check'!$AE$3:$AE$38</c:f>
              <c:numCache>
                <c:formatCode>_-* #,##0_-;\-* #,##0_-;_-* "-"??_-;_-@_-</c:formatCode>
                <c:ptCount val="36"/>
                <c:pt idx="0">
                  <c:v>77383.866600000008</c:v>
                </c:pt>
                <c:pt idx="1">
                  <c:v>22431.601600000002</c:v>
                </c:pt>
                <c:pt idx="2">
                  <c:v>36558.995200000005</c:v>
                </c:pt>
                <c:pt idx="3">
                  <c:v>9684.0013999999992</c:v>
                </c:pt>
                <c:pt idx="4">
                  <c:v>2956.9987000000006</c:v>
                </c:pt>
                <c:pt idx="5">
                  <c:v>85694.811200000011</c:v>
                </c:pt>
                <c:pt idx="6">
                  <c:v>103751.4286</c:v>
                </c:pt>
                <c:pt idx="7">
                  <c:v>18029.001400000001</c:v>
                </c:pt>
                <c:pt idx="8">
                  <c:v>160436.99950000001</c:v>
                </c:pt>
                <c:pt idx="9">
                  <c:v>147226.6826</c:v>
                </c:pt>
                <c:pt idx="10">
                  <c:v>432296.00109999999</c:v>
                </c:pt>
                <c:pt idx="11">
                  <c:v>13359.295900000001</c:v>
                </c:pt>
                <c:pt idx="12">
                  <c:v>43929.0026</c:v>
                </c:pt>
                <c:pt idx="13">
                  <c:v>478.5471</c:v>
                </c:pt>
                <c:pt idx="14">
                  <c:v>173979.99970000001</c:v>
                </c:pt>
                <c:pt idx="15">
                  <c:v>21100.998899999999</c:v>
                </c:pt>
                <c:pt idx="16">
                  <c:v>33427.000899999999</c:v>
                </c:pt>
                <c:pt idx="17">
                  <c:v>0</c:v>
                </c:pt>
                <c:pt idx="18">
                  <c:v>207.2</c:v>
                </c:pt>
                <c:pt idx="19">
                  <c:v>98334</c:v>
                </c:pt>
                <c:pt idx="20">
                  <c:v>231488</c:v>
                </c:pt>
                <c:pt idx="21">
                  <c:v>13625</c:v>
                </c:pt>
                <c:pt idx="22">
                  <c:v>54160</c:v>
                </c:pt>
                <c:pt idx="23">
                  <c:v>26755</c:v>
                </c:pt>
                <c:pt idx="24">
                  <c:v>7984</c:v>
                </c:pt>
                <c:pt idx="25">
                  <c:v>12376.82</c:v>
                </c:pt>
                <c:pt idx="26">
                  <c:v>176012</c:v>
                </c:pt>
                <c:pt idx="27">
                  <c:v>2003667.2530000003</c:v>
                </c:pt>
                <c:pt idx="28">
                  <c:v>53923.32</c:v>
                </c:pt>
                <c:pt idx="29">
                  <c:v>4728214.0029999996</c:v>
                </c:pt>
                <c:pt idx="30">
                  <c:v>291856.89260000002</c:v>
                </c:pt>
                <c:pt idx="31">
                  <c:v>27741.598600000001</c:v>
                </c:pt>
                <c:pt idx="32">
                  <c:v>31620.742700000003</c:v>
                </c:pt>
                <c:pt idx="33">
                  <c:v>4324824</c:v>
                </c:pt>
                <c:pt idx="34">
                  <c:v>374414.00099999999</c:v>
                </c:pt>
                <c:pt idx="35">
                  <c:v>1274808.2199000001</c:v>
                </c:pt>
              </c:numCache>
            </c:numRef>
          </c:xVal>
          <c:yVal>
            <c:numRef>
              <c:f>'CHP-Check'!$AA$3:$AA$39</c:f>
              <c:numCache>
                <c:formatCode>_-* #,##0.0_-;\-* #,##0.0_-;_-* "-"??_-;_-@_-</c:formatCode>
                <c:ptCount val="37"/>
                <c:pt idx="0">
                  <c:v>10.8791222588293</c:v>
                </c:pt>
                <c:pt idx="1">
                  <c:v>1.5186666666666666E-2</c:v>
                </c:pt>
                <c:pt idx="2">
                  <c:v>7.4957177446062966</c:v>
                </c:pt>
                <c:pt idx="3">
                  <c:v>1.7783396586601001</c:v>
                </c:pt>
                <c:pt idx="4">
                  <c:v>0</c:v>
                </c:pt>
                <c:pt idx="5">
                  <c:v>0</c:v>
                </c:pt>
                <c:pt idx="6">
                  <c:v>23.7372378552488</c:v>
                </c:pt>
                <c:pt idx="7">
                  <c:v>4.9760571494881596</c:v>
                </c:pt>
                <c:pt idx="8">
                  <c:v>23.829466730216474</c:v>
                </c:pt>
                <c:pt idx="9">
                  <c:v>19.345060698039042</c:v>
                </c:pt>
                <c:pt idx="10">
                  <c:v>92.562949655701658</c:v>
                </c:pt>
                <c:pt idx="11">
                  <c:v>0.29844473514815506</c:v>
                </c:pt>
                <c:pt idx="12">
                  <c:v>8.6394432469942899</c:v>
                </c:pt>
                <c:pt idx="13">
                  <c:v>0</c:v>
                </c:pt>
                <c:pt idx="14">
                  <c:v>3.9598580205633374</c:v>
                </c:pt>
                <c:pt idx="15">
                  <c:v>5.2308002489754415</c:v>
                </c:pt>
                <c:pt idx="16">
                  <c:v>7.5613152828820978</c:v>
                </c:pt>
                <c:pt idx="17">
                  <c:v>0</c:v>
                </c:pt>
                <c:pt idx="18">
                  <c:v>0</c:v>
                </c:pt>
                <c:pt idx="19">
                  <c:v>9.5444509077686117</c:v>
                </c:pt>
                <c:pt idx="20">
                  <c:v>53.32404728700655</c:v>
                </c:pt>
                <c:pt idx="21">
                  <c:v>3.6000186324569472E-2</c:v>
                </c:pt>
                <c:pt idx="22">
                  <c:v>7.7087701437033296</c:v>
                </c:pt>
                <c:pt idx="23">
                  <c:v>17.610231614269654</c:v>
                </c:pt>
                <c:pt idx="24">
                  <c:v>1.8267775489462585</c:v>
                </c:pt>
                <c:pt idx="25">
                  <c:v>0</c:v>
                </c:pt>
                <c:pt idx="26">
                  <c:v>7.1490306048253842</c:v>
                </c:pt>
                <c:pt idx="27">
                  <c:v>348.04911604060607</c:v>
                </c:pt>
                <c:pt idx="28">
                  <c:v>23.128578136308249</c:v>
                </c:pt>
                <c:pt idx="29">
                  <c:v>612.30697572960923</c:v>
                </c:pt>
                <c:pt idx="30">
                  <c:v>19.103944251394267</c:v>
                </c:pt>
                <c:pt idx="31">
                  <c:v>0</c:v>
                </c:pt>
                <c:pt idx="32">
                  <c:v>0</c:v>
                </c:pt>
                <c:pt idx="33">
                  <c:v>970.6053501630646</c:v>
                </c:pt>
                <c:pt idx="34">
                  <c:v>31.338159747292746</c:v>
                </c:pt>
                <c:pt idx="35">
                  <c:v>90.817513035616969</c:v>
                </c:pt>
                <c:pt idx="36" formatCode="_-* #,##0.00_-;\-* #,##0.00_-;_-* &quot;-&quot;??_-;_-@_-">
                  <c:v>2402.8579453487564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'CHP-Check'!$A$3:$A$38</c15:f>
                <c15:dlblRangeCache>
                  <c:ptCount val="36"/>
                  <c:pt idx="0">
                    <c:v>AUSTRIA</c:v>
                  </c:pt>
                  <c:pt idx="1">
                    <c:v>BELGIUM</c:v>
                  </c:pt>
                  <c:pt idx="2">
                    <c:v>BULGARIA</c:v>
                  </c:pt>
                  <c:pt idx="3">
                    <c:v>CROATIA</c:v>
                  </c:pt>
                  <c:pt idx="4">
                    <c:v>CYPRUS</c:v>
                  </c:pt>
                  <c:pt idx="5">
                    <c:v>CZECH REPUBLIC</c:v>
                  </c:pt>
                  <c:pt idx="6">
                    <c:v>DENMARK</c:v>
                  </c:pt>
                  <c:pt idx="7">
                    <c:v>ESTONIA</c:v>
                  </c:pt>
                  <c:pt idx="8">
                    <c:v>FINLAND</c:v>
                  </c:pt>
                  <c:pt idx="9">
                    <c:v>FRANCE</c:v>
                  </c:pt>
                  <c:pt idx="10">
                    <c:v>GERMANY</c:v>
                  </c:pt>
                  <c:pt idx="11">
                    <c:v>GREECE</c:v>
                  </c:pt>
                  <c:pt idx="12">
                    <c:v>HUNGARY</c:v>
                  </c:pt>
                  <c:pt idx="13">
                    <c:v>IRELAND</c:v>
                  </c:pt>
                  <c:pt idx="14">
                    <c:v>ITALY</c:v>
                  </c:pt>
                  <c:pt idx="15">
                    <c:v>LATVIA</c:v>
                  </c:pt>
                  <c:pt idx="16">
                    <c:v>LITHUANIA</c:v>
                  </c:pt>
                  <c:pt idx="17">
                    <c:v>LUXEMBOURG</c:v>
                  </c:pt>
                  <c:pt idx="18">
                    <c:v>MALTA</c:v>
                  </c:pt>
                  <c:pt idx="19">
                    <c:v>NETHERLANDS</c:v>
                  </c:pt>
                  <c:pt idx="20">
                    <c:v>POLAND</c:v>
                  </c:pt>
                  <c:pt idx="21">
                    <c:v>PORTUGAL</c:v>
                  </c:pt>
                  <c:pt idx="22">
                    <c:v>ROMANIA</c:v>
                  </c:pt>
                  <c:pt idx="23">
                    <c:v>SLOVAKIA</c:v>
                  </c:pt>
                  <c:pt idx="24">
                    <c:v>SLOVENIA</c:v>
                  </c:pt>
                  <c:pt idx="25">
                    <c:v>SPAIN</c:v>
                  </c:pt>
                  <c:pt idx="26">
                    <c:v>SWEDEN</c:v>
                  </c:pt>
                  <c:pt idx="27">
                    <c:v>EU27</c:v>
                  </c:pt>
                  <c:pt idx="28">
                    <c:v>UK</c:v>
                  </c:pt>
                  <c:pt idx="29">
                    <c:v>CHINA</c:v>
                  </c:pt>
                  <c:pt idx="30">
                    <c:v>EASOC</c:v>
                  </c:pt>
                  <c:pt idx="31">
                    <c:v>INDIA</c:v>
                  </c:pt>
                  <c:pt idx="32">
                    <c:v>LATAM</c:v>
                  </c:pt>
                  <c:pt idx="33">
                    <c:v>RUSSIA</c:v>
                  </c:pt>
                  <c:pt idx="34">
                    <c:v>USMCA</c:v>
                  </c:pt>
                  <c:pt idx="35">
                    <c:v>LROW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2EC-4445-8203-8CAA8181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87392"/>
        <c:axId val="911185424"/>
      </c:scatterChart>
      <c:valAx>
        <c:axId val="911187392"/>
        <c:scaling>
          <c:orientation val="minMax"/>
          <c:max val="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FE_heat demand (IEA, TJ)</a:t>
                </a:r>
              </a:p>
            </c:rich>
          </c:tx>
          <c:layout>
            <c:manualLayout>
              <c:xMode val="edge"/>
              <c:yMode val="edge"/>
              <c:x val="0.43139045903541845"/>
              <c:y val="0.9433390631059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5424"/>
        <c:crosses val="autoZero"/>
        <c:crossBetween val="midCat"/>
      </c:valAx>
      <c:valAx>
        <c:axId val="911185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Heat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elec  capcity installed vs FE_elec demand (2015)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02084067849727"/>
          <c:y val="0.11180105501130369"/>
          <c:w val="0.76470694894481472"/>
          <c:h val="0.681974864229726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1046DC-A850-46D0-BFDD-36C920D439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5D8-42E2-A178-369D4A3A4F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CB6D01-A64F-4725-904C-1B30A928FD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5D8-42E2-A178-369D4A3A4F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AE1D87-8542-48FD-82D5-F16692FDF8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5D8-42E2-A178-369D4A3A4F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5216D2-2F7B-4413-AE29-06B3B9464A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5D8-42E2-A178-369D4A3A4F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EC15CD-897D-4D26-96FB-696E7F335A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5D8-42E2-A178-369D4A3A4F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6D14AC-41DB-4B2C-A6C9-CAFB39178E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5D8-42E2-A178-369D4A3A4F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48730C-AB44-429C-8B13-C8EE351C51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5D8-42E2-A178-369D4A3A4F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9D4DBA-3267-45F4-82B3-AF08F3DEF8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5D8-42E2-A178-369D4A3A4F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2CAFE55-D597-4A68-AEBF-855069BFA5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5D8-42E2-A178-369D4A3A4F5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C4B069-CEC7-4C98-9049-D4DBFCA87B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5D8-42E2-A178-369D4A3A4F5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284AF2-C806-46D4-B75F-0516B35B92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5D8-42E2-A178-369D4A3A4F5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13D6D55-AE60-4D3A-B80A-3B47E2E33E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5D8-42E2-A178-369D4A3A4F5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91FD12B-B3A3-4F0F-A118-675FFADDEC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5D8-42E2-A178-369D4A3A4F5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55A1494-AB3C-4AE5-B585-3CFA5176E8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5D8-42E2-A178-369D4A3A4F5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652CE7E-5636-4D41-AEE7-571BCE1181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5D8-42E2-A178-369D4A3A4F5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49DF844-FF6C-44CD-9E70-F8DE67A186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5D8-42E2-A178-369D4A3A4F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4BAC076-DACF-4D4D-92F2-6FEC9D2F2E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5D8-42E2-A178-369D4A3A4F5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ED686C7-9956-4E28-AEAA-6D732DC718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5D8-42E2-A178-369D4A3A4F5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BCE0EC1-0A9D-4D21-80AD-5D34762367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5D8-42E2-A178-369D4A3A4F5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0B3893C-5572-4BC9-ADD0-4478E71F75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5D8-42E2-A178-369D4A3A4F5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3CB5105-15BB-4F38-B705-2D75C857EB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5D8-42E2-A178-369D4A3A4F5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58114EE-EC2F-41D9-8D8E-1D7D885892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5D8-42E2-A178-369D4A3A4F5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0D0C833-9F48-45E1-83E3-C517FE0763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5D8-42E2-A178-369D4A3A4F5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0E11192-6657-4CA3-8418-28752CF9FC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5D8-42E2-A178-369D4A3A4F5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E0A8B80-3D09-4B85-9631-3E794F9148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5D8-42E2-A178-369D4A3A4F5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A55217B-A11D-4480-995C-64DACDDCF7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5D8-42E2-A178-369D4A3A4F5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BEB04CC-2C41-41C7-A1E3-7DDD96F4EE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5D8-42E2-A178-369D4A3A4F5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48E46DC-9DF8-4787-84D5-F7196ECEBB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5D8-42E2-A178-369D4A3A4F5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A1560E9-69AC-4C7A-873E-78E5FE09C9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5D8-42E2-A178-369D4A3A4F5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8A260F6-B3E2-4C1E-8675-3791FF70C1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5D8-42E2-A178-369D4A3A4F5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D89D3EB-E560-4B18-8E7D-DFBE959F8A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5D8-42E2-A178-369D4A3A4F5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60C81F9-8570-454E-9484-55FB3020DC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5D8-42E2-A178-369D4A3A4F5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7A70100-6A7E-47E9-8B13-205F2410DA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5D8-42E2-A178-369D4A3A4F5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DD2D99D-FF57-4485-B582-0924B97335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5D8-42E2-A178-369D4A3A4F5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2570308-86D2-460B-818B-5D712D4917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5D8-42E2-A178-369D4A3A4F5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94E8A80-7754-486D-A55C-A11CDC6B63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5D8-42E2-A178-369D4A3A4F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67818125561172893"/>
                  <c:y val="3.2150142111420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'CHP-Check'!$AF$3:$AF$38</c:f>
              <c:numCache>
                <c:formatCode>_-* #,##0_-;\-* #,##0_-;_-* "-"??_-;_-@_-</c:formatCode>
                <c:ptCount val="36"/>
                <c:pt idx="0">
                  <c:v>220154.59229999999</c:v>
                </c:pt>
                <c:pt idx="1">
                  <c:v>293838.83909999998</c:v>
                </c:pt>
                <c:pt idx="2">
                  <c:v>101973.60030000001</c:v>
                </c:pt>
                <c:pt idx="3">
                  <c:v>55234.798600000002</c:v>
                </c:pt>
                <c:pt idx="4">
                  <c:v>14729.145699999999</c:v>
                </c:pt>
                <c:pt idx="5">
                  <c:v>196117.198</c:v>
                </c:pt>
                <c:pt idx="6">
                  <c:v>110912.37639999999</c:v>
                </c:pt>
                <c:pt idx="7">
                  <c:v>24667.202099999999</c:v>
                </c:pt>
                <c:pt idx="8">
                  <c:v>282589.20059999998</c:v>
                </c:pt>
                <c:pt idx="9">
                  <c:v>1566113.8929999999</c:v>
                </c:pt>
                <c:pt idx="10">
                  <c:v>1853812.7982999999</c:v>
                </c:pt>
                <c:pt idx="11">
                  <c:v>182833.20170000001</c:v>
                </c:pt>
                <c:pt idx="12">
                  <c:v>130647.5993</c:v>
                </c:pt>
                <c:pt idx="13">
                  <c:v>92839.015899999999</c:v>
                </c:pt>
                <c:pt idx="14">
                  <c:v>1034938.8014999999</c:v>
                </c:pt>
                <c:pt idx="15">
                  <c:v>23259.599900000001</c:v>
                </c:pt>
                <c:pt idx="16">
                  <c:v>33631.199500000002</c:v>
                </c:pt>
                <c:pt idx="17">
                  <c:v>0</c:v>
                </c:pt>
                <c:pt idx="18">
                  <c:v>7610.4</c:v>
                </c:pt>
                <c:pt idx="19">
                  <c:v>374944.44</c:v>
                </c:pt>
                <c:pt idx="20">
                  <c:v>460147.03</c:v>
                </c:pt>
                <c:pt idx="21">
                  <c:v>164923.20000000001</c:v>
                </c:pt>
                <c:pt idx="22">
                  <c:v>154908</c:v>
                </c:pt>
                <c:pt idx="23">
                  <c:v>87735.6</c:v>
                </c:pt>
                <c:pt idx="24">
                  <c:v>46036.800000000003</c:v>
                </c:pt>
                <c:pt idx="25">
                  <c:v>835336.8</c:v>
                </c:pt>
                <c:pt idx="26">
                  <c:v>449492.4</c:v>
                </c:pt>
                <c:pt idx="27">
                  <c:v>8799427.7322000004</c:v>
                </c:pt>
                <c:pt idx="28">
                  <c:v>1092909.31</c:v>
                </c:pt>
                <c:pt idx="29">
                  <c:v>17535711.599599998</c:v>
                </c:pt>
                <c:pt idx="30">
                  <c:v>8963215.1259000003</c:v>
                </c:pt>
                <c:pt idx="31">
                  <c:v>3663242.8204000001</c:v>
                </c:pt>
                <c:pt idx="32">
                  <c:v>2888441.9990999997</c:v>
                </c:pt>
                <c:pt idx="33">
                  <c:v>2636421.19</c:v>
                </c:pt>
                <c:pt idx="34">
                  <c:v>16331799.599300001</c:v>
                </c:pt>
                <c:pt idx="35">
                  <c:v>9788894.7523999996</c:v>
                </c:pt>
              </c:numCache>
            </c:numRef>
          </c:xVal>
          <c:yVal>
            <c:numRef>
              <c:f>'CHP-Check'!$AB$3:$AB$38</c:f>
              <c:numCache>
                <c:formatCode>_-* #,##0.0_-;\-* #,##0.0_-;_-* "-"??_-;_-@_-</c:formatCode>
                <c:ptCount val="36"/>
                <c:pt idx="0">
                  <c:v>24.726307287889117</c:v>
                </c:pt>
                <c:pt idx="1">
                  <c:v>22.047184049579265</c:v>
                </c:pt>
                <c:pt idx="2">
                  <c:v>10.114593006208475</c:v>
                </c:pt>
                <c:pt idx="3">
                  <c:v>4.54155511</c:v>
                </c:pt>
                <c:pt idx="4">
                  <c:v>1.812756</c:v>
                </c:pt>
                <c:pt idx="5">
                  <c:v>0</c:v>
                </c:pt>
                <c:pt idx="6">
                  <c:v>14.944197300000003</c:v>
                </c:pt>
                <c:pt idx="7">
                  <c:v>1.287078588518797</c:v>
                </c:pt>
                <c:pt idx="8">
                  <c:v>16.400579203718539</c:v>
                </c:pt>
                <c:pt idx="9">
                  <c:v>135.12737885000001</c:v>
                </c:pt>
                <c:pt idx="10">
                  <c:v>178.02430283693101</c:v>
                </c:pt>
                <c:pt idx="11">
                  <c:v>16.637700890000001</c:v>
                </c:pt>
                <c:pt idx="12">
                  <c:v>8.2696419396759442</c:v>
                </c:pt>
                <c:pt idx="13">
                  <c:v>9.1479810700000002</c:v>
                </c:pt>
                <c:pt idx="14">
                  <c:v>126.7959076819298</c:v>
                </c:pt>
                <c:pt idx="15">
                  <c:v>3.0289382000000002</c:v>
                </c:pt>
                <c:pt idx="16">
                  <c:v>4.2103991199999999</c:v>
                </c:pt>
                <c:pt idx="17">
                  <c:v>2.013438708571428</c:v>
                </c:pt>
                <c:pt idx="18">
                  <c:v>0.71342403922305764</c:v>
                </c:pt>
                <c:pt idx="19">
                  <c:v>31.03857963720154</c:v>
                </c:pt>
                <c:pt idx="20">
                  <c:v>29.326379033157892</c:v>
                </c:pt>
                <c:pt idx="21">
                  <c:v>20.642552746777628</c:v>
                </c:pt>
                <c:pt idx="22">
                  <c:v>21.64999924</c:v>
                </c:pt>
                <c:pt idx="23">
                  <c:v>8.662198720000001</c:v>
                </c:pt>
                <c:pt idx="24">
                  <c:v>3.4976698880989998</c:v>
                </c:pt>
                <c:pt idx="25">
                  <c:v>108.41536787919027</c:v>
                </c:pt>
                <c:pt idx="26">
                  <c:v>40.083673650000001</c:v>
                </c:pt>
                <c:pt idx="27">
                  <c:v>930.73354707058058</c:v>
                </c:pt>
                <c:pt idx="28">
                  <c:v>74.613797406256367</c:v>
                </c:pt>
                <c:pt idx="29">
                  <c:v>1392.3009300000001</c:v>
                </c:pt>
                <c:pt idx="30">
                  <c:v>638.82816418264906</c:v>
                </c:pt>
                <c:pt idx="31">
                  <c:v>309.99788799999999</c:v>
                </c:pt>
                <c:pt idx="32">
                  <c:v>216.41465299999999</c:v>
                </c:pt>
                <c:pt idx="33">
                  <c:v>259.50299999999999</c:v>
                </c:pt>
                <c:pt idx="34">
                  <c:v>1278.6834200000003</c:v>
                </c:pt>
                <c:pt idx="35">
                  <c:v>900.57967699999983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'CHP-Check'!$A$3:$A$38</c15:f>
                <c15:dlblRangeCache>
                  <c:ptCount val="36"/>
                  <c:pt idx="0">
                    <c:v>AUSTRIA</c:v>
                  </c:pt>
                  <c:pt idx="1">
                    <c:v>BELGIUM</c:v>
                  </c:pt>
                  <c:pt idx="2">
                    <c:v>BULGARIA</c:v>
                  </c:pt>
                  <c:pt idx="3">
                    <c:v>CROATIA</c:v>
                  </c:pt>
                  <c:pt idx="4">
                    <c:v>CYPRUS</c:v>
                  </c:pt>
                  <c:pt idx="5">
                    <c:v>CZECH REPUBLIC</c:v>
                  </c:pt>
                  <c:pt idx="6">
                    <c:v>DENMARK</c:v>
                  </c:pt>
                  <c:pt idx="7">
                    <c:v>ESTONIA</c:v>
                  </c:pt>
                  <c:pt idx="8">
                    <c:v>FINLAND</c:v>
                  </c:pt>
                  <c:pt idx="9">
                    <c:v>FRANCE</c:v>
                  </c:pt>
                  <c:pt idx="10">
                    <c:v>GERMANY</c:v>
                  </c:pt>
                  <c:pt idx="11">
                    <c:v>GREECE</c:v>
                  </c:pt>
                  <c:pt idx="12">
                    <c:v>HUNGARY</c:v>
                  </c:pt>
                  <c:pt idx="13">
                    <c:v>IRELAND</c:v>
                  </c:pt>
                  <c:pt idx="14">
                    <c:v>ITALY</c:v>
                  </c:pt>
                  <c:pt idx="15">
                    <c:v>LATVIA</c:v>
                  </c:pt>
                  <c:pt idx="16">
                    <c:v>LITHUANIA</c:v>
                  </c:pt>
                  <c:pt idx="17">
                    <c:v>LUXEMBOURG</c:v>
                  </c:pt>
                  <c:pt idx="18">
                    <c:v>MALTA</c:v>
                  </c:pt>
                  <c:pt idx="19">
                    <c:v>NETHERLANDS</c:v>
                  </c:pt>
                  <c:pt idx="20">
                    <c:v>POLAND</c:v>
                  </c:pt>
                  <c:pt idx="21">
                    <c:v>PORTUGAL</c:v>
                  </c:pt>
                  <c:pt idx="22">
                    <c:v>ROMANIA</c:v>
                  </c:pt>
                  <c:pt idx="23">
                    <c:v>SLOVAKIA</c:v>
                  </c:pt>
                  <c:pt idx="24">
                    <c:v>SLOVENIA</c:v>
                  </c:pt>
                  <c:pt idx="25">
                    <c:v>SPAIN</c:v>
                  </c:pt>
                  <c:pt idx="26">
                    <c:v>SWEDEN</c:v>
                  </c:pt>
                  <c:pt idx="27">
                    <c:v>EU27</c:v>
                  </c:pt>
                  <c:pt idx="28">
                    <c:v>UK</c:v>
                  </c:pt>
                  <c:pt idx="29">
                    <c:v>CHINA</c:v>
                  </c:pt>
                  <c:pt idx="30">
                    <c:v>EASOC</c:v>
                  </c:pt>
                  <c:pt idx="31">
                    <c:v>INDIA</c:v>
                  </c:pt>
                  <c:pt idx="32">
                    <c:v>LATAM</c:v>
                  </c:pt>
                  <c:pt idx="33">
                    <c:v>RUSSIA</c:v>
                  </c:pt>
                  <c:pt idx="34">
                    <c:v>USMCA</c:v>
                  </c:pt>
                  <c:pt idx="35">
                    <c:v>LROW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5D8-42E2-A178-369D4A3A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87392"/>
        <c:axId val="911185424"/>
      </c:scatterChart>
      <c:valAx>
        <c:axId val="911187392"/>
        <c:scaling>
          <c:orientation val="minMax"/>
          <c:max val="4000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FE_elec demand (IEA, TJ)</a:t>
                </a:r>
              </a:p>
            </c:rich>
          </c:tx>
          <c:layout>
            <c:manualLayout>
              <c:xMode val="edge"/>
              <c:yMode val="edge"/>
              <c:x val="0.43139045903541845"/>
              <c:y val="0.9433390631059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5424"/>
        <c:crosses val="autoZero"/>
        <c:crossBetween val="midCat"/>
      </c:valAx>
      <c:valAx>
        <c:axId val="91118542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Elec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217714</xdr:colOff>
      <xdr:row>46</xdr:row>
      <xdr:rowOff>13608</xdr:rowOff>
    </xdr:from>
    <xdr:to>
      <xdr:col>17</xdr:col>
      <xdr:colOff>136071</xdr:colOff>
      <xdr:row>60</xdr:row>
      <xdr:rowOff>136072</xdr:rowOff>
    </xdr:to>
    <xdr:sp macro="" textlink="">
      <xdr:nvSpPr>
        <xdr:cNvPr id="2" name="Abgerundetes Rechtec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37214" y="10627179"/>
          <a:ext cx="6858000" cy="278946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Imported</a:t>
          </a:r>
          <a:r>
            <a:rPr lang="de-AT" sz="1100" baseline="0"/>
            <a:t> conversion efficiencies under go som plausibility checks (CHP overall efficiency &lt;1, efficiencies within reasonable limits), else default values (average over all plausible regions) will be chosen.</a:t>
          </a:r>
          <a:endParaRPr lang="de-A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112059</xdr:colOff>
      <xdr:row>46</xdr:row>
      <xdr:rowOff>156883</xdr:rowOff>
    </xdr:from>
    <xdr:to>
      <xdr:col>18</xdr:col>
      <xdr:colOff>347382</xdr:colOff>
      <xdr:row>61</xdr:row>
      <xdr:rowOff>88847</xdr:rowOff>
    </xdr:to>
    <xdr:sp macro="" textlink="">
      <xdr:nvSpPr>
        <xdr:cNvPr id="2" name="Abgerundetes Rechtec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364441" y="11127442"/>
          <a:ext cx="6858000" cy="278946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Imported</a:t>
          </a:r>
          <a:r>
            <a:rPr lang="de-AT" sz="1100" baseline="0"/>
            <a:t> conversion efficiencies under go som plausibility checks (CHP overall efficiency &lt;1, efficiencies within reasonable limits), else default values (average over all plausible regions) will be chosen.</a:t>
          </a:r>
          <a:endParaRPr lang="de-A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257175</xdr:colOff>
      <xdr:row>1</xdr:row>
      <xdr:rowOff>1527173</xdr:rowOff>
    </xdr:from>
    <xdr:to>
      <xdr:col>44</xdr:col>
      <xdr:colOff>367393</xdr:colOff>
      <xdr:row>25</xdr:row>
      <xdr:rowOff>102102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300422</xdr:colOff>
      <xdr:row>27</xdr:row>
      <xdr:rowOff>41621</xdr:rowOff>
    </xdr:from>
    <xdr:to>
      <xdr:col>44</xdr:col>
      <xdr:colOff>353785</xdr:colOff>
      <xdr:row>53</xdr:row>
      <xdr:rowOff>4478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680357</xdr:colOff>
      <xdr:row>1</xdr:row>
      <xdr:rowOff>1387928</xdr:rowOff>
    </xdr:from>
    <xdr:to>
      <xdr:col>51</xdr:col>
      <xdr:colOff>26357</xdr:colOff>
      <xdr:row>24</xdr:row>
      <xdr:rowOff>144285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27</xdr:row>
      <xdr:rowOff>0</xdr:rowOff>
    </xdr:from>
    <xdr:to>
      <xdr:col>51</xdr:col>
      <xdr:colOff>104589</xdr:colOff>
      <xdr:row>52</xdr:row>
      <xdr:rowOff>144285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0.09326</cdr:x>
      <cdr:y>0.65834</cdr:y>
    </cdr:from>
    <cdr:to>
      <cdr:x>0.36561</cdr:x>
      <cdr:y>0.85858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438150" y="3121026"/>
          <a:ext cx="1279525" cy="949323"/>
        </a:xfrm>
        <a:prstGeom xmlns:a="http://schemas.openxmlformats.org/drawingml/2006/main" prst="ellipse">
          <a:avLst/>
        </a:prstGeom>
        <a:solidFill xmlns:a="http://schemas.openxmlformats.org/drawingml/2006/main">
          <a:srgbClr val="DCEC44">
            <a:alpha val="38039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0.07532</cdr:x>
      <cdr:y>0.59139</cdr:y>
    </cdr:from>
    <cdr:to>
      <cdr:x>0.44999</cdr:x>
      <cdr:y>0.86272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353627" y="2809529"/>
          <a:ext cx="1758950" cy="1289050"/>
        </a:xfrm>
        <a:prstGeom xmlns:a="http://schemas.openxmlformats.org/drawingml/2006/main" prst="ellipse">
          <a:avLst/>
        </a:prstGeom>
        <a:solidFill xmlns:a="http://schemas.openxmlformats.org/drawingml/2006/main">
          <a:srgbClr val="DCEC44">
            <a:alpha val="38039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TRA_capacity_vensim_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PROTRA_capacity"/>
      <sheetName val="CHP-heat-to-power-ratio"/>
      <sheetName val="CHP_check_vensim_data"/>
      <sheetName val="CHP_check_original_data"/>
      <sheetName val="PROTRA_capacity-Original_Data"/>
      <sheetName val="PROTRA_capacity-CHINA-Fix"/>
      <sheetName val="PROTRA_capacity-UK-Fix"/>
      <sheetName val="CHP-geothermal-fix"/>
      <sheetName val="formulas"/>
    </sheetNames>
    <sheetDataSet>
      <sheetData sheetId="0"/>
      <sheetData sheetId="1">
        <row r="1711">
          <cell r="P1711">
            <v>10.8791222588293</v>
          </cell>
        </row>
        <row r="1712">
          <cell r="P1712">
            <v>1.5186666666666666E-2</v>
          </cell>
        </row>
        <row r="1713">
          <cell r="P1713">
            <v>7.4957177446062966</v>
          </cell>
        </row>
        <row r="1714">
          <cell r="P1714">
            <v>1.7783396586601001</v>
          </cell>
        </row>
        <row r="1715">
          <cell r="P1715">
            <v>0</v>
          </cell>
        </row>
        <row r="1716">
          <cell r="P1716">
            <v>0</v>
          </cell>
        </row>
        <row r="1717">
          <cell r="P1717">
            <v>23.7372378552488</v>
          </cell>
        </row>
        <row r="1718">
          <cell r="P1718">
            <v>4.9760571494881596</v>
          </cell>
        </row>
        <row r="1719">
          <cell r="P1719">
            <v>23.829466730216474</v>
          </cell>
        </row>
        <row r="1720">
          <cell r="P1720">
            <v>19.345060698039042</v>
          </cell>
        </row>
        <row r="1721">
          <cell r="P1721">
            <v>92.562949655701658</v>
          </cell>
        </row>
        <row r="1722">
          <cell r="P1722">
            <v>0.29844473514815506</v>
          </cell>
        </row>
        <row r="1723">
          <cell r="P1723">
            <v>8.6394432469942899</v>
          </cell>
        </row>
        <row r="1724">
          <cell r="P1724">
            <v>0</v>
          </cell>
        </row>
        <row r="1725">
          <cell r="P1725">
            <v>3.9598580205633374</v>
          </cell>
        </row>
        <row r="1726">
          <cell r="P1726">
            <v>5.2308002489754415</v>
          </cell>
        </row>
        <row r="1727">
          <cell r="P1727">
            <v>7.5613152828820978</v>
          </cell>
        </row>
        <row r="1728">
          <cell r="P1728">
            <v>0</v>
          </cell>
        </row>
        <row r="1729">
          <cell r="P1729">
            <v>0</v>
          </cell>
        </row>
        <row r="1730">
          <cell r="P1730">
            <v>9.5444509077686117</v>
          </cell>
        </row>
        <row r="1731">
          <cell r="P1731">
            <v>53.32404728700655</v>
          </cell>
        </row>
        <row r="1732">
          <cell r="P1732">
            <v>3.6000186324569472E-2</v>
          </cell>
        </row>
        <row r="1733">
          <cell r="P1733">
            <v>7.7087701437033296</v>
          </cell>
        </row>
        <row r="1734">
          <cell r="P1734">
            <v>17.610231614269654</v>
          </cell>
        </row>
        <row r="1735">
          <cell r="P1735">
            <v>1.8267775489462585</v>
          </cell>
        </row>
        <row r="1736">
          <cell r="P1736">
            <v>0</v>
          </cell>
        </row>
        <row r="1737">
          <cell r="P1737">
            <v>7.1490306048253842</v>
          </cell>
        </row>
        <row r="1738">
          <cell r="P1738">
            <v>348.04911604060607</v>
          </cell>
        </row>
        <row r="1739">
          <cell r="P1739">
            <v>23.128578136308249</v>
          </cell>
        </row>
        <row r="1740">
          <cell r="P1740">
            <v>612.30697572960923</v>
          </cell>
        </row>
        <row r="1741">
          <cell r="P1741">
            <v>19.103944251394267</v>
          </cell>
        </row>
        <row r="1742">
          <cell r="P1742">
            <v>0</v>
          </cell>
        </row>
        <row r="1743">
          <cell r="P1743">
            <v>0</v>
          </cell>
        </row>
        <row r="1744">
          <cell r="P1744">
            <v>970.6053501630646</v>
          </cell>
        </row>
        <row r="1745">
          <cell r="P1745">
            <v>31.338159747292746</v>
          </cell>
        </row>
        <row r="1746">
          <cell r="P1746">
            <v>90.817513035616969</v>
          </cell>
        </row>
        <row r="1749">
          <cell r="P1749">
            <v>24.726307287889117</v>
          </cell>
        </row>
        <row r="1750">
          <cell r="P1750">
            <v>22.047184049579265</v>
          </cell>
        </row>
        <row r="1751">
          <cell r="P1751">
            <v>10.114593006208475</v>
          </cell>
        </row>
        <row r="1752">
          <cell r="P1752">
            <v>4.54155511</v>
          </cell>
        </row>
        <row r="1753">
          <cell r="P1753">
            <v>1.812756</v>
          </cell>
        </row>
        <row r="1754">
          <cell r="P1754">
            <v>0</v>
          </cell>
        </row>
        <row r="1755">
          <cell r="P1755">
            <v>14.944197300000003</v>
          </cell>
        </row>
        <row r="1756">
          <cell r="P1756">
            <v>1.287078588518797</v>
          </cell>
        </row>
        <row r="1757">
          <cell r="P1757">
            <v>16.400579203718539</v>
          </cell>
        </row>
        <row r="1758">
          <cell r="P1758">
            <v>135.12737885000001</v>
          </cell>
        </row>
        <row r="1759">
          <cell r="P1759">
            <v>178.02430283693101</v>
          </cell>
        </row>
        <row r="1760">
          <cell r="P1760">
            <v>16.637700890000001</v>
          </cell>
        </row>
        <row r="1761">
          <cell r="P1761">
            <v>8.2696419396759442</v>
          </cell>
        </row>
        <row r="1762">
          <cell r="P1762">
            <v>9.1479810700000002</v>
          </cell>
        </row>
        <row r="1763">
          <cell r="P1763">
            <v>126.7959076819298</v>
          </cell>
        </row>
        <row r="1764">
          <cell r="P1764">
            <v>3.0289382000000002</v>
          </cell>
        </row>
        <row r="1765">
          <cell r="P1765">
            <v>4.2103991199999999</v>
          </cell>
        </row>
        <row r="1766">
          <cell r="P1766">
            <v>2.013438708571428</v>
          </cell>
        </row>
        <row r="1767">
          <cell r="P1767">
            <v>0.71342403922305764</v>
          </cell>
        </row>
        <row r="1768">
          <cell r="P1768">
            <v>31.03857963720154</v>
          </cell>
        </row>
        <row r="1769">
          <cell r="P1769">
            <v>29.326379033157892</v>
          </cell>
        </row>
        <row r="1770">
          <cell r="P1770">
            <v>20.642552746777628</v>
          </cell>
        </row>
        <row r="1771">
          <cell r="P1771">
            <v>21.64999924</v>
          </cell>
        </row>
        <row r="1772">
          <cell r="P1772">
            <v>8.662198720000001</v>
          </cell>
        </row>
        <row r="1773">
          <cell r="P1773">
            <v>3.4976698880989998</v>
          </cell>
        </row>
        <row r="1774">
          <cell r="P1774">
            <v>108.41536787919027</v>
          </cell>
        </row>
        <row r="1775">
          <cell r="P1775">
            <v>40.083673650000001</v>
          </cell>
        </row>
        <row r="1776">
          <cell r="P1776">
            <v>930.73354707058058</v>
          </cell>
        </row>
        <row r="1777">
          <cell r="P1777">
            <v>74.613797406256367</v>
          </cell>
        </row>
        <row r="1778">
          <cell r="P1778">
            <v>1392.3009300000001</v>
          </cell>
        </row>
        <row r="1779">
          <cell r="P1779">
            <v>638.82816418264906</v>
          </cell>
        </row>
        <row r="1780">
          <cell r="P1780">
            <v>309.99788799999999</v>
          </cell>
        </row>
        <row r="1781">
          <cell r="P1781">
            <v>216.41465299999999</v>
          </cell>
        </row>
        <row r="1782">
          <cell r="P1782">
            <v>259.50299999999999</v>
          </cell>
        </row>
        <row r="1783">
          <cell r="P1783">
            <v>1278.6834200000003</v>
          </cell>
        </row>
        <row r="1784">
          <cell r="P1784">
            <v>900.57967699999983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78"/>
  <sheetViews>
    <sheetView zoomScale="70" zoomScaleNormal="70" workbookViewId="0">
      <pane xSplit="2" ySplit="2" topLeftCell="E13" activePane="bottomRight" state="frozen"/>
      <selection pane="topRight" activeCell="C1" sqref="C1"/>
      <selection pane="bottomLeft" activeCell="A3" sqref="A3"/>
      <selection pane="bottomRight" activeCell="W37" sqref="W37"/>
    </sheetView>
  </sheetViews>
  <sheetFormatPr baseColWidth="10" defaultRowHeight="14.4" x14ac:dyDescent="0.3"/>
  <cols>
    <col min="1" max="1" width="30.109375" bestFit="1" customWidth="1"/>
    <col min="2" max="2" width="6.88671875" bestFit="1" customWidth="1"/>
    <col min="3" max="3" width="17.109375" bestFit="1" customWidth="1"/>
    <col min="4" max="4" width="7.6640625" bestFit="1" customWidth="1"/>
    <col min="5" max="5" width="7.33203125" bestFit="1" customWidth="1"/>
    <col min="6" max="12" width="7.6640625" bestFit="1" customWidth="1"/>
    <col min="13" max="19" width="6.88671875" bestFit="1" customWidth="1"/>
    <col min="20" max="23" width="7.6640625" bestFit="1" customWidth="1"/>
    <col min="24" max="26" width="7.33203125" bestFit="1" customWidth="1"/>
    <col min="27" max="29" width="7.6640625" bestFit="1" customWidth="1"/>
    <col min="30" max="33" width="7.33203125" bestFit="1" customWidth="1"/>
    <col min="34" max="37" width="7.6640625" bestFit="1" customWidth="1"/>
    <col min="38" max="44" width="7.33203125" bestFit="1" customWidth="1"/>
  </cols>
  <sheetData>
    <row r="2" spans="1:44" ht="159.75" customHeight="1" x14ac:dyDescent="0.3">
      <c r="A2" t="s">
        <v>77</v>
      </c>
      <c r="B2" t="s">
        <v>78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</row>
    <row r="3" spans="1:44" x14ac:dyDescent="0.3">
      <c r="A3" t="s">
        <v>42</v>
      </c>
      <c r="B3">
        <v>2015</v>
      </c>
      <c r="C3" s="1">
        <v>0.37421722636919746</v>
      </c>
      <c r="D3" s="1">
        <v>0.37421722636919746</v>
      </c>
      <c r="E3" s="1">
        <f>1/3</f>
        <v>0.33333333333333331</v>
      </c>
      <c r="F3" s="1">
        <v>0.30688521890490544</v>
      </c>
      <c r="G3" s="1">
        <v>0.30688521890490544</v>
      </c>
      <c r="H3" s="1">
        <v>0.28613638257515711</v>
      </c>
      <c r="I3" s="1">
        <v>0.28613638257515711</v>
      </c>
      <c r="J3" s="1">
        <v>0.1044858008793603</v>
      </c>
      <c r="K3" s="1">
        <v>0.28613638257515711</v>
      </c>
      <c r="L3" s="1">
        <v>0.28613638257515711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0.4036963188207599</v>
      </c>
      <c r="U3" s="1">
        <v>0.4036963188207599</v>
      </c>
      <c r="V3" s="1">
        <v>0.42085222277825812</v>
      </c>
      <c r="W3" s="1">
        <v>0.42085222277825812</v>
      </c>
      <c r="X3" s="1">
        <v>1</v>
      </c>
      <c r="Y3" s="1">
        <v>0.99999999999999978</v>
      </c>
      <c r="Z3" s="1">
        <v>0.99999999999999978</v>
      </c>
      <c r="AA3" s="1">
        <v>0.58149433397421468</v>
      </c>
      <c r="AB3" s="1">
        <v>0.58149433397421468</v>
      </c>
      <c r="AC3" s="1">
        <v>0.33317836418060853</v>
      </c>
      <c r="AD3" s="1">
        <v>1.0000000000000002</v>
      </c>
      <c r="AE3" s="1">
        <v>1</v>
      </c>
      <c r="AF3" s="1">
        <v>1</v>
      </c>
      <c r="AG3" s="1">
        <v>1</v>
      </c>
      <c r="AH3" s="1">
        <v>0.4036963188207599</v>
      </c>
      <c r="AI3" s="1">
        <v>0.4036963188207599</v>
      </c>
      <c r="AJ3" s="1">
        <v>0.21602750514216654</v>
      </c>
      <c r="AK3" s="1">
        <v>0.21602750514216654</v>
      </c>
      <c r="AL3" s="1">
        <v>0.99999999999999967</v>
      </c>
      <c r="AM3" s="1">
        <v>0.99999999999999967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</row>
    <row r="4" spans="1:44" x14ac:dyDescent="0.3">
      <c r="A4" t="s">
        <v>43</v>
      </c>
      <c r="B4">
        <v>2015</v>
      </c>
      <c r="C4" s="1">
        <v>0.51755545030593342</v>
      </c>
      <c r="D4" s="1">
        <v>0.51755545030593342</v>
      </c>
      <c r="E4" s="1">
        <f t="shared" ref="E4:E38" si="0">1/3</f>
        <v>0.33333333333333331</v>
      </c>
      <c r="F4" s="1">
        <v>0.50675734786975901</v>
      </c>
      <c r="G4" s="1">
        <v>0.50675734786975901</v>
      </c>
      <c r="H4" s="1">
        <v>0.49958387671201021</v>
      </c>
      <c r="I4" s="1">
        <v>0.49958387671201021</v>
      </c>
      <c r="J4" s="1">
        <v>0.19770416524062193</v>
      </c>
      <c r="K4" s="1">
        <v>0.49958387671201021</v>
      </c>
      <c r="L4" s="1">
        <v>0.49958387671201021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0.36819648888307333</v>
      </c>
      <c r="U4" s="1">
        <v>0.36819648888307333</v>
      </c>
      <c r="V4" s="1">
        <v>0.50607239564189588</v>
      </c>
      <c r="W4" s="1">
        <v>0.50607239564189588</v>
      </c>
      <c r="X4" s="1">
        <v>1</v>
      </c>
      <c r="Y4" s="1">
        <v>0.99999999999999978</v>
      </c>
      <c r="Z4" s="1">
        <v>0.99999999999999978</v>
      </c>
      <c r="AA4" s="1">
        <v>0.30512767790205975</v>
      </c>
      <c r="AB4" s="1">
        <v>0.30512767790205975</v>
      </c>
      <c r="AC4" s="1">
        <v>0.33317836418060853</v>
      </c>
      <c r="AD4" s="1">
        <v>1.0000000000000002</v>
      </c>
      <c r="AE4" s="1">
        <v>1</v>
      </c>
      <c r="AF4" s="1">
        <v>1</v>
      </c>
      <c r="AG4" s="1">
        <v>1</v>
      </c>
      <c r="AH4" s="1">
        <v>0.36819648888307333</v>
      </c>
      <c r="AI4" s="1">
        <v>0.36819648888307333</v>
      </c>
      <c r="AJ4" s="1">
        <v>0.24961887236263247</v>
      </c>
      <c r="AK4" s="1">
        <v>0.24961887236263247</v>
      </c>
      <c r="AL4" s="1">
        <v>0.99999999999999967</v>
      </c>
      <c r="AM4" s="1">
        <v>0.99999999999999967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</row>
    <row r="5" spans="1:44" x14ac:dyDescent="0.3">
      <c r="A5" t="s">
        <v>44</v>
      </c>
      <c r="B5">
        <v>2015</v>
      </c>
      <c r="C5" s="1">
        <v>0.26627122673027864</v>
      </c>
      <c r="D5" s="1">
        <v>0.26627122673027864</v>
      </c>
      <c r="E5" s="1">
        <f t="shared" si="0"/>
        <v>0.33333333333333331</v>
      </c>
      <c r="F5" s="1">
        <v>0.15526665430292996</v>
      </c>
      <c r="G5" s="1">
        <v>0.15526665430292996</v>
      </c>
      <c r="H5" s="1">
        <v>0.17358948420807466</v>
      </c>
      <c r="I5" s="1">
        <v>0.17358948420807466</v>
      </c>
      <c r="J5" s="1">
        <v>0</v>
      </c>
      <c r="K5" s="1">
        <v>0.17358948420807466</v>
      </c>
      <c r="L5" s="1">
        <v>0.17358948420807466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0.33953509073960286</v>
      </c>
      <c r="U5" s="1">
        <v>0.33953509073960286</v>
      </c>
      <c r="V5" s="1">
        <v>0.62723816252124065</v>
      </c>
      <c r="W5" s="1">
        <v>0.62723816252124065</v>
      </c>
      <c r="X5" s="1">
        <v>1</v>
      </c>
      <c r="Y5" s="1">
        <v>0.99999999999999978</v>
      </c>
      <c r="Z5" s="1">
        <v>0.99999999999999978</v>
      </c>
      <c r="AA5" s="1">
        <v>0.10738214412491848</v>
      </c>
      <c r="AB5" s="1">
        <v>0.10738214412491848</v>
      </c>
      <c r="AC5" s="1">
        <v>0.33317836418060853</v>
      </c>
      <c r="AD5" s="1">
        <v>1.0000000000000002</v>
      </c>
      <c r="AE5" s="1">
        <v>1</v>
      </c>
      <c r="AF5" s="1">
        <v>1</v>
      </c>
      <c r="AG5" s="1">
        <v>1</v>
      </c>
      <c r="AH5" s="1">
        <v>0.33953509073960286</v>
      </c>
      <c r="AI5" s="1">
        <v>0.33953509073960286</v>
      </c>
      <c r="AJ5" s="1">
        <v>0</v>
      </c>
      <c r="AK5" s="1">
        <v>0</v>
      </c>
      <c r="AL5" s="1">
        <v>0.99999999999999967</v>
      </c>
      <c r="AM5" s="1">
        <v>0.99999999999999967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</row>
    <row r="6" spans="1:44" x14ac:dyDescent="0.3">
      <c r="A6" t="s">
        <v>46</v>
      </c>
      <c r="B6">
        <v>2015</v>
      </c>
      <c r="C6" s="1">
        <v>0.27500997271504052</v>
      </c>
      <c r="D6" s="1">
        <v>0.27500997271504052</v>
      </c>
      <c r="E6" s="1">
        <f t="shared" si="0"/>
        <v>0.33333333333333331</v>
      </c>
      <c r="F6" s="1">
        <v>0.30326094010659954</v>
      </c>
      <c r="G6" s="1">
        <v>0.30326094010659954</v>
      </c>
      <c r="H6" s="1">
        <v>0.16293074963473822</v>
      </c>
      <c r="I6" s="1">
        <v>0.16293074963473822</v>
      </c>
      <c r="J6" s="1">
        <v>0</v>
      </c>
      <c r="K6" s="1">
        <v>0.16293074963473822</v>
      </c>
      <c r="L6" s="1">
        <v>0.16293074963473822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0.3783914273253805</v>
      </c>
      <c r="U6" s="1">
        <v>0.3783914273253805</v>
      </c>
      <c r="V6" s="1">
        <v>0.43404922437877563</v>
      </c>
      <c r="W6" s="1">
        <v>0.43404922437877563</v>
      </c>
      <c r="X6" s="1">
        <v>1</v>
      </c>
      <c r="Y6" s="1">
        <v>0.99999999999999978</v>
      </c>
      <c r="Z6" s="1">
        <v>0.99999999999999978</v>
      </c>
      <c r="AA6" s="1">
        <v>0.36313894540811026</v>
      </c>
      <c r="AB6" s="1">
        <v>0.36313894540811026</v>
      </c>
      <c r="AC6" s="1">
        <v>0.33317836418060853</v>
      </c>
      <c r="AD6" s="1">
        <v>1.0000000000000002</v>
      </c>
      <c r="AE6" s="1">
        <v>1</v>
      </c>
      <c r="AF6" s="1">
        <v>1</v>
      </c>
      <c r="AG6" s="1">
        <v>1</v>
      </c>
      <c r="AH6" s="1">
        <v>0.3783914273253805</v>
      </c>
      <c r="AI6" s="1">
        <v>0.3783914273253805</v>
      </c>
      <c r="AJ6" s="1">
        <v>0</v>
      </c>
      <c r="AK6" s="1">
        <v>0</v>
      </c>
      <c r="AL6" s="1">
        <v>0.99999999999999967</v>
      </c>
      <c r="AM6" s="1">
        <v>0.99999999999999967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</row>
    <row r="7" spans="1:44" x14ac:dyDescent="0.3">
      <c r="A7" t="s">
        <v>47</v>
      </c>
      <c r="B7">
        <v>2015</v>
      </c>
      <c r="C7" s="1">
        <v>0.59417735858864484</v>
      </c>
      <c r="D7" s="1">
        <v>0.59417735858864484</v>
      </c>
      <c r="E7" s="1">
        <f t="shared" si="0"/>
        <v>0.33333333333333331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0.99999999999999978</v>
      </c>
      <c r="Z7" s="1">
        <v>0.99999999999999978</v>
      </c>
      <c r="AA7" s="1">
        <v>0.38194392373671199</v>
      </c>
      <c r="AB7" s="1">
        <v>0.38194392373671199</v>
      </c>
      <c r="AC7" s="1">
        <v>0.33317836418060853</v>
      </c>
      <c r="AD7" s="1">
        <v>1.0000000000000002</v>
      </c>
      <c r="AE7" s="1">
        <v>1</v>
      </c>
      <c r="AF7" s="1">
        <v>1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0.99999999999999967</v>
      </c>
      <c r="AM7" s="1">
        <v>0.99999999999999967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</row>
    <row r="8" spans="1:44" x14ac:dyDescent="0.3">
      <c r="A8" t="s">
        <v>79</v>
      </c>
      <c r="B8">
        <v>2015</v>
      </c>
      <c r="C8" s="1">
        <v>0.36062577885890729</v>
      </c>
      <c r="D8" s="1">
        <v>0.36062577885890729</v>
      </c>
      <c r="E8" s="1">
        <f t="shared" si="0"/>
        <v>0.33333333333333331</v>
      </c>
      <c r="F8" s="1">
        <v>0.15919343999106855</v>
      </c>
      <c r="G8" s="1">
        <v>0.15919343999106855</v>
      </c>
      <c r="H8" s="1">
        <v>0.21924069665796642</v>
      </c>
      <c r="I8" s="1">
        <v>0.21924069665796642</v>
      </c>
      <c r="J8" s="1">
        <v>0.1382037952003273</v>
      </c>
      <c r="K8" s="1">
        <v>0.21924069665796642</v>
      </c>
      <c r="L8" s="1">
        <v>0.21924069665796642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0.37521803002662613</v>
      </c>
      <c r="U8" s="1">
        <v>0.37521803002662613</v>
      </c>
      <c r="V8" s="1">
        <v>0.46280304451653215</v>
      </c>
      <c r="W8" s="1">
        <v>0.46280304451653215</v>
      </c>
      <c r="X8" s="1">
        <v>1</v>
      </c>
      <c r="Y8" s="1">
        <v>0.99999999999999978</v>
      </c>
      <c r="Z8" s="1">
        <v>0.99999999999999978</v>
      </c>
      <c r="AA8" s="1">
        <v>0.3600011520048384</v>
      </c>
      <c r="AB8" s="1">
        <v>0.3600011520048384</v>
      </c>
      <c r="AC8" s="1">
        <v>0.33317836418060853</v>
      </c>
      <c r="AD8" s="1">
        <v>1.0000000000000002</v>
      </c>
      <c r="AE8" s="1">
        <v>1</v>
      </c>
      <c r="AF8" s="1">
        <v>1</v>
      </c>
      <c r="AG8" s="1">
        <v>1</v>
      </c>
      <c r="AH8" s="1">
        <v>0.37521803002662613</v>
      </c>
      <c r="AI8" s="1">
        <v>0.37521803002662613</v>
      </c>
      <c r="AJ8" s="1">
        <v>0</v>
      </c>
      <c r="AK8" s="1">
        <v>0</v>
      </c>
      <c r="AL8" s="1">
        <v>0.99999999999999967</v>
      </c>
      <c r="AM8" s="1">
        <v>0.99999999999999967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</row>
    <row r="9" spans="1:44" x14ac:dyDescent="0.3">
      <c r="A9" t="s">
        <v>48</v>
      </c>
      <c r="B9">
        <v>2015</v>
      </c>
      <c r="C9" s="1">
        <v>0.36434538531097055</v>
      </c>
      <c r="D9" s="1">
        <v>0.36434538531097055</v>
      </c>
      <c r="E9" s="1">
        <f t="shared" si="0"/>
        <v>0.33333333333333331</v>
      </c>
      <c r="F9" s="1">
        <v>0.31441625466332518</v>
      </c>
      <c r="G9" s="1">
        <v>0.31441625466332518</v>
      </c>
      <c r="H9" s="1">
        <v>0.32077143165173433</v>
      </c>
      <c r="I9" s="1">
        <v>0.32077143165173433</v>
      </c>
      <c r="J9" s="1">
        <v>0.17499792916054246</v>
      </c>
      <c r="K9" s="1">
        <v>0.32077143165173433</v>
      </c>
      <c r="L9" s="1">
        <v>0.32077143165173433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0.20495702395686843</v>
      </c>
      <c r="W9" s="1">
        <v>0.20495702395686843</v>
      </c>
      <c r="X9" s="1">
        <v>1</v>
      </c>
      <c r="Y9" s="1">
        <v>0.99999999999999978</v>
      </c>
      <c r="Z9" s="1">
        <v>0.99999999999999978</v>
      </c>
      <c r="AA9" s="1">
        <v>0.23733359543689397</v>
      </c>
      <c r="AB9" s="1">
        <v>0.23733359543689397</v>
      </c>
      <c r="AC9" s="1">
        <v>0.33317836418060853</v>
      </c>
      <c r="AD9" s="1">
        <v>1.0000000000000002</v>
      </c>
      <c r="AE9" s="1">
        <v>1</v>
      </c>
      <c r="AF9" s="1">
        <v>1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0.99999999999999967</v>
      </c>
      <c r="AM9" s="1">
        <v>0.99999999999999967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</row>
    <row r="10" spans="1:44" x14ac:dyDescent="0.3">
      <c r="A10" t="s">
        <v>50</v>
      </c>
      <c r="B10">
        <v>2015</v>
      </c>
      <c r="C10" s="1">
        <v>0.24829647820682524</v>
      </c>
      <c r="D10" s="1">
        <v>0.24829647820682524</v>
      </c>
      <c r="E10" s="1">
        <f t="shared" si="0"/>
        <v>0.33333333333333331</v>
      </c>
      <c r="F10" s="1">
        <v>0.17999670605775916</v>
      </c>
      <c r="G10" s="1">
        <v>0.17999670605775916</v>
      </c>
      <c r="H10" s="1">
        <v>0.22217237175984361</v>
      </c>
      <c r="I10" s="1">
        <v>0.22217237175984361</v>
      </c>
      <c r="J10" s="1">
        <v>0.24201691817274079</v>
      </c>
      <c r="K10" s="1">
        <v>0.22217237175984361</v>
      </c>
      <c r="L10" s="1">
        <v>0.22217237175984361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0.30098626357623109</v>
      </c>
      <c r="U10" s="1">
        <v>0.30098626357623109</v>
      </c>
      <c r="V10" s="1">
        <v>0.35831616887886858</v>
      </c>
      <c r="W10" s="1">
        <v>0.35831616887886858</v>
      </c>
      <c r="X10" s="1">
        <v>1</v>
      </c>
      <c r="Y10" s="1">
        <v>0.99999999999999978</v>
      </c>
      <c r="Z10" s="1">
        <v>0.99999999999999978</v>
      </c>
      <c r="AA10" s="1">
        <v>0.30937552593901285</v>
      </c>
      <c r="AB10" s="1">
        <v>0.30937552593901285</v>
      </c>
      <c r="AC10" s="1">
        <v>0.33317836418060853</v>
      </c>
      <c r="AD10" s="1">
        <v>1.0000000000000002</v>
      </c>
      <c r="AE10" s="1">
        <v>1</v>
      </c>
      <c r="AF10" s="1">
        <v>1</v>
      </c>
      <c r="AG10" s="1">
        <v>1</v>
      </c>
      <c r="AH10" s="1">
        <v>0.30098626357623109</v>
      </c>
      <c r="AI10" s="1">
        <v>0.30098626357623109</v>
      </c>
      <c r="AJ10" s="1">
        <v>0</v>
      </c>
      <c r="AK10" s="1">
        <v>0</v>
      </c>
      <c r="AL10" s="1">
        <v>0.99999999999999967</v>
      </c>
      <c r="AM10" s="1">
        <v>0.99999999999999967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4" x14ac:dyDescent="0.3">
      <c r="A11" t="s">
        <v>52</v>
      </c>
      <c r="B11">
        <v>2015</v>
      </c>
      <c r="C11" s="1">
        <v>0.46482806696604523</v>
      </c>
      <c r="D11" s="1">
        <v>0.46482806696604523</v>
      </c>
      <c r="E11" s="1">
        <f t="shared" si="0"/>
        <v>0.33333333333333331</v>
      </c>
      <c r="F11" s="1">
        <v>0.16193584551704965</v>
      </c>
      <c r="G11" s="1">
        <v>0.16193584551704965</v>
      </c>
      <c r="H11" s="1">
        <v>0.33394938366375992</v>
      </c>
      <c r="I11" s="1">
        <v>0.33394938366375992</v>
      </c>
      <c r="J11" s="1">
        <v>0.18822254891279724</v>
      </c>
      <c r="K11" s="1">
        <v>0.33394938366375992</v>
      </c>
      <c r="L11" s="1">
        <v>0.33394938366375992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0.38540782841822746</v>
      </c>
      <c r="U11" s="1">
        <v>0.38540782841822746</v>
      </c>
      <c r="V11" s="1">
        <v>0.4081271404194477</v>
      </c>
      <c r="W11" s="1">
        <v>0.4081271404194477</v>
      </c>
      <c r="X11" s="1">
        <v>1</v>
      </c>
      <c r="Y11" s="1">
        <v>0.99999999999999978</v>
      </c>
      <c r="Z11" s="1">
        <v>0.99999999999999978</v>
      </c>
      <c r="AA11" s="1">
        <v>0.36485510056735659</v>
      </c>
      <c r="AB11" s="1">
        <v>0.36485510056735659</v>
      </c>
      <c r="AC11" s="1">
        <v>0.33317836418060853</v>
      </c>
      <c r="AD11" s="1">
        <v>1.0000000000000002</v>
      </c>
      <c r="AE11" s="1">
        <v>1</v>
      </c>
      <c r="AF11" s="1">
        <v>1</v>
      </c>
      <c r="AG11" s="1">
        <v>1</v>
      </c>
      <c r="AH11" s="1">
        <v>0.38540782841822746</v>
      </c>
      <c r="AI11" s="1">
        <v>0.38540782841822746</v>
      </c>
      <c r="AJ11" s="1">
        <v>0.2935444325382553</v>
      </c>
      <c r="AK11" s="1">
        <v>0.2935444325382553</v>
      </c>
      <c r="AL11" s="1">
        <v>0.99999999999999967</v>
      </c>
      <c r="AM11" s="1">
        <v>0.99999999999999967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</row>
    <row r="12" spans="1:44" x14ac:dyDescent="0.3">
      <c r="A12" t="s">
        <v>53</v>
      </c>
      <c r="B12">
        <v>2015</v>
      </c>
      <c r="C12" s="1">
        <v>0.40535015971736837</v>
      </c>
      <c r="D12" s="1">
        <v>0.40535015971736837</v>
      </c>
      <c r="E12" s="1">
        <f t="shared" si="0"/>
        <v>0.33333333333333331</v>
      </c>
      <c r="F12" s="1">
        <v>0.2037000186528857</v>
      </c>
      <c r="G12" s="1">
        <v>0.2037000186528857</v>
      </c>
      <c r="H12" s="1">
        <v>0.22056813639930561</v>
      </c>
      <c r="I12" s="1">
        <v>0.22056813639930561</v>
      </c>
      <c r="J12" s="1">
        <v>0.12814700784118518</v>
      </c>
      <c r="K12" s="1">
        <v>0.22056813639930561</v>
      </c>
      <c r="L12" s="1">
        <v>0.22056813639930561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0.36744128941600723</v>
      </c>
      <c r="U12" s="1">
        <v>0.36744128941600723</v>
      </c>
      <c r="V12" s="1">
        <v>0.4329849680583423</v>
      </c>
      <c r="W12" s="1">
        <v>0.4329849680583423</v>
      </c>
      <c r="X12" s="1">
        <v>1</v>
      </c>
      <c r="Y12" s="1">
        <v>0.99999999999999978</v>
      </c>
      <c r="Z12" s="1">
        <v>0.99999999999999978</v>
      </c>
      <c r="AA12" s="1">
        <v>0.40179034177015982</v>
      </c>
      <c r="AB12" s="1">
        <v>0.40179034177015982</v>
      </c>
      <c r="AC12" s="1">
        <v>0.33317836418060853</v>
      </c>
      <c r="AD12" s="1">
        <v>1.0000000000000002</v>
      </c>
      <c r="AE12" s="1">
        <v>1</v>
      </c>
      <c r="AF12" s="1">
        <v>1</v>
      </c>
      <c r="AG12" s="1">
        <v>1</v>
      </c>
      <c r="AH12" s="1">
        <v>0.36744128941600723</v>
      </c>
      <c r="AI12" s="1">
        <v>0.36744128941600723</v>
      </c>
      <c r="AJ12" s="1">
        <v>0.22262351564806834</v>
      </c>
      <c r="AK12" s="1">
        <v>0.22262351564806834</v>
      </c>
      <c r="AL12" s="1">
        <v>0.99999999999999967</v>
      </c>
      <c r="AM12" s="1">
        <v>0.99999999999999967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</row>
    <row r="13" spans="1:44" x14ac:dyDescent="0.3">
      <c r="A13" t="s">
        <v>54</v>
      </c>
      <c r="B13">
        <v>2015</v>
      </c>
      <c r="C13" s="1">
        <v>0.47833048436549158</v>
      </c>
      <c r="D13" s="1">
        <v>0.47833048436549158</v>
      </c>
      <c r="E13" s="1">
        <f t="shared" si="0"/>
        <v>0.33333333333333331</v>
      </c>
      <c r="F13" s="1">
        <v>0.5349142290207306</v>
      </c>
      <c r="G13" s="1">
        <v>0.5349142290207306</v>
      </c>
      <c r="H13" s="1">
        <v>0.27712068364816955</v>
      </c>
      <c r="I13" s="1">
        <v>0.27712068364816955</v>
      </c>
      <c r="J13" s="1">
        <v>0.1643999962559623</v>
      </c>
      <c r="K13" s="1">
        <v>0.27712068364816955</v>
      </c>
      <c r="L13" s="1">
        <v>0.27712068364816955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0.39734735719110198</v>
      </c>
      <c r="U13" s="1">
        <v>0.39734735719110198</v>
      </c>
      <c r="V13" s="1">
        <v>0.42882754598055106</v>
      </c>
      <c r="W13" s="1">
        <v>0.42882754598055106</v>
      </c>
      <c r="X13" s="1">
        <v>1</v>
      </c>
      <c r="Y13" s="1">
        <v>0.99999999999999978</v>
      </c>
      <c r="Z13" s="1">
        <v>0.99999999999999978</v>
      </c>
      <c r="AA13" s="1">
        <v>0.34952516685334661</v>
      </c>
      <c r="AB13" s="1">
        <v>0.34952516685334661</v>
      </c>
      <c r="AC13" s="1">
        <v>0.33317836418060853</v>
      </c>
      <c r="AD13" s="1">
        <v>1.0000000000000002</v>
      </c>
      <c r="AE13" s="1">
        <v>1</v>
      </c>
      <c r="AF13" s="1">
        <v>1</v>
      </c>
      <c r="AG13" s="1">
        <v>1</v>
      </c>
      <c r="AH13" s="1">
        <v>0.39734735719110198</v>
      </c>
      <c r="AI13" s="1">
        <v>0.39734735719110198</v>
      </c>
      <c r="AJ13" s="1">
        <v>0.30752176337291004</v>
      </c>
      <c r="AK13" s="1">
        <v>0.30752176337291004</v>
      </c>
      <c r="AL13" s="1">
        <v>0.99999999999999967</v>
      </c>
      <c r="AM13" s="1">
        <v>0.99999999999999967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1:44" x14ac:dyDescent="0.3">
      <c r="A14" t="s">
        <v>55</v>
      </c>
      <c r="B14">
        <v>2015</v>
      </c>
      <c r="C14" s="1">
        <v>0.30551470436522882</v>
      </c>
      <c r="D14" s="1">
        <v>0.30551470436522882</v>
      </c>
      <c r="E14" s="1">
        <f t="shared" si="0"/>
        <v>0.33333333333333331</v>
      </c>
      <c r="F14" s="1">
        <v>0.53392026102823364</v>
      </c>
      <c r="G14" s="1">
        <v>0.53392026102823364</v>
      </c>
      <c r="H14" s="1">
        <v>0.33450400642037637</v>
      </c>
      <c r="I14" s="1">
        <v>0.33450400642037637</v>
      </c>
      <c r="J14" s="1">
        <v>0.39145641557506333</v>
      </c>
      <c r="K14" s="1">
        <v>0.33450400642037637</v>
      </c>
      <c r="L14" s="1">
        <v>0.33450400642037637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0.36451988132213448</v>
      </c>
      <c r="U14" s="1">
        <v>0.36451988132213448</v>
      </c>
      <c r="V14" s="1">
        <v>0.59225297561847157</v>
      </c>
      <c r="W14" s="1">
        <v>0.59225297561847157</v>
      </c>
      <c r="X14" s="1">
        <v>1</v>
      </c>
      <c r="Y14" s="1">
        <v>0.99999999999999978</v>
      </c>
      <c r="Z14" s="1">
        <v>0.99999999999999978</v>
      </c>
      <c r="AA14" s="1">
        <v>0.37782948376135245</v>
      </c>
      <c r="AB14" s="1">
        <v>0.37782948376135245</v>
      </c>
      <c r="AC14" s="1">
        <v>0.33317836418060853</v>
      </c>
      <c r="AD14" s="1">
        <v>1.0000000000000002</v>
      </c>
      <c r="AE14" s="1">
        <v>1</v>
      </c>
      <c r="AF14" s="1">
        <v>1</v>
      </c>
      <c r="AG14" s="1">
        <v>1</v>
      </c>
      <c r="AH14" s="1">
        <v>0.36451988132213448</v>
      </c>
      <c r="AI14" s="1">
        <v>0.36451988132213448</v>
      </c>
      <c r="AJ14" s="1">
        <v>0</v>
      </c>
      <c r="AK14" s="1">
        <v>0</v>
      </c>
      <c r="AL14" s="1">
        <v>0.99999999999999967</v>
      </c>
      <c r="AM14" s="1">
        <v>0.99999999999999967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</row>
    <row r="15" spans="1:44" x14ac:dyDescent="0.3">
      <c r="A15" t="s">
        <v>56</v>
      </c>
      <c r="B15">
        <v>2015</v>
      </c>
      <c r="C15" s="1">
        <v>0.35664486977036625</v>
      </c>
      <c r="D15" s="1">
        <v>0.35664486977036625</v>
      </c>
      <c r="E15" s="1">
        <f t="shared" si="0"/>
        <v>0.33333333333333331</v>
      </c>
      <c r="F15" s="1">
        <v>0.14999725504813263</v>
      </c>
      <c r="G15" s="1">
        <v>0.14999725504813263</v>
      </c>
      <c r="H15" s="1">
        <v>0.24702995609331352</v>
      </c>
      <c r="I15" s="1">
        <v>0.24702995609331352</v>
      </c>
      <c r="J15" s="1">
        <v>0.15576923932747566</v>
      </c>
      <c r="K15" s="1">
        <v>0.24702995609331352</v>
      </c>
      <c r="L15" s="1">
        <v>0.24702995609331352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0.33821395865877313</v>
      </c>
      <c r="U15" s="1">
        <v>0.33821395865877313</v>
      </c>
      <c r="V15" s="1">
        <v>0.50994045092436058</v>
      </c>
      <c r="W15" s="1">
        <v>0.50994045092436058</v>
      </c>
      <c r="X15" s="1">
        <v>1</v>
      </c>
      <c r="Y15" s="1">
        <v>0.99999999999999978</v>
      </c>
      <c r="Z15" s="1">
        <v>0.99999999999999978</v>
      </c>
      <c r="AA15" s="1">
        <v>0.32669817347323854</v>
      </c>
      <c r="AB15" s="1">
        <v>0.32669817347323854</v>
      </c>
      <c r="AC15" s="1">
        <v>0.33317836418060853</v>
      </c>
      <c r="AD15" s="1">
        <v>1.0000000000000002</v>
      </c>
      <c r="AE15" s="1">
        <v>1</v>
      </c>
      <c r="AF15" s="1">
        <v>1</v>
      </c>
      <c r="AG15" s="1">
        <v>1</v>
      </c>
      <c r="AH15" s="1">
        <v>0.33821395865877313</v>
      </c>
      <c r="AI15" s="1">
        <v>0.33821395865877313</v>
      </c>
      <c r="AJ15" s="1">
        <v>0.33522029924029473</v>
      </c>
      <c r="AK15" s="1">
        <v>0.33522029924029473</v>
      </c>
      <c r="AL15" s="1">
        <v>0.99999999999999967</v>
      </c>
      <c r="AM15" s="1">
        <v>0.99999999999999967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</row>
    <row r="16" spans="1:44" x14ac:dyDescent="0.3">
      <c r="A16" t="s">
        <v>58</v>
      </c>
      <c r="B16">
        <v>2015</v>
      </c>
      <c r="C16" s="1">
        <v>0.6238890334376489</v>
      </c>
      <c r="D16" s="1">
        <v>0.6238890334376489</v>
      </c>
      <c r="E16" s="1">
        <f t="shared" si="0"/>
        <v>0.33333333333333331</v>
      </c>
      <c r="F16" s="1">
        <v>0.47962723317681638</v>
      </c>
      <c r="G16" s="1">
        <v>0.47962723317681638</v>
      </c>
      <c r="H16" s="1">
        <v>0.33435844224102368</v>
      </c>
      <c r="I16" s="1">
        <v>0.33435844224102368</v>
      </c>
      <c r="J16" s="1">
        <v>0</v>
      </c>
      <c r="K16" s="1">
        <v>0.33435844224102368</v>
      </c>
      <c r="L16" s="1">
        <v>0.33435844224102368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0.378917009396185</v>
      </c>
      <c r="U16" s="1">
        <v>0.378917009396185</v>
      </c>
      <c r="V16" s="1">
        <v>0.5446020648759291</v>
      </c>
      <c r="W16" s="1">
        <v>0.5446020648759291</v>
      </c>
      <c r="X16" s="1">
        <v>1</v>
      </c>
      <c r="Y16" s="1">
        <v>0.99999999999999978</v>
      </c>
      <c r="Z16" s="1">
        <v>0.99999999999999978</v>
      </c>
      <c r="AA16" s="1">
        <v>0.39666786881629962</v>
      </c>
      <c r="AB16" s="1">
        <v>0.39666786881629962</v>
      </c>
      <c r="AC16" s="1">
        <v>0.33317836418060853</v>
      </c>
      <c r="AD16" s="1">
        <v>1.0000000000000002</v>
      </c>
      <c r="AE16" s="1">
        <v>1</v>
      </c>
      <c r="AF16" s="1">
        <v>1</v>
      </c>
      <c r="AG16" s="1">
        <v>1</v>
      </c>
      <c r="AH16" s="1">
        <v>0.378917009396185</v>
      </c>
      <c r="AI16" s="1">
        <v>0.378917009396185</v>
      </c>
      <c r="AJ16" s="1">
        <v>0.25662173851472142</v>
      </c>
      <c r="AK16" s="1">
        <v>0.25662173851472142</v>
      </c>
      <c r="AL16" s="1">
        <v>0.99999999999999967</v>
      </c>
      <c r="AM16" s="1">
        <v>0.99999999999999967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</row>
    <row r="17" spans="1:44" x14ac:dyDescent="0.3">
      <c r="A17" t="s">
        <v>59</v>
      </c>
      <c r="B17">
        <v>2015</v>
      </c>
      <c r="C17" s="1">
        <v>0.42473998183606937</v>
      </c>
      <c r="D17" s="1">
        <v>0.42473998183606937</v>
      </c>
      <c r="E17" s="1">
        <f t="shared" si="0"/>
        <v>0.33333333333333331</v>
      </c>
      <c r="F17" s="1">
        <v>0.25129660447521018</v>
      </c>
      <c r="G17" s="1">
        <v>0.25129660447521018</v>
      </c>
      <c r="H17" s="1">
        <v>0.15544918170547467</v>
      </c>
      <c r="I17" s="1">
        <v>0.15544918170547467</v>
      </c>
      <c r="J17" s="1">
        <v>0.2287921385575557</v>
      </c>
      <c r="K17" s="1">
        <v>0.15544918170547467</v>
      </c>
      <c r="L17" s="1">
        <v>0.15544918170547467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0.37239194586041291</v>
      </c>
      <c r="U17" s="1">
        <v>0.37239194586041291</v>
      </c>
      <c r="V17" s="1">
        <v>0.51272367744415004</v>
      </c>
      <c r="W17" s="1">
        <v>0.51272367744415004</v>
      </c>
      <c r="X17" s="1">
        <v>1</v>
      </c>
      <c r="Y17" s="1">
        <v>0.99999999999999978</v>
      </c>
      <c r="Z17" s="1">
        <v>0.99999999999999978</v>
      </c>
      <c r="AA17" s="1">
        <v>0.40177024607241452</v>
      </c>
      <c r="AB17" s="1">
        <v>0.40177024607241452</v>
      </c>
      <c r="AC17" s="1">
        <v>0.33317836418060853</v>
      </c>
      <c r="AD17" s="1">
        <v>1.0000000000000002</v>
      </c>
      <c r="AE17" s="1">
        <v>1</v>
      </c>
      <c r="AF17" s="1">
        <v>1</v>
      </c>
      <c r="AG17" s="1">
        <v>1</v>
      </c>
      <c r="AH17" s="1">
        <v>0.37239194586041291</v>
      </c>
      <c r="AI17" s="1">
        <v>0.37239194586041291</v>
      </c>
      <c r="AJ17" s="1">
        <v>0.24642967380436598</v>
      </c>
      <c r="AK17" s="1">
        <v>0.24642967380436598</v>
      </c>
      <c r="AL17" s="1">
        <v>0.99999999999999967</v>
      </c>
      <c r="AM17" s="1">
        <v>0.99999999999999967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 x14ac:dyDescent="0.3">
      <c r="A18" t="s">
        <v>61</v>
      </c>
      <c r="B18">
        <v>2015</v>
      </c>
      <c r="C18" s="1">
        <v>0.35042777780621825</v>
      </c>
      <c r="D18" s="1">
        <v>0.35042777780621825</v>
      </c>
      <c r="E18" s="1">
        <f t="shared" si="0"/>
        <v>0.33333333333333331</v>
      </c>
      <c r="F18" s="1">
        <v>0</v>
      </c>
      <c r="G18" s="1">
        <v>0</v>
      </c>
      <c r="H18" s="1">
        <v>0.1609079756950331</v>
      </c>
      <c r="I18" s="1">
        <v>0.1609079756950331</v>
      </c>
      <c r="J18" s="1">
        <v>0</v>
      </c>
      <c r="K18" s="1">
        <v>0.1609079756950331</v>
      </c>
      <c r="L18" s="1">
        <v>0.1609079756950331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0.99999999999999978</v>
      </c>
      <c r="Z18" s="1">
        <v>0.99999999999999978</v>
      </c>
      <c r="AA18" s="1">
        <v>0</v>
      </c>
      <c r="AB18" s="1">
        <v>0</v>
      </c>
      <c r="AC18" s="1">
        <v>0.33317836418060853</v>
      </c>
      <c r="AD18" s="1">
        <v>1.0000000000000002</v>
      </c>
      <c r="AE18" s="1">
        <v>1</v>
      </c>
      <c r="AF18" s="1">
        <v>1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0.99999999999999967</v>
      </c>
      <c r="AM18" s="1">
        <v>0.99999999999999967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 x14ac:dyDescent="0.3">
      <c r="A19" t="s">
        <v>62</v>
      </c>
      <c r="B19">
        <v>2015</v>
      </c>
      <c r="C19" s="1">
        <v>0.37387428847072185</v>
      </c>
      <c r="D19" s="1">
        <v>0.37387428847072185</v>
      </c>
      <c r="E19" s="1">
        <f t="shared" si="0"/>
        <v>0.33333333333333331</v>
      </c>
      <c r="F19" s="1">
        <v>0.42882373289326731</v>
      </c>
      <c r="G19" s="1">
        <v>0.42882373289326731</v>
      </c>
      <c r="H19" s="1">
        <v>0.17985847479588649</v>
      </c>
      <c r="I19" s="1">
        <v>0.17985847479588649</v>
      </c>
      <c r="J19" s="1">
        <v>0.23146118250556386</v>
      </c>
      <c r="K19" s="1">
        <v>0.17985847479588649</v>
      </c>
      <c r="L19" s="1">
        <v>0.17985847479588649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0.99999999999999978</v>
      </c>
      <c r="Z19" s="1">
        <v>0.99999999999999978</v>
      </c>
      <c r="AA19" s="1">
        <v>0</v>
      </c>
      <c r="AB19" s="1">
        <v>0</v>
      </c>
      <c r="AC19" s="1">
        <v>0.33317836418060853</v>
      </c>
      <c r="AD19" s="1">
        <v>1.0000000000000002</v>
      </c>
      <c r="AE19" s="1">
        <v>1</v>
      </c>
      <c r="AF19" s="1">
        <v>1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0.99999999999999967</v>
      </c>
      <c r="AM19" s="1">
        <v>0.99999999999999967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</row>
    <row r="20" spans="1:44" x14ac:dyDescent="0.3">
      <c r="A20" t="s">
        <v>64</v>
      </c>
      <c r="B20">
        <v>2015</v>
      </c>
      <c r="C20" s="1">
        <v>0.31968248568227503</v>
      </c>
      <c r="D20" s="1">
        <v>0.31968248568227503</v>
      </c>
      <c r="E20" s="1">
        <f t="shared" si="0"/>
        <v>0.33333333333333331</v>
      </c>
      <c r="F20" s="1">
        <v>9.6536235620173522E-2</v>
      </c>
      <c r="G20" s="1">
        <v>9.6536235620173522E-2</v>
      </c>
      <c r="H20" s="1">
        <v>0.14550003409661164</v>
      </c>
      <c r="I20" s="1">
        <v>0.14550003409661164</v>
      </c>
      <c r="J20" s="1">
        <v>0</v>
      </c>
      <c r="K20" s="1">
        <v>0.14550003409661164</v>
      </c>
      <c r="L20" s="1">
        <v>0.14550003409661164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0.53572781189783891</v>
      </c>
      <c r="W20" s="1">
        <v>0.53572781189783891</v>
      </c>
      <c r="X20" s="1">
        <v>1</v>
      </c>
      <c r="Y20" s="1">
        <v>0.99999999999999978</v>
      </c>
      <c r="Z20" s="1">
        <v>0.99999999999999978</v>
      </c>
      <c r="AA20" s="1">
        <v>0</v>
      </c>
      <c r="AB20" s="1">
        <v>0</v>
      </c>
      <c r="AC20" s="1">
        <v>0.33317836418060853</v>
      </c>
      <c r="AD20" s="1">
        <v>1.0000000000000002</v>
      </c>
      <c r="AE20" s="1">
        <v>1</v>
      </c>
      <c r="AF20" s="1">
        <v>1</v>
      </c>
      <c r="AG20" s="1">
        <v>1</v>
      </c>
      <c r="AH20" s="1">
        <v>0</v>
      </c>
      <c r="AI20" s="1">
        <v>0</v>
      </c>
      <c r="AJ20" s="1">
        <v>0.28038502489548101</v>
      </c>
      <c r="AK20" s="1">
        <v>0.28038502489548101</v>
      </c>
      <c r="AL20" s="1">
        <v>0.99999999999999967</v>
      </c>
      <c r="AM20" s="1">
        <v>0.99999999999999967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</row>
    <row r="21" spans="1:44" x14ac:dyDescent="0.3">
      <c r="A21" t="s">
        <v>65</v>
      </c>
      <c r="B21">
        <v>2015</v>
      </c>
      <c r="C21" s="1">
        <v>0.54782564869600281</v>
      </c>
      <c r="D21" s="1">
        <v>0.54782564869600281</v>
      </c>
      <c r="E21" s="1">
        <f t="shared" si="0"/>
        <v>0.33333333333333331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0.99999999999999978</v>
      </c>
      <c r="Z21" s="1">
        <v>0.99999999999999978</v>
      </c>
      <c r="AA21" s="1">
        <v>0.39299424095850927</v>
      </c>
      <c r="AB21" s="1">
        <v>0.39299424095850927</v>
      </c>
      <c r="AC21" s="1">
        <v>0.33317836418060853</v>
      </c>
      <c r="AD21" s="1">
        <v>1.0000000000000002</v>
      </c>
      <c r="AE21" s="1">
        <v>1</v>
      </c>
      <c r="AF21" s="1">
        <v>1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0.99999999999999967</v>
      </c>
      <c r="AM21" s="1">
        <v>0.99999999999999967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 x14ac:dyDescent="0.3">
      <c r="A22" t="s">
        <v>66</v>
      </c>
      <c r="B22">
        <v>2015</v>
      </c>
      <c r="C22" s="1">
        <v>0.45713254864084085</v>
      </c>
      <c r="D22" s="1">
        <v>0.45713254864084085</v>
      </c>
      <c r="E22" s="1">
        <f t="shared" si="0"/>
        <v>0.33333333333333331</v>
      </c>
      <c r="F22" s="1">
        <v>0.40862837879144287</v>
      </c>
      <c r="G22" s="1">
        <v>0.40862837879144287</v>
      </c>
      <c r="H22" s="1">
        <v>0.40053221789663945</v>
      </c>
      <c r="I22" s="1">
        <v>0.40053221789663945</v>
      </c>
      <c r="J22" s="1">
        <v>0.18315372462247254</v>
      </c>
      <c r="K22" s="1">
        <v>0.40053221789663945</v>
      </c>
      <c r="L22" s="1">
        <v>0.40053221789663945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0.41939670670007401</v>
      </c>
      <c r="U22" s="1">
        <v>0.41939670670007401</v>
      </c>
      <c r="V22" s="1">
        <v>0.5328185093157044</v>
      </c>
      <c r="W22" s="1">
        <v>0.5328185093157044</v>
      </c>
      <c r="X22" s="1">
        <v>1</v>
      </c>
      <c r="Y22" s="1">
        <v>0.99999999999999978</v>
      </c>
      <c r="Z22" s="1">
        <v>0.99999999999999978</v>
      </c>
      <c r="AA22" s="1">
        <v>0</v>
      </c>
      <c r="AB22" s="1">
        <v>0</v>
      </c>
      <c r="AC22" s="1">
        <v>0.33317836418060853</v>
      </c>
      <c r="AD22" s="1">
        <v>1.0000000000000002</v>
      </c>
      <c r="AE22" s="1">
        <v>1</v>
      </c>
      <c r="AF22" s="1">
        <v>1</v>
      </c>
      <c r="AG22" s="1">
        <v>1</v>
      </c>
      <c r="AH22" s="1">
        <v>0.41939670670007401</v>
      </c>
      <c r="AI22" s="1">
        <v>0.41939670670007401</v>
      </c>
      <c r="AJ22" s="1">
        <v>0</v>
      </c>
      <c r="AK22" s="1">
        <v>0</v>
      </c>
      <c r="AL22" s="1">
        <v>0.99999999999999967</v>
      </c>
      <c r="AM22" s="1">
        <v>0.99999999999999967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</row>
    <row r="23" spans="1:44" x14ac:dyDescent="0.3">
      <c r="A23" t="s">
        <v>67</v>
      </c>
      <c r="B23">
        <v>2015</v>
      </c>
      <c r="C23" s="1">
        <v>0.35317884856420989</v>
      </c>
      <c r="D23" s="1">
        <v>0.35317884856420989</v>
      </c>
      <c r="E23" s="1">
        <f t="shared" si="0"/>
        <v>0.33333333333333331</v>
      </c>
      <c r="F23" s="1">
        <v>0.44801375379188402</v>
      </c>
      <c r="G23" s="1">
        <v>0.44801375379188402</v>
      </c>
      <c r="H23" s="1">
        <v>0.3513412566270589</v>
      </c>
      <c r="I23" s="1">
        <v>0.3513412566270589</v>
      </c>
      <c r="J23" s="1">
        <v>0.20331309036157588</v>
      </c>
      <c r="K23" s="1">
        <v>0.3513412566270589</v>
      </c>
      <c r="L23" s="1">
        <v>0.3513412566270589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0.39405786871051957</v>
      </c>
      <c r="U23" s="1">
        <v>0.39405786871051957</v>
      </c>
      <c r="V23" s="1">
        <v>0</v>
      </c>
      <c r="W23" s="1">
        <v>0</v>
      </c>
      <c r="X23" s="1">
        <v>1</v>
      </c>
      <c r="Y23" s="1">
        <v>0.99999999999999978</v>
      </c>
      <c r="Z23" s="1">
        <v>0.99999999999999978</v>
      </c>
      <c r="AA23" s="1">
        <v>0.42253487323970701</v>
      </c>
      <c r="AB23" s="1">
        <v>0.42253487323970701</v>
      </c>
      <c r="AC23" s="1">
        <v>0.33317836418060853</v>
      </c>
      <c r="AD23" s="1">
        <v>1.0000000000000002</v>
      </c>
      <c r="AE23" s="1">
        <v>1</v>
      </c>
      <c r="AF23" s="1">
        <v>1</v>
      </c>
      <c r="AG23" s="1">
        <v>1</v>
      </c>
      <c r="AH23" s="1">
        <v>0.39405786871051957</v>
      </c>
      <c r="AI23" s="1">
        <v>0.39405786871051957</v>
      </c>
      <c r="AJ23" s="1">
        <v>0</v>
      </c>
      <c r="AK23" s="1">
        <v>0</v>
      </c>
      <c r="AL23" s="1">
        <v>0.99999999999999967</v>
      </c>
      <c r="AM23" s="1">
        <v>0.99999999999999967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 x14ac:dyDescent="0.3">
      <c r="A24" t="s">
        <v>68</v>
      </c>
      <c r="B24">
        <v>2015</v>
      </c>
      <c r="C24" s="1">
        <v>0.36089682063618495</v>
      </c>
      <c r="D24" s="1">
        <v>0.36089682063618495</v>
      </c>
      <c r="E24" s="1">
        <f t="shared" si="0"/>
        <v>0.33333333333333331</v>
      </c>
      <c r="F24" s="1">
        <v>0.38848070187366635</v>
      </c>
      <c r="G24" s="1">
        <v>0.38848070187366635</v>
      </c>
      <c r="H24" s="1">
        <v>0.48128453117349229</v>
      </c>
      <c r="I24" s="1">
        <v>0.48128453117349229</v>
      </c>
      <c r="J24" s="1">
        <v>0.36455667037998019</v>
      </c>
      <c r="K24" s="1">
        <v>0.48128453117349229</v>
      </c>
      <c r="L24" s="1">
        <v>0.48128453117349229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0.37656173250582686</v>
      </c>
      <c r="U24" s="1">
        <v>0.37656173250582686</v>
      </c>
      <c r="V24" s="1">
        <v>0.52313547274700567</v>
      </c>
      <c r="W24" s="1">
        <v>0.52313547274700567</v>
      </c>
      <c r="X24" s="1">
        <v>1</v>
      </c>
      <c r="Y24" s="1">
        <v>0.99999999999999978</v>
      </c>
      <c r="Z24" s="1">
        <v>0.99999999999999978</v>
      </c>
      <c r="AA24" s="1">
        <v>0.41332106010937614</v>
      </c>
      <c r="AB24" s="1">
        <v>0.41332106010937614</v>
      </c>
      <c r="AC24" s="1">
        <v>0.33317836418060853</v>
      </c>
      <c r="AD24" s="1">
        <v>1.0000000000000002</v>
      </c>
      <c r="AE24" s="1">
        <v>1</v>
      </c>
      <c r="AF24" s="1">
        <v>1</v>
      </c>
      <c r="AG24" s="1">
        <v>1</v>
      </c>
      <c r="AH24" s="1">
        <v>0.37656173250582686</v>
      </c>
      <c r="AI24" s="1">
        <v>0.37656173250582686</v>
      </c>
      <c r="AJ24" s="1">
        <v>0.25776950561762668</v>
      </c>
      <c r="AK24" s="1">
        <v>0.25776950561762668</v>
      </c>
      <c r="AL24" s="1">
        <v>0.99999999999999967</v>
      </c>
      <c r="AM24" s="1">
        <v>0.99999999999999967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</row>
    <row r="25" spans="1:44" x14ac:dyDescent="0.3">
      <c r="A25" t="s">
        <v>69</v>
      </c>
      <c r="B25">
        <v>2015</v>
      </c>
      <c r="C25" s="1">
        <v>0.28262601280144845</v>
      </c>
      <c r="D25" s="1">
        <v>0.28262601280144845</v>
      </c>
      <c r="E25" s="1">
        <f t="shared" si="0"/>
        <v>0.33333333333333331</v>
      </c>
      <c r="F25" s="1">
        <v>0.13634317450754993</v>
      </c>
      <c r="G25" s="1">
        <v>0.13634317450754993</v>
      </c>
      <c r="H25" s="1">
        <v>0.25844419579137939</v>
      </c>
      <c r="I25" s="1">
        <v>0.25844419579137939</v>
      </c>
      <c r="J25" s="1">
        <v>0</v>
      </c>
      <c r="K25" s="1">
        <v>0.25844419579137939</v>
      </c>
      <c r="L25" s="1">
        <v>0.25844419579137939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0.33471240284940057</v>
      </c>
      <c r="U25" s="1">
        <v>0.33471240284940057</v>
      </c>
      <c r="V25" s="1">
        <v>0.43942496051441399</v>
      </c>
      <c r="W25" s="1">
        <v>0.43942496051441399</v>
      </c>
      <c r="X25" s="1">
        <v>1</v>
      </c>
      <c r="Y25" s="1">
        <v>0.99999999999999978</v>
      </c>
      <c r="Z25" s="1">
        <v>0.99999999999999978</v>
      </c>
      <c r="AA25" s="1">
        <v>0.3959148443050452</v>
      </c>
      <c r="AB25" s="1">
        <v>0.3959148443050452</v>
      </c>
      <c r="AC25" s="1">
        <v>0.33317836418060853</v>
      </c>
      <c r="AD25" s="1">
        <v>1.0000000000000002</v>
      </c>
      <c r="AE25" s="1">
        <v>1</v>
      </c>
      <c r="AF25" s="1">
        <v>1</v>
      </c>
      <c r="AG25" s="1">
        <v>1</v>
      </c>
      <c r="AH25" s="1">
        <v>0.33471240284940057</v>
      </c>
      <c r="AI25" s="1">
        <v>0.33471240284940057</v>
      </c>
      <c r="AJ25" s="1">
        <v>0</v>
      </c>
      <c r="AK25" s="1">
        <v>0</v>
      </c>
      <c r="AL25" s="1">
        <v>0.99999999999999967</v>
      </c>
      <c r="AM25" s="1">
        <v>0.99999999999999967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</row>
    <row r="26" spans="1:44" x14ac:dyDescent="0.3">
      <c r="A26" t="s">
        <v>71</v>
      </c>
      <c r="B26">
        <v>2015</v>
      </c>
      <c r="C26" s="1">
        <v>0.37465342683902236</v>
      </c>
      <c r="D26" s="1">
        <v>0.37465342683902236</v>
      </c>
      <c r="E26" s="1">
        <f t="shared" si="0"/>
        <v>0.33333333333333331</v>
      </c>
      <c r="F26" s="1">
        <v>0.15871908484739222</v>
      </c>
      <c r="G26" s="1">
        <v>0.15871908484739222</v>
      </c>
      <c r="H26" s="1">
        <v>0.25638055498013801</v>
      </c>
      <c r="I26" s="1">
        <v>0.25638055498013801</v>
      </c>
      <c r="J26" s="1">
        <v>0.13584894792461522</v>
      </c>
      <c r="K26" s="1">
        <v>0.25638055498013801</v>
      </c>
      <c r="L26" s="1">
        <v>0.25638055498013801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0.11999990400007679</v>
      </c>
      <c r="U26" s="1">
        <v>0.11999990400007679</v>
      </c>
      <c r="V26" s="1">
        <v>0.38567819994459335</v>
      </c>
      <c r="W26" s="1">
        <v>0.38567819994459335</v>
      </c>
      <c r="X26" s="1">
        <v>1</v>
      </c>
      <c r="Y26" s="1">
        <v>0.99999999999999978</v>
      </c>
      <c r="Z26" s="1">
        <v>0.99999999999999978</v>
      </c>
      <c r="AA26" s="1">
        <v>0</v>
      </c>
      <c r="AB26" s="1">
        <v>0</v>
      </c>
      <c r="AC26" s="1">
        <v>0.33317836418060853</v>
      </c>
      <c r="AD26" s="1">
        <v>1.0000000000000002</v>
      </c>
      <c r="AE26" s="1">
        <v>1</v>
      </c>
      <c r="AF26" s="1">
        <v>1</v>
      </c>
      <c r="AG26" s="1">
        <v>1</v>
      </c>
      <c r="AH26" s="1">
        <v>0.11999990400007679</v>
      </c>
      <c r="AI26" s="1">
        <v>0.11999990400007679</v>
      </c>
      <c r="AJ26" s="1">
        <v>0</v>
      </c>
      <c r="AK26" s="1">
        <v>0</v>
      </c>
      <c r="AL26" s="1">
        <v>0.99999999999999967</v>
      </c>
      <c r="AM26" s="1">
        <v>0.99999999999999967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 x14ac:dyDescent="0.3">
      <c r="A27" t="s">
        <v>72</v>
      </c>
      <c r="B27">
        <v>2015</v>
      </c>
      <c r="C27" s="1">
        <v>0.44679309261507516</v>
      </c>
      <c r="D27" s="1">
        <v>0.44679309261507516</v>
      </c>
      <c r="E27" s="1">
        <f t="shared" si="0"/>
        <v>0.33333333333333331</v>
      </c>
      <c r="F27" s="1">
        <v>0.36958723980940378</v>
      </c>
      <c r="G27" s="1">
        <v>0.36958723980940378</v>
      </c>
      <c r="H27" s="1">
        <v>0.36871731273434716</v>
      </c>
      <c r="I27" s="1">
        <v>0.36871731273434716</v>
      </c>
      <c r="J27" s="1">
        <v>8.7272657454601305E-2</v>
      </c>
      <c r="K27" s="1">
        <v>0.36871731273434716</v>
      </c>
      <c r="L27" s="1">
        <v>0.36871731273434716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0.23376604675339635</v>
      </c>
      <c r="W27" s="1">
        <v>0.23376604675339635</v>
      </c>
      <c r="X27" s="1">
        <v>1</v>
      </c>
      <c r="Y27" s="1">
        <v>0.99999999999999978</v>
      </c>
      <c r="Z27" s="1">
        <v>0.99999999999999978</v>
      </c>
      <c r="AA27" s="1">
        <v>0.33802789859176563</v>
      </c>
      <c r="AB27" s="1">
        <v>0.33802789859176563</v>
      </c>
      <c r="AC27" s="1">
        <v>0.33317836418060853</v>
      </c>
      <c r="AD27" s="1">
        <v>1.0000000000000002</v>
      </c>
      <c r="AE27" s="1">
        <v>1</v>
      </c>
      <c r="AF27" s="1">
        <v>1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0.99999999999999967</v>
      </c>
      <c r="AM27" s="1">
        <v>0.99999999999999967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</row>
    <row r="28" spans="1:44" x14ac:dyDescent="0.3">
      <c r="A28" t="s">
        <v>73</v>
      </c>
      <c r="B28">
        <v>2015</v>
      </c>
      <c r="C28" s="1">
        <v>0.66148813544960283</v>
      </c>
      <c r="D28" s="1">
        <v>0.66148813544960283</v>
      </c>
      <c r="E28" s="1">
        <f t="shared" si="0"/>
        <v>0.33333333333333331</v>
      </c>
      <c r="F28" s="1">
        <v>0.59917129772163868</v>
      </c>
      <c r="G28" s="1">
        <v>0.59917129772163868</v>
      </c>
      <c r="H28" s="1">
        <v>0.46888108974023668</v>
      </c>
      <c r="I28" s="1">
        <v>0.46888108974023668</v>
      </c>
      <c r="J28" s="1">
        <v>0.23070742558092203</v>
      </c>
      <c r="K28" s="1">
        <v>0.46888108974023668</v>
      </c>
      <c r="L28" s="1">
        <v>0.46888108974023668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0.37122378007085965</v>
      </c>
      <c r="U28" s="1">
        <v>0.37122378007085965</v>
      </c>
      <c r="V28" s="1">
        <v>0.45734957558406281</v>
      </c>
      <c r="W28" s="1">
        <v>0.45734957558406281</v>
      </c>
      <c r="X28" s="1">
        <v>1</v>
      </c>
      <c r="Y28" s="1">
        <v>0.99999999999999978</v>
      </c>
      <c r="Z28" s="1">
        <v>0.99999999999999978</v>
      </c>
      <c r="AA28" s="1">
        <v>0.4156062949869041</v>
      </c>
      <c r="AB28" s="1">
        <v>0.4156062949869041</v>
      </c>
      <c r="AC28" s="1">
        <v>0.33317836418060853</v>
      </c>
      <c r="AD28" s="1">
        <v>1.0000000000000002</v>
      </c>
      <c r="AE28" s="1">
        <v>1</v>
      </c>
      <c r="AF28" s="1">
        <v>1</v>
      </c>
      <c r="AG28" s="1">
        <v>1</v>
      </c>
      <c r="AH28" s="1">
        <v>0.37122378007085965</v>
      </c>
      <c r="AI28" s="1">
        <v>0.37122378007085965</v>
      </c>
      <c r="AJ28" s="1">
        <v>0.27024107067041414</v>
      </c>
      <c r="AK28" s="1">
        <v>0.27024107067041414</v>
      </c>
      <c r="AL28" s="1">
        <v>0.99999999999999967</v>
      </c>
      <c r="AM28" s="1">
        <v>0.99999999999999967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</row>
    <row r="29" spans="1:44" x14ac:dyDescent="0.3">
      <c r="A29" t="s">
        <v>74</v>
      </c>
      <c r="B29">
        <v>2015</v>
      </c>
      <c r="C29" s="1">
        <v>0.26675221167994173</v>
      </c>
      <c r="D29" s="1">
        <v>0.26675221167994173</v>
      </c>
      <c r="E29" s="1">
        <f t="shared" si="0"/>
        <v>0.33333333333333331</v>
      </c>
      <c r="F29" s="1">
        <v>0.3016478684904853</v>
      </c>
      <c r="G29" s="1">
        <v>0.3016478684904853</v>
      </c>
      <c r="H29" s="1">
        <v>0.25305264054714843</v>
      </c>
      <c r="I29" s="1">
        <v>0.25305264054714843</v>
      </c>
      <c r="J29" s="1">
        <v>0.17820094403123618</v>
      </c>
      <c r="K29" s="1">
        <v>0.25305264054714843</v>
      </c>
      <c r="L29" s="1">
        <v>0.25305264054714843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0.99999999999999978</v>
      </c>
      <c r="Z29" s="1">
        <v>0.99999999999999978</v>
      </c>
      <c r="AA29" s="1">
        <v>0.33414016852321626</v>
      </c>
      <c r="AB29" s="1">
        <v>0.33414016852321626</v>
      </c>
      <c r="AC29" s="1">
        <v>0.33317836418060853</v>
      </c>
      <c r="AD29" s="1">
        <v>1.0000000000000002</v>
      </c>
      <c r="AE29" s="1">
        <v>1</v>
      </c>
      <c r="AF29" s="1">
        <v>1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0.99999999999999967</v>
      </c>
      <c r="AM29" s="1">
        <v>0.99999999999999967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</row>
    <row r="30" spans="1:44" x14ac:dyDescent="0.3">
      <c r="A30" t="s">
        <v>51</v>
      </c>
      <c r="B30">
        <v>2015</v>
      </c>
      <c r="C30" s="1">
        <v>0.43910150150505262</v>
      </c>
      <c r="D30" s="1">
        <v>0.43910150150505262</v>
      </c>
      <c r="E30" s="1">
        <f t="shared" si="0"/>
        <v>0.33333333333333331</v>
      </c>
      <c r="F30" s="1">
        <v>0.31289124162782728</v>
      </c>
      <c r="G30" s="1">
        <v>0.31289124162782728</v>
      </c>
      <c r="H30" s="1">
        <v>0.31510781601066662</v>
      </c>
      <c r="I30" s="1">
        <v>0.31510781601066662</v>
      </c>
      <c r="J30" s="1">
        <v>0.17386066192140132</v>
      </c>
      <c r="K30" s="1">
        <v>0.31510781601066662</v>
      </c>
      <c r="L30" s="1">
        <v>0.31510781601066662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0.38256258234780249</v>
      </c>
      <c r="U30" s="1">
        <v>0.38256258234780249</v>
      </c>
      <c r="V30" s="1">
        <v>0.48193569378346313</v>
      </c>
      <c r="W30" s="1">
        <v>0.48193569378346313</v>
      </c>
      <c r="X30" s="1">
        <v>1</v>
      </c>
      <c r="Y30" s="1">
        <v>0.99999999999999978</v>
      </c>
      <c r="Z30" s="1">
        <v>0.99999999999999978</v>
      </c>
      <c r="AA30" s="1">
        <v>0.39368638457503147</v>
      </c>
      <c r="AB30" s="1">
        <v>0.39368638457503147</v>
      </c>
      <c r="AC30" s="1">
        <v>0.33317836418060853</v>
      </c>
      <c r="AD30" s="1">
        <v>1.0000000000000002</v>
      </c>
      <c r="AE30" s="1">
        <v>1</v>
      </c>
      <c r="AF30" s="1">
        <v>1</v>
      </c>
      <c r="AG30" s="1">
        <v>1</v>
      </c>
      <c r="AH30" s="1">
        <v>0.38256258234780249</v>
      </c>
      <c r="AI30" s="1">
        <v>0.38256258234780249</v>
      </c>
      <c r="AJ30" s="1">
        <v>0.268918170833499</v>
      </c>
      <c r="AK30" s="1">
        <v>0.268918170833499</v>
      </c>
      <c r="AL30" s="1">
        <v>0.99999999999999967</v>
      </c>
      <c r="AM30" s="1">
        <v>0.99999999999999967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 x14ac:dyDescent="0.3">
      <c r="A31" t="s">
        <v>75</v>
      </c>
      <c r="B31">
        <v>2015</v>
      </c>
      <c r="C31" s="1">
        <v>0.40964664459197736</v>
      </c>
      <c r="D31" s="1">
        <v>0.40964664459197736</v>
      </c>
      <c r="E31" s="1">
        <f t="shared" si="0"/>
        <v>0.33333333333333331</v>
      </c>
      <c r="F31" s="1">
        <v>0.38593930554858341</v>
      </c>
      <c r="G31" s="1">
        <v>0.38593930554858341</v>
      </c>
      <c r="H31" s="1">
        <v>0.52744328665464224</v>
      </c>
      <c r="I31" s="1">
        <v>0.52744328665464224</v>
      </c>
      <c r="J31" s="1">
        <v>0.40639301304634268</v>
      </c>
      <c r="K31" s="1">
        <v>0.52744328665464224</v>
      </c>
      <c r="L31" s="1">
        <v>0.52744328665464224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0.40903585060536324</v>
      </c>
      <c r="U31" s="1">
        <v>0.40903585060536324</v>
      </c>
      <c r="V31" s="1">
        <v>0.49542999313526237</v>
      </c>
      <c r="W31" s="1">
        <v>0.49542999313526237</v>
      </c>
      <c r="X31" s="1">
        <v>1</v>
      </c>
      <c r="Y31" s="1">
        <v>0.99999999999999978</v>
      </c>
      <c r="Z31" s="1">
        <v>0.99999999999999978</v>
      </c>
      <c r="AA31" s="1">
        <v>0.28087973439148722</v>
      </c>
      <c r="AB31" s="1">
        <v>0.28087973439148722</v>
      </c>
      <c r="AC31" s="1">
        <v>0.33317836418060853</v>
      </c>
      <c r="AD31" s="1">
        <v>1.0000000000000002</v>
      </c>
      <c r="AE31" s="1">
        <v>1</v>
      </c>
      <c r="AF31" s="1">
        <v>1</v>
      </c>
      <c r="AG31" s="1">
        <v>1</v>
      </c>
      <c r="AH31" s="1">
        <v>0.40903585060536324</v>
      </c>
      <c r="AI31" s="1">
        <v>0.40903585060536324</v>
      </c>
      <c r="AJ31" s="1">
        <v>0.33705385744502409</v>
      </c>
      <c r="AK31" s="1">
        <v>0.33705385744502409</v>
      </c>
      <c r="AL31" s="1">
        <v>0.99999999999999967</v>
      </c>
      <c r="AM31" s="1">
        <v>0.99999999999999967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</row>
    <row r="32" spans="1:44" x14ac:dyDescent="0.3">
      <c r="A32" t="s">
        <v>45</v>
      </c>
      <c r="B32">
        <v>2015</v>
      </c>
      <c r="C32" s="1">
        <v>0.26310648086076444</v>
      </c>
      <c r="D32" s="1">
        <v>0.26310648086076444</v>
      </c>
      <c r="E32" s="1">
        <f t="shared" si="0"/>
        <v>0.33333333333333331</v>
      </c>
      <c r="F32" s="1">
        <v>0</v>
      </c>
      <c r="G32" s="1">
        <v>0</v>
      </c>
      <c r="H32" s="1">
        <v>0.32111502381667967</v>
      </c>
      <c r="I32" s="1">
        <v>0.32111502381667967</v>
      </c>
      <c r="J32" s="1">
        <v>8.0127160124292995E-2</v>
      </c>
      <c r="K32" s="1">
        <v>0.32111502381667967</v>
      </c>
      <c r="L32" s="1">
        <v>0.32111502381667967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0.37688929201843002</v>
      </c>
      <c r="U32" s="1">
        <v>0.37688929201843002</v>
      </c>
      <c r="V32" s="1">
        <v>0.39996897974617746</v>
      </c>
      <c r="W32" s="1">
        <v>0.39996897974617746</v>
      </c>
      <c r="X32" s="1">
        <v>1</v>
      </c>
      <c r="Y32" s="1">
        <v>0.99999999999999978</v>
      </c>
      <c r="Z32" s="1">
        <v>0.99999999999999978</v>
      </c>
      <c r="AA32" s="1">
        <v>0.35</v>
      </c>
      <c r="AB32" s="1">
        <v>0.35</v>
      </c>
      <c r="AC32" s="1">
        <v>0.33317836418060853</v>
      </c>
      <c r="AD32" s="1">
        <v>1.0000000000000002</v>
      </c>
      <c r="AE32" s="1">
        <v>1</v>
      </c>
      <c r="AF32" s="1">
        <v>1</v>
      </c>
      <c r="AG32" s="1">
        <v>1</v>
      </c>
      <c r="AH32" s="1">
        <v>0.37688929201843002</v>
      </c>
      <c r="AI32" s="1">
        <v>0.37688929201843002</v>
      </c>
      <c r="AJ32" s="1">
        <v>0.24998972391778798</v>
      </c>
      <c r="AK32" s="1">
        <v>0.24998972391778798</v>
      </c>
      <c r="AL32" s="1">
        <v>0.99999999999999967</v>
      </c>
      <c r="AM32" s="1">
        <v>0.99999999999999967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</row>
    <row r="33" spans="1:44" x14ac:dyDescent="0.3">
      <c r="A33" t="s">
        <v>49</v>
      </c>
      <c r="B33">
        <v>2015</v>
      </c>
      <c r="C33" s="1">
        <v>0.39910826224116819</v>
      </c>
      <c r="D33" s="1">
        <v>0.39910826224116819</v>
      </c>
      <c r="E33" s="1">
        <f t="shared" si="0"/>
        <v>0.33333333333333331</v>
      </c>
      <c r="F33" s="1">
        <v>0.13940151884236521</v>
      </c>
      <c r="G33" s="1">
        <v>0.13940151884236521</v>
      </c>
      <c r="H33" s="1">
        <v>0.25357740393325728</v>
      </c>
      <c r="I33" s="1">
        <v>0.25357740393325728</v>
      </c>
      <c r="J33" s="1">
        <v>0.26045332943834654</v>
      </c>
      <c r="K33" s="1">
        <v>0.25357740393325728</v>
      </c>
      <c r="L33" s="1">
        <v>0.25357740393325728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0.37577183280398574</v>
      </c>
      <c r="U33" s="1">
        <v>0.37577183280398574</v>
      </c>
      <c r="V33" s="1">
        <v>0.479410488016069</v>
      </c>
      <c r="W33" s="1">
        <v>0.479410488016069</v>
      </c>
      <c r="X33" s="1">
        <v>1</v>
      </c>
      <c r="Y33" s="1">
        <v>0.99999999999999978</v>
      </c>
      <c r="Z33" s="1">
        <v>0.99999999999999978</v>
      </c>
      <c r="AA33" s="1">
        <v>0.3909500597308404</v>
      </c>
      <c r="AB33" s="1">
        <v>0.3909500597308404</v>
      </c>
      <c r="AC33" s="1">
        <v>0.33317836418060853</v>
      </c>
      <c r="AD33" s="1">
        <v>1.0000000000000002</v>
      </c>
      <c r="AE33" s="1">
        <v>1</v>
      </c>
      <c r="AF33" s="1">
        <v>1</v>
      </c>
      <c r="AG33" s="1">
        <v>1</v>
      </c>
      <c r="AH33" s="1">
        <v>0.37577183280398574</v>
      </c>
      <c r="AI33" s="1">
        <v>0.37577183280398574</v>
      </c>
      <c r="AJ33" s="1">
        <v>0.31646132682749428</v>
      </c>
      <c r="AK33" s="1">
        <v>0.31646132682749428</v>
      </c>
      <c r="AL33" s="1">
        <v>0.99999999999999967</v>
      </c>
      <c r="AM33" s="1">
        <v>0.99999999999999967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</row>
    <row r="34" spans="1:44" x14ac:dyDescent="0.3">
      <c r="A34" t="s">
        <v>57</v>
      </c>
      <c r="B34">
        <v>2015</v>
      </c>
      <c r="C34" s="1">
        <v>0</v>
      </c>
      <c r="D34" s="1">
        <v>0</v>
      </c>
      <c r="E34" s="1">
        <f t="shared" si="0"/>
        <v>0.33333333333333331</v>
      </c>
      <c r="F34" s="1">
        <v>0</v>
      </c>
      <c r="G34" s="1">
        <v>0</v>
      </c>
      <c r="H34" s="1">
        <v>0.28786787190744895</v>
      </c>
      <c r="I34" s="1">
        <v>0.28786787190744895</v>
      </c>
      <c r="J34" s="1">
        <v>0</v>
      </c>
      <c r="K34" s="1">
        <v>0.28786787190744895</v>
      </c>
      <c r="L34" s="1">
        <v>0.28786787190744895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0.3494001188925126</v>
      </c>
      <c r="U34" s="1">
        <v>0.3494001188925126</v>
      </c>
      <c r="V34" s="1">
        <v>0.39800223607381957</v>
      </c>
      <c r="W34" s="1">
        <v>0.39800223607381957</v>
      </c>
      <c r="X34" s="1">
        <v>1</v>
      </c>
      <c r="Y34" s="1">
        <v>0.99999999999999978</v>
      </c>
      <c r="Z34" s="1">
        <v>0.99999999999999978</v>
      </c>
      <c r="AA34" s="1">
        <v>0.20141972746387546</v>
      </c>
      <c r="AB34" s="1">
        <v>0.20141972746387546</v>
      </c>
      <c r="AC34" s="1">
        <v>0.33317836418060853</v>
      </c>
      <c r="AD34" s="1">
        <v>1.0000000000000002</v>
      </c>
      <c r="AE34" s="1">
        <v>1</v>
      </c>
      <c r="AF34" s="1">
        <v>1</v>
      </c>
      <c r="AG34" s="1">
        <v>1</v>
      </c>
      <c r="AH34" s="1">
        <v>0.3494001188925126</v>
      </c>
      <c r="AI34" s="1">
        <v>0.3494001188925126</v>
      </c>
      <c r="AJ34" s="1">
        <v>0.19999986202797157</v>
      </c>
      <c r="AK34" s="1">
        <v>0.19999986202797157</v>
      </c>
      <c r="AL34" s="1">
        <v>0.99999999999999967</v>
      </c>
      <c r="AM34" s="1">
        <v>0.99999999999999967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</row>
    <row r="35" spans="1:44" x14ac:dyDescent="0.3">
      <c r="A35" t="s">
        <v>60</v>
      </c>
      <c r="B35">
        <v>2015</v>
      </c>
      <c r="C35" s="1">
        <v>0.3728988482790575</v>
      </c>
      <c r="D35" s="1">
        <v>0.3728988482790575</v>
      </c>
      <c r="E35" s="1">
        <f t="shared" si="0"/>
        <v>0.33333333333333331</v>
      </c>
      <c r="F35" s="1">
        <v>0.43261013816960897</v>
      </c>
      <c r="G35" s="1">
        <v>0.43261013816960897</v>
      </c>
      <c r="H35" s="1">
        <v>0.38144022099558067</v>
      </c>
      <c r="I35" s="1">
        <v>0.38144022099558067</v>
      </c>
      <c r="J35" s="1">
        <v>0.42352969577923549</v>
      </c>
      <c r="K35" s="1">
        <v>0.38144022099558067</v>
      </c>
      <c r="L35" s="1">
        <v>0.38144022099558067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0.35443515913238527</v>
      </c>
      <c r="U35" s="1">
        <v>0.35443515913238527</v>
      </c>
      <c r="V35" s="1">
        <v>0.4554658714939312</v>
      </c>
      <c r="W35" s="1">
        <v>0.4554658714939312</v>
      </c>
      <c r="X35" s="1">
        <v>1</v>
      </c>
      <c r="Y35" s="1">
        <v>0.99999999999999978</v>
      </c>
      <c r="Z35" s="1">
        <v>0.99999999999999978</v>
      </c>
      <c r="AA35" s="1">
        <v>0.37052141980686226</v>
      </c>
      <c r="AB35" s="1">
        <v>0.37052141980686226</v>
      </c>
      <c r="AC35" s="1">
        <v>0.33317836418060853</v>
      </c>
      <c r="AD35" s="1">
        <v>1.0000000000000002</v>
      </c>
      <c r="AE35" s="1">
        <v>1</v>
      </c>
      <c r="AF35" s="1">
        <v>1</v>
      </c>
      <c r="AG35" s="1">
        <v>1</v>
      </c>
      <c r="AH35" s="1">
        <v>0.35443515913238527</v>
      </c>
      <c r="AI35" s="1">
        <v>0.35443515913238527</v>
      </c>
      <c r="AJ35" s="1">
        <v>0</v>
      </c>
      <c r="AK35" s="1">
        <v>0</v>
      </c>
      <c r="AL35" s="1">
        <v>0.99999999999999967</v>
      </c>
      <c r="AM35" s="1">
        <v>0.99999999999999967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</row>
    <row r="36" spans="1:44" x14ac:dyDescent="0.3">
      <c r="A36" t="s">
        <v>70</v>
      </c>
      <c r="B36">
        <v>2015</v>
      </c>
      <c r="C36" s="1">
        <v>0.28239317264524549</v>
      </c>
      <c r="D36" s="1">
        <v>0.28239317264524549</v>
      </c>
      <c r="E36" s="1">
        <f t="shared" si="0"/>
        <v>0.33333333333333331</v>
      </c>
      <c r="F36" s="1">
        <v>0.2702981919929387</v>
      </c>
      <c r="G36" s="1">
        <v>0.2702981919929387</v>
      </c>
      <c r="H36" s="1">
        <v>0.25725774601241969</v>
      </c>
      <c r="I36" s="1">
        <v>0.25725774601241969</v>
      </c>
      <c r="J36" s="1">
        <v>0.11772200363102422</v>
      </c>
      <c r="K36" s="1">
        <v>0.25725774601241969</v>
      </c>
      <c r="L36" s="1">
        <v>0.25725774601241969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0.45</v>
      </c>
      <c r="W36" s="1">
        <v>0.45</v>
      </c>
      <c r="X36" s="1">
        <v>1</v>
      </c>
      <c r="Y36" s="1">
        <v>0.99999999999999978</v>
      </c>
      <c r="Z36" s="1">
        <v>0.99999999999999978</v>
      </c>
      <c r="AA36" s="1">
        <v>0.21496260851510568</v>
      </c>
      <c r="AB36" s="1">
        <v>0.21496260851510568</v>
      </c>
      <c r="AC36" s="1">
        <v>0.33317836418060853</v>
      </c>
      <c r="AD36" s="1">
        <v>1.0000000000000002</v>
      </c>
      <c r="AE36" s="1">
        <v>1</v>
      </c>
      <c r="AF36" s="1">
        <v>1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>
        <v>0.99999999999999967</v>
      </c>
      <c r="AM36" s="1">
        <v>0.99999999999999967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</row>
    <row r="37" spans="1:44" x14ac:dyDescent="0.3">
      <c r="A37" t="s">
        <v>76</v>
      </c>
      <c r="B37">
        <v>2015</v>
      </c>
      <c r="C37" s="1">
        <v>0.43746783540721557</v>
      </c>
      <c r="D37" s="1">
        <v>0.43746783540721557</v>
      </c>
      <c r="E37" s="1">
        <f t="shared" si="0"/>
        <v>0.33333333333333331</v>
      </c>
      <c r="F37" s="1">
        <v>0.29288888282223924</v>
      </c>
      <c r="G37" s="1">
        <v>0.29288888282223924</v>
      </c>
      <c r="H37" s="1">
        <v>0.41790091257406276</v>
      </c>
      <c r="I37" s="1">
        <v>0.41790091257406276</v>
      </c>
      <c r="J37" s="1">
        <v>0.26218617118668086</v>
      </c>
      <c r="K37" s="1">
        <v>0.41790091257406276</v>
      </c>
      <c r="L37" s="1">
        <v>0.41790091257406276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0.36710593338684366</v>
      </c>
      <c r="U37" s="1">
        <v>0.36710593338684366</v>
      </c>
      <c r="V37" s="1">
        <v>0.48427256358915638</v>
      </c>
      <c r="W37" s="1">
        <v>0.48427256358915638</v>
      </c>
      <c r="X37" s="1">
        <v>1</v>
      </c>
      <c r="Y37" s="1">
        <v>0.99999999999999978</v>
      </c>
      <c r="Z37" s="1">
        <v>0.99999999999999978</v>
      </c>
      <c r="AA37" s="1">
        <v>0.36932245622612003</v>
      </c>
      <c r="AB37" s="1">
        <v>0.36932245622612003</v>
      </c>
      <c r="AC37" s="1">
        <v>0.33317836418060853</v>
      </c>
      <c r="AD37" s="1">
        <v>1.0000000000000002</v>
      </c>
      <c r="AE37" s="1">
        <v>1</v>
      </c>
      <c r="AF37" s="1">
        <v>1</v>
      </c>
      <c r="AG37" s="1">
        <v>1</v>
      </c>
      <c r="AH37" s="1">
        <v>0.36710593338684366</v>
      </c>
      <c r="AI37" s="1">
        <v>0.36710593338684366</v>
      </c>
      <c r="AJ37" s="1">
        <v>0.21542982672146266</v>
      </c>
      <c r="AK37" s="1">
        <v>0.21542982672146266</v>
      </c>
      <c r="AL37" s="1">
        <v>0.99999999999999967</v>
      </c>
      <c r="AM37" s="1">
        <v>0.99999999999999967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</row>
    <row r="38" spans="1:44" x14ac:dyDescent="0.3">
      <c r="A38" t="s">
        <v>63</v>
      </c>
      <c r="B38">
        <v>2015</v>
      </c>
      <c r="C38" s="1">
        <v>3.3752983111846505E-2</v>
      </c>
      <c r="D38" s="1">
        <v>3.3752983111846505E-2</v>
      </c>
      <c r="E38" s="1">
        <f t="shared" si="0"/>
        <v>0.33333333333333331</v>
      </c>
      <c r="F38" s="1">
        <v>0.27108353538630275</v>
      </c>
      <c r="G38" s="1">
        <v>0.27108353538630275</v>
      </c>
      <c r="H38" s="1">
        <v>0.27513962605476189</v>
      </c>
      <c r="I38" s="1">
        <v>0.27513962605476189</v>
      </c>
      <c r="J38" s="1">
        <v>0.18352144489069142</v>
      </c>
      <c r="K38" s="1">
        <v>0.27513962605476189</v>
      </c>
      <c r="L38" s="1">
        <v>0.27513962605476189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0.33267817835617713</v>
      </c>
      <c r="U38" s="1">
        <v>0.33267817835617713</v>
      </c>
      <c r="V38" s="1">
        <v>0.38462475625320341</v>
      </c>
      <c r="W38" s="1">
        <v>0.38462475625320341</v>
      </c>
      <c r="X38" s="1">
        <v>1</v>
      </c>
      <c r="Y38" s="1">
        <v>0.99999999999999978</v>
      </c>
      <c r="Z38" s="1">
        <v>0.99999999999999978</v>
      </c>
      <c r="AA38" s="1">
        <v>0.36291845390393213</v>
      </c>
      <c r="AB38" s="1">
        <v>0.36291845390393213</v>
      </c>
      <c r="AC38" s="1">
        <v>0.33317836418060853</v>
      </c>
      <c r="AD38" s="1">
        <v>1.0000000000000002</v>
      </c>
      <c r="AE38" s="1">
        <v>1</v>
      </c>
      <c r="AF38" s="1">
        <v>1</v>
      </c>
      <c r="AG38" s="1">
        <v>1</v>
      </c>
      <c r="AH38" s="1">
        <v>0.33267817835617713</v>
      </c>
      <c r="AI38" s="1">
        <v>0.33267817835617713</v>
      </c>
      <c r="AJ38" s="1">
        <v>0.20841629216381319</v>
      </c>
      <c r="AK38" s="1">
        <v>0.20841629216381319</v>
      </c>
      <c r="AL38" s="1">
        <v>0.99999999999999967</v>
      </c>
      <c r="AM38" s="1">
        <v>0.99999999999999967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</row>
    <row r="40" spans="1:44" x14ac:dyDescent="0.3">
      <c r="A40" t="s">
        <v>92</v>
      </c>
      <c r="C40" s="5">
        <f>SUMIF(C3:C38,"&gt;0.1")/COUNTIF(C3:C38,"&gt;0.1")</f>
        <v>0.39584853591047187</v>
      </c>
      <c r="D40" s="5">
        <f t="shared" ref="D40:AM40" si="1">SUMIF(D3:D38,"&gt;0.1")/COUNTIF(D3:D38,"&gt;0.1")</f>
        <v>0.39584853591047187</v>
      </c>
      <c r="E40" s="5">
        <f t="shared" si="1"/>
        <v>0.33333333333333343</v>
      </c>
      <c r="F40" s="5">
        <f t="shared" si="1"/>
        <v>0.3195232018644002</v>
      </c>
      <c r="G40" s="5">
        <f t="shared" si="1"/>
        <v>0.3195232018644002</v>
      </c>
      <c r="H40" s="5">
        <f t="shared" si="1"/>
        <v>0.29850455810024817</v>
      </c>
      <c r="I40" s="5">
        <f t="shared" si="1"/>
        <v>0.29850455810024817</v>
      </c>
      <c r="J40" s="5">
        <f t="shared" si="1"/>
        <v>0.21876417041694882</v>
      </c>
      <c r="K40" s="5">
        <f t="shared" si="1"/>
        <v>0.29850455810024817</v>
      </c>
      <c r="L40" s="5">
        <f t="shared" si="1"/>
        <v>0.29850455810024817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f t="shared" si="1"/>
        <v>0.36052200859313976</v>
      </c>
      <c r="U40" s="5">
        <f t="shared" si="1"/>
        <v>0.36052200859313976</v>
      </c>
      <c r="V40" s="5">
        <f t="shared" si="1"/>
        <v>0.45269194082805958</v>
      </c>
      <c r="W40" s="5">
        <f t="shared" si="1"/>
        <v>0.45269194082805958</v>
      </c>
      <c r="X40" s="5">
        <f t="shared" si="1"/>
        <v>1</v>
      </c>
      <c r="Y40" s="5">
        <f t="shared" si="1"/>
        <v>0.99999999999999978</v>
      </c>
      <c r="Z40" s="5">
        <f t="shared" si="1"/>
        <v>0.99999999999999978</v>
      </c>
      <c r="AA40" s="5">
        <f t="shared" si="1"/>
        <v>0.35200431952157113</v>
      </c>
      <c r="AB40" s="5">
        <f t="shared" si="1"/>
        <v>0.35200431952157113</v>
      </c>
      <c r="AC40" s="5">
        <f t="shared" si="1"/>
        <v>0.33317836418060826</v>
      </c>
      <c r="AD40" s="5">
        <f t="shared" si="1"/>
        <v>1.0000000000000002</v>
      </c>
      <c r="AE40" s="5">
        <f t="shared" si="1"/>
        <v>1</v>
      </c>
      <c r="AF40" s="5">
        <f t="shared" si="1"/>
        <v>1</v>
      </c>
      <c r="AG40" s="5">
        <f t="shared" si="1"/>
        <v>1</v>
      </c>
      <c r="AH40" s="5">
        <f t="shared" si="1"/>
        <v>0.36052200859313976</v>
      </c>
      <c r="AI40" s="5">
        <f t="shared" si="1"/>
        <v>0.36052200859313976</v>
      </c>
      <c r="AJ40" s="5">
        <f t="shared" si="1"/>
        <v>0.26290402565244381</v>
      </c>
      <c r="AK40" s="5">
        <f t="shared" si="1"/>
        <v>0.26290402565244381</v>
      </c>
      <c r="AL40" s="5">
        <f t="shared" si="1"/>
        <v>0.99999999999999978</v>
      </c>
      <c r="AM40" s="5">
        <f t="shared" si="1"/>
        <v>0.99999999999999978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</row>
    <row r="42" spans="1:44" ht="15" thickBot="1" x14ac:dyDescent="0.35">
      <c r="C42" s="10" t="s">
        <v>93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1:44" x14ac:dyDescent="0.3">
      <c r="A43" t="s">
        <v>42</v>
      </c>
      <c r="B43">
        <v>2015</v>
      </c>
      <c r="C43" s="31">
        <f>IF('CHP-Check'!C3="OK",el_eff!C3,el_eff!C$40)</f>
        <v>0.37421722636919746</v>
      </c>
      <c r="D43" s="32">
        <f>IF('CHP-Check'!D3="OK",el_eff!D3,el_eff!D$40)</f>
        <v>0.37421722636919746</v>
      </c>
      <c r="E43" s="32">
        <f>IF('CHP-Check'!E3="OK",el_eff!E3,el_eff!E$40)</f>
        <v>0.33333333333333331</v>
      </c>
      <c r="F43" s="32">
        <f>IF('CHP-Check'!F3="OK",el_eff!F3,el_eff!F$40)</f>
        <v>0.30688521890490544</v>
      </c>
      <c r="G43" s="32">
        <f>IF('CHP-Check'!G3="OK",el_eff!G3,el_eff!G$40)</f>
        <v>0.30688521890490544</v>
      </c>
      <c r="H43" s="32">
        <f>IF('CHP-Check'!H3="OK",el_eff!H3,el_eff!H$40)</f>
        <v>0.28613638257515711</v>
      </c>
      <c r="I43" s="32">
        <f>IF('CHP-Check'!I3="OK",el_eff!I3,el_eff!I$40)</f>
        <v>0.28613638257515711</v>
      </c>
      <c r="J43" s="32">
        <f>IF('CHP-Check'!J3="OK",el_eff!J3,el_eff!J$40)</f>
        <v>0.1044858008793603</v>
      </c>
      <c r="K43" s="32">
        <f>IF('CHP-Check'!K3="OK",el_eff!K3,el_eff!K$40)</f>
        <v>0.28613638257515711</v>
      </c>
      <c r="L43" s="32">
        <f>IF('CHP-Check'!L3="OK",el_eff!L3,el_eff!L$40)</f>
        <v>0.28613638257515711</v>
      </c>
      <c r="M43" s="32">
        <f t="shared" ref="M43:S52" si="2">M3</f>
        <v>0</v>
      </c>
      <c r="N43" s="32">
        <f t="shared" si="2"/>
        <v>0</v>
      </c>
      <c r="O43" s="32">
        <f t="shared" si="2"/>
        <v>0</v>
      </c>
      <c r="P43" s="32">
        <f t="shared" si="2"/>
        <v>0</v>
      </c>
      <c r="Q43" s="32">
        <f t="shared" si="2"/>
        <v>0</v>
      </c>
      <c r="R43" s="32">
        <f t="shared" si="2"/>
        <v>0</v>
      </c>
      <c r="S43" s="32">
        <f t="shared" si="2"/>
        <v>0</v>
      </c>
      <c r="T43" s="32">
        <f t="shared" ref="T43:AR43" si="3">IF(T3&lt;0.1,T$40,T3)</f>
        <v>0.4036963188207599</v>
      </c>
      <c r="U43" s="32">
        <f t="shared" si="3"/>
        <v>0.4036963188207599</v>
      </c>
      <c r="V43" s="32">
        <f t="shared" si="3"/>
        <v>0.42085222277825812</v>
      </c>
      <c r="W43" s="32">
        <f t="shared" si="3"/>
        <v>0.42085222277825812</v>
      </c>
      <c r="X43" s="32">
        <f t="shared" si="3"/>
        <v>1</v>
      </c>
      <c r="Y43" s="32">
        <f t="shared" si="3"/>
        <v>0.99999999999999978</v>
      </c>
      <c r="Z43" s="32">
        <f t="shared" si="3"/>
        <v>0.99999999999999978</v>
      </c>
      <c r="AA43" s="32">
        <f t="shared" si="3"/>
        <v>0.58149433397421468</v>
      </c>
      <c r="AB43" s="32">
        <f t="shared" si="3"/>
        <v>0.58149433397421468</v>
      </c>
      <c r="AC43" s="32">
        <f t="shared" si="3"/>
        <v>0.33317836418060853</v>
      </c>
      <c r="AD43" s="32">
        <f t="shared" si="3"/>
        <v>1.0000000000000002</v>
      </c>
      <c r="AE43" s="32">
        <f t="shared" si="3"/>
        <v>1</v>
      </c>
      <c r="AF43" s="32">
        <f t="shared" si="3"/>
        <v>1</v>
      </c>
      <c r="AG43" s="32">
        <f t="shared" si="3"/>
        <v>1</v>
      </c>
      <c r="AH43" s="32">
        <f t="shared" si="3"/>
        <v>0.4036963188207599</v>
      </c>
      <c r="AI43" s="32">
        <f t="shared" si="3"/>
        <v>0.4036963188207599</v>
      </c>
      <c r="AJ43" s="32">
        <f t="shared" si="3"/>
        <v>0.21602750514216654</v>
      </c>
      <c r="AK43" s="32">
        <f t="shared" si="3"/>
        <v>0.21602750514216654</v>
      </c>
      <c r="AL43" s="32">
        <f t="shared" si="3"/>
        <v>0.99999999999999967</v>
      </c>
      <c r="AM43" s="32">
        <f t="shared" si="3"/>
        <v>0.99999999999999967</v>
      </c>
      <c r="AN43" s="32">
        <f t="shared" si="3"/>
        <v>1</v>
      </c>
      <c r="AO43" s="32">
        <f t="shared" si="3"/>
        <v>1</v>
      </c>
      <c r="AP43" s="32">
        <f t="shared" si="3"/>
        <v>1</v>
      </c>
      <c r="AQ43" s="32">
        <f t="shared" si="3"/>
        <v>1</v>
      </c>
      <c r="AR43" s="33">
        <f t="shared" si="3"/>
        <v>1</v>
      </c>
    </row>
    <row r="44" spans="1:44" x14ac:dyDescent="0.3">
      <c r="A44" t="s">
        <v>43</v>
      </c>
      <c r="B44">
        <v>2015</v>
      </c>
      <c r="C44" s="34">
        <f>IF('CHP-Check'!C4="OK",el_eff!C4,el_eff!C$40)</f>
        <v>0.51755545030593342</v>
      </c>
      <c r="D44" s="35">
        <f>IF('CHP-Check'!D4="OK",el_eff!D4,el_eff!D$40)</f>
        <v>0.51755545030593342</v>
      </c>
      <c r="E44" s="35">
        <f>IF('CHP-Check'!E4="OK",el_eff!E4,el_eff!E$40)</f>
        <v>0.33333333333333331</v>
      </c>
      <c r="F44" s="35">
        <f>IF('CHP-Check'!F4="OK",el_eff!F4,el_eff!F$40)</f>
        <v>0.50675734786975901</v>
      </c>
      <c r="G44" s="35">
        <f>IF('CHP-Check'!G4="OK",el_eff!G4,el_eff!G$40)</f>
        <v>0.50675734786975901</v>
      </c>
      <c r="H44" s="35">
        <f>IF('CHP-Check'!H4="OK",el_eff!H4,el_eff!H$40)</f>
        <v>0.49958387671201021</v>
      </c>
      <c r="I44" s="35">
        <f>IF('CHP-Check'!I4="OK",el_eff!I4,el_eff!I$40)</f>
        <v>0.49958387671201021</v>
      </c>
      <c r="J44" s="35">
        <f>IF('CHP-Check'!J4="OK",el_eff!J4,el_eff!J$40)</f>
        <v>0.19770416524062193</v>
      </c>
      <c r="K44" s="35">
        <f>IF('CHP-Check'!K4="OK",el_eff!K4,el_eff!K$40)</f>
        <v>0.49958387671201021</v>
      </c>
      <c r="L44" s="35">
        <f>IF('CHP-Check'!L4="OK",el_eff!L4,el_eff!L$40)</f>
        <v>0.49958387671201021</v>
      </c>
      <c r="M44" s="35">
        <f t="shared" si="2"/>
        <v>0</v>
      </c>
      <c r="N44" s="35">
        <f t="shared" si="2"/>
        <v>0</v>
      </c>
      <c r="O44" s="35">
        <f t="shared" si="2"/>
        <v>0</v>
      </c>
      <c r="P44" s="35">
        <f t="shared" si="2"/>
        <v>0</v>
      </c>
      <c r="Q44" s="35">
        <f t="shared" si="2"/>
        <v>0</v>
      </c>
      <c r="R44" s="35">
        <f t="shared" si="2"/>
        <v>0</v>
      </c>
      <c r="S44" s="35">
        <f t="shared" si="2"/>
        <v>0</v>
      </c>
      <c r="T44" s="35">
        <f t="shared" ref="T44:AR44" si="4">IF(T4&lt;0.1,T$40,T4)</f>
        <v>0.36819648888307333</v>
      </c>
      <c r="U44" s="35">
        <f t="shared" si="4"/>
        <v>0.36819648888307333</v>
      </c>
      <c r="V44" s="35">
        <f t="shared" si="4"/>
        <v>0.50607239564189588</v>
      </c>
      <c r="W44" s="35">
        <f t="shared" si="4"/>
        <v>0.50607239564189588</v>
      </c>
      <c r="X44" s="35">
        <f t="shared" si="4"/>
        <v>1</v>
      </c>
      <c r="Y44" s="35">
        <f t="shared" si="4"/>
        <v>0.99999999999999978</v>
      </c>
      <c r="Z44" s="35">
        <f t="shared" si="4"/>
        <v>0.99999999999999978</v>
      </c>
      <c r="AA44" s="35">
        <f t="shared" si="4"/>
        <v>0.30512767790205975</v>
      </c>
      <c r="AB44" s="35">
        <f t="shared" si="4"/>
        <v>0.30512767790205975</v>
      </c>
      <c r="AC44" s="35">
        <f t="shared" si="4"/>
        <v>0.33317836418060853</v>
      </c>
      <c r="AD44" s="35">
        <f t="shared" si="4"/>
        <v>1.0000000000000002</v>
      </c>
      <c r="AE44" s="35">
        <f t="shared" si="4"/>
        <v>1</v>
      </c>
      <c r="AF44" s="35">
        <f t="shared" si="4"/>
        <v>1</v>
      </c>
      <c r="AG44" s="35">
        <f t="shared" si="4"/>
        <v>1</v>
      </c>
      <c r="AH44" s="35">
        <f t="shared" si="4"/>
        <v>0.36819648888307333</v>
      </c>
      <c r="AI44" s="35">
        <f t="shared" si="4"/>
        <v>0.36819648888307333</v>
      </c>
      <c r="AJ44" s="35">
        <f t="shared" si="4"/>
        <v>0.24961887236263247</v>
      </c>
      <c r="AK44" s="35">
        <f t="shared" si="4"/>
        <v>0.24961887236263247</v>
      </c>
      <c r="AL44" s="35">
        <f t="shared" si="4"/>
        <v>0.99999999999999967</v>
      </c>
      <c r="AM44" s="35">
        <f t="shared" si="4"/>
        <v>0.99999999999999967</v>
      </c>
      <c r="AN44" s="35">
        <f t="shared" si="4"/>
        <v>1</v>
      </c>
      <c r="AO44" s="35">
        <f t="shared" si="4"/>
        <v>1</v>
      </c>
      <c r="AP44" s="35">
        <f t="shared" si="4"/>
        <v>1</v>
      </c>
      <c r="AQ44" s="35">
        <f t="shared" si="4"/>
        <v>1</v>
      </c>
      <c r="AR44" s="36">
        <f t="shared" si="4"/>
        <v>1</v>
      </c>
    </row>
    <row r="45" spans="1:44" x14ac:dyDescent="0.3">
      <c r="A45" t="s">
        <v>44</v>
      </c>
      <c r="B45">
        <v>2015</v>
      </c>
      <c r="C45" s="34">
        <f>IF('CHP-Check'!C5="OK",el_eff!C5,el_eff!C$40)</f>
        <v>0.26627122673027864</v>
      </c>
      <c r="D45" s="35">
        <f>IF('CHP-Check'!D5="OK",el_eff!D5,el_eff!D$40)</f>
        <v>0.26627122673027864</v>
      </c>
      <c r="E45" s="35">
        <f>IF('CHP-Check'!E5="OK",el_eff!E5,el_eff!E$40)</f>
        <v>0.33333333333333331</v>
      </c>
      <c r="F45" s="35">
        <f>IF('CHP-Check'!F5="OK",el_eff!F5,el_eff!F$40)</f>
        <v>0.15526665430292996</v>
      </c>
      <c r="G45" s="35">
        <f>IF('CHP-Check'!G5="OK",el_eff!G5,el_eff!G$40)</f>
        <v>0.15526665430292996</v>
      </c>
      <c r="H45" s="35">
        <f>IF('CHP-Check'!H5="OK",el_eff!H5,el_eff!H$40)</f>
        <v>0.17358948420807466</v>
      </c>
      <c r="I45" s="35">
        <f>IF('CHP-Check'!I5="OK",el_eff!I5,el_eff!I$40)</f>
        <v>0.17358948420807466</v>
      </c>
      <c r="J45" s="35">
        <f>IF('CHP-Check'!J5="OK",el_eff!J5,el_eff!J$40)</f>
        <v>0.21876417041694882</v>
      </c>
      <c r="K45" s="35">
        <f>IF('CHP-Check'!K5="OK",el_eff!K5,el_eff!K$40)</f>
        <v>0.17358948420807466</v>
      </c>
      <c r="L45" s="35">
        <f>IF('CHP-Check'!L5="OK",el_eff!L5,el_eff!L$40)</f>
        <v>0.17358948420807466</v>
      </c>
      <c r="M45" s="35">
        <f t="shared" si="2"/>
        <v>0</v>
      </c>
      <c r="N45" s="35">
        <f t="shared" si="2"/>
        <v>0</v>
      </c>
      <c r="O45" s="35">
        <f t="shared" si="2"/>
        <v>0</v>
      </c>
      <c r="P45" s="35">
        <f t="shared" si="2"/>
        <v>0</v>
      </c>
      <c r="Q45" s="35">
        <f t="shared" si="2"/>
        <v>0</v>
      </c>
      <c r="R45" s="35">
        <f t="shared" si="2"/>
        <v>0</v>
      </c>
      <c r="S45" s="35">
        <f t="shared" si="2"/>
        <v>0</v>
      </c>
      <c r="T45" s="35">
        <f t="shared" ref="T45:AR45" si="5">IF(T5&lt;0.1,T$40,T5)</f>
        <v>0.33953509073960286</v>
      </c>
      <c r="U45" s="35">
        <f t="shared" si="5"/>
        <v>0.33953509073960286</v>
      </c>
      <c r="V45" s="35">
        <f t="shared" si="5"/>
        <v>0.62723816252124065</v>
      </c>
      <c r="W45" s="35">
        <f t="shared" si="5"/>
        <v>0.62723816252124065</v>
      </c>
      <c r="X45" s="35">
        <f t="shared" si="5"/>
        <v>1</v>
      </c>
      <c r="Y45" s="35">
        <f t="shared" si="5"/>
        <v>0.99999999999999978</v>
      </c>
      <c r="Z45" s="35">
        <f t="shared" si="5"/>
        <v>0.99999999999999978</v>
      </c>
      <c r="AA45" s="35">
        <f t="shared" si="5"/>
        <v>0.10738214412491848</v>
      </c>
      <c r="AB45" s="35">
        <f t="shared" si="5"/>
        <v>0.10738214412491848</v>
      </c>
      <c r="AC45" s="35">
        <f t="shared" si="5"/>
        <v>0.33317836418060853</v>
      </c>
      <c r="AD45" s="35">
        <f t="shared" si="5"/>
        <v>1.0000000000000002</v>
      </c>
      <c r="AE45" s="35">
        <f t="shared" si="5"/>
        <v>1</v>
      </c>
      <c r="AF45" s="35">
        <f t="shared" si="5"/>
        <v>1</v>
      </c>
      <c r="AG45" s="35">
        <f t="shared" si="5"/>
        <v>1</v>
      </c>
      <c r="AH45" s="35">
        <f t="shared" si="5"/>
        <v>0.33953509073960286</v>
      </c>
      <c r="AI45" s="35">
        <f t="shared" si="5"/>
        <v>0.33953509073960286</v>
      </c>
      <c r="AJ45" s="35">
        <f t="shared" si="5"/>
        <v>0.26290402565244381</v>
      </c>
      <c r="AK45" s="35">
        <f t="shared" si="5"/>
        <v>0.26290402565244381</v>
      </c>
      <c r="AL45" s="35">
        <f t="shared" si="5"/>
        <v>0.99999999999999967</v>
      </c>
      <c r="AM45" s="35">
        <f t="shared" si="5"/>
        <v>0.99999999999999967</v>
      </c>
      <c r="AN45" s="35">
        <f t="shared" si="5"/>
        <v>1</v>
      </c>
      <c r="AO45" s="35">
        <f t="shared" si="5"/>
        <v>1</v>
      </c>
      <c r="AP45" s="35">
        <f t="shared" si="5"/>
        <v>1</v>
      </c>
      <c r="AQ45" s="35">
        <f t="shared" si="5"/>
        <v>1</v>
      </c>
      <c r="AR45" s="36">
        <f t="shared" si="5"/>
        <v>1</v>
      </c>
    </row>
    <row r="46" spans="1:44" x14ac:dyDescent="0.3">
      <c r="A46" t="s">
        <v>46</v>
      </c>
      <c r="B46">
        <v>2015</v>
      </c>
      <c r="C46" s="34">
        <f>IF('CHP-Check'!C6="OK",el_eff!C6,el_eff!C$40)</f>
        <v>0.27500997271504052</v>
      </c>
      <c r="D46" s="35">
        <f>IF('CHP-Check'!D6="OK",el_eff!D6,el_eff!D$40)</f>
        <v>0.27500997271504052</v>
      </c>
      <c r="E46" s="35">
        <f>IF('CHP-Check'!E6="OK",el_eff!E6,el_eff!E$40)</f>
        <v>0.33333333333333331</v>
      </c>
      <c r="F46" s="35">
        <f>IF('CHP-Check'!F6="OK",el_eff!F6,el_eff!F$40)</f>
        <v>0.30326094010659954</v>
      </c>
      <c r="G46" s="35">
        <f>IF('CHP-Check'!G6="OK",el_eff!G6,el_eff!G$40)</f>
        <v>0.30326094010659954</v>
      </c>
      <c r="H46" s="35">
        <f>IF('CHP-Check'!H6="OK",el_eff!H6,el_eff!H$40)</f>
        <v>0.16293074963473822</v>
      </c>
      <c r="I46" s="35">
        <f>IF('CHP-Check'!I6="OK",el_eff!I6,el_eff!I$40)</f>
        <v>0.16293074963473822</v>
      </c>
      <c r="J46" s="35">
        <f>IF('CHP-Check'!J6="OK",el_eff!J6,el_eff!J$40)</f>
        <v>0.21876417041694882</v>
      </c>
      <c r="K46" s="35">
        <f>IF('CHP-Check'!K6="OK",el_eff!K6,el_eff!K$40)</f>
        <v>0.16293074963473822</v>
      </c>
      <c r="L46" s="35">
        <f>IF('CHP-Check'!L6="OK",el_eff!L6,el_eff!L$40)</f>
        <v>0.16293074963473822</v>
      </c>
      <c r="M46" s="35">
        <f t="shared" si="2"/>
        <v>0</v>
      </c>
      <c r="N46" s="35">
        <f t="shared" si="2"/>
        <v>0</v>
      </c>
      <c r="O46" s="35">
        <f t="shared" si="2"/>
        <v>0</v>
      </c>
      <c r="P46" s="35">
        <f t="shared" si="2"/>
        <v>0</v>
      </c>
      <c r="Q46" s="35">
        <f t="shared" si="2"/>
        <v>0</v>
      </c>
      <c r="R46" s="35">
        <f t="shared" si="2"/>
        <v>0</v>
      </c>
      <c r="S46" s="35">
        <f t="shared" si="2"/>
        <v>0</v>
      </c>
      <c r="T46" s="35">
        <f t="shared" ref="T46:AR46" si="6">IF(T6&lt;0.1,T$40,T6)</f>
        <v>0.3783914273253805</v>
      </c>
      <c r="U46" s="35">
        <f t="shared" si="6"/>
        <v>0.3783914273253805</v>
      </c>
      <c r="V46" s="35">
        <f t="shared" si="6"/>
        <v>0.43404922437877563</v>
      </c>
      <c r="W46" s="35">
        <f t="shared" si="6"/>
        <v>0.43404922437877563</v>
      </c>
      <c r="X46" s="35">
        <f t="shared" si="6"/>
        <v>1</v>
      </c>
      <c r="Y46" s="35">
        <f t="shared" si="6"/>
        <v>0.99999999999999978</v>
      </c>
      <c r="Z46" s="35">
        <f t="shared" si="6"/>
        <v>0.99999999999999978</v>
      </c>
      <c r="AA46" s="35">
        <f t="shared" si="6"/>
        <v>0.36313894540811026</v>
      </c>
      <c r="AB46" s="35">
        <f t="shared" si="6"/>
        <v>0.36313894540811026</v>
      </c>
      <c r="AC46" s="35">
        <f t="shared" si="6"/>
        <v>0.33317836418060853</v>
      </c>
      <c r="AD46" s="35">
        <f t="shared" si="6"/>
        <v>1.0000000000000002</v>
      </c>
      <c r="AE46" s="35">
        <f t="shared" si="6"/>
        <v>1</v>
      </c>
      <c r="AF46" s="35">
        <f t="shared" si="6"/>
        <v>1</v>
      </c>
      <c r="AG46" s="35">
        <f t="shared" si="6"/>
        <v>1</v>
      </c>
      <c r="AH46" s="35">
        <f t="shared" si="6"/>
        <v>0.3783914273253805</v>
      </c>
      <c r="AI46" s="35">
        <f t="shared" si="6"/>
        <v>0.3783914273253805</v>
      </c>
      <c r="AJ46" s="35">
        <f t="shared" si="6"/>
        <v>0.26290402565244381</v>
      </c>
      <c r="AK46" s="35">
        <f t="shared" si="6"/>
        <v>0.26290402565244381</v>
      </c>
      <c r="AL46" s="35">
        <f t="shared" si="6"/>
        <v>0.99999999999999967</v>
      </c>
      <c r="AM46" s="35">
        <f t="shared" si="6"/>
        <v>0.99999999999999967</v>
      </c>
      <c r="AN46" s="35">
        <f t="shared" si="6"/>
        <v>1</v>
      </c>
      <c r="AO46" s="35">
        <f t="shared" si="6"/>
        <v>1</v>
      </c>
      <c r="AP46" s="35">
        <f t="shared" si="6"/>
        <v>1</v>
      </c>
      <c r="AQ46" s="35">
        <f t="shared" si="6"/>
        <v>1</v>
      </c>
      <c r="AR46" s="36">
        <f t="shared" si="6"/>
        <v>1</v>
      </c>
    </row>
    <row r="47" spans="1:44" x14ac:dyDescent="0.3">
      <c r="A47" t="s">
        <v>47</v>
      </c>
      <c r="B47">
        <v>2015</v>
      </c>
      <c r="C47" s="34">
        <f>IF('CHP-Check'!C7="OK",el_eff!C7,el_eff!C$40)</f>
        <v>0.59417735858864484</v>
      </c>
      <c r="D47" s="35">
        <f>IF('CHP-Check'!D7="OK",el_eff!D7,el_eff!D$40)</f>
        <v>0.59417735858864484</v>
      </c>
      <c r="E47" s="35">
        <f>IF('CHP-Check'!E7="OK",el_eff!E7,el_eff!E$40)</f>
        <v>0.33333333333333331</v>
      </c>
      <c r="F47" s="35">
        <f>IF('CHP-Check'!F7="OK",el_eff!F7,el_eff!F$40)</f>
        <v>0.3195232018644002</v>
      </c>
      <c r="G47" s="35">
        <f>IF('CHP-Check'!G7="OK",el_eff!G7,el_eff!G$40)</f>
        <v>0.3195232018644002</v>
      </c>
      <c r="H47" s="35">
        <f>IF('CHP-Check'!H7="OK",el_eff!H7,el_eff!H$40)</f>
        <v>0.29850455810024817</v>
      </c>
      <c r="I47" s="35">
        <f>IF('CHP-Check'!I7="OK",el_eff!I7,el_eff!I$40)</f>
        <v>0.29850455810024817</v>
      </c>
      <c r="J47" s="35">
        <f>IF('CHP-Check'!J7="OK",el_eff!J7,el_eff!J$40)</f>
        <v>0.21876417041694882</v>
      </c>
      <c r="K47" s="35">
        <f>IF('CHP-Check'!K7="OK",el_eff!K7,el_eff!K$40)</f>
        <v>0.29850455810024817</v>
      </c>
      <c r="L47" s="35">
        <f>IF('CHP-Check'!L7="OK",el_eff!L7,el_eff!L$40)</f>
        <v>0.29850455810024817</v>
      </c>
      <c r="M47" s="35">
        <f t="shared" si="2"/>
        <v>0</v>
      </c>
      <c r="N47" s="35">
        <f t="shared" si="2"/>
        <v>0</v>
      </c>
      <c r="O47" s="35">
        <f t="shared" si="2"/>
        <v>0</v>
      </c>
      <c r="P47" s="35">
        <f t="shared" si="2"/>
        <v>0</v>
      </c>
      <c r="Q47" s="35">
        <f t="shared" si="2"/>
        <v>0</v>
      </c>
      <c r="R47" s="35">
        <f t="shared" si="2"/>
        <v>0</v>
      </c>
      <c r="S47" s="35">
        <f t="shared" si="2"/>
        <v>0</v>
      </c>
      <c r="T47" s="35">
        <f t="shared" ref="T47:AR47" si="7">IF(T7&lt;0.1,T$40,T7)</f>
        <v>0.36052200859313976</v>
      </c>
      <c r="U47" s="35">
        <f t="shared" si="7"/>
        <v>0.36052200859313976</v>
      </c>
      <c r="V47" s="35">
        <f t="shared" si="7"/>
        <v>0.45269194082805958</v>
      </c>
      <c r="W47" s="35">
        <f t="shared" si="7"/>
        <v>0.45269194082805958</v>
      </c>
      <c r="X47" s="35">
        <f t="shared" si="7"/>
        <v>1</v>
      </c>
      <c r="Y47" s="35">
        <f t="shared" si="7"/>
        <v>0.99999999999999978</v>
      </c>
      <c r="Z47" s="35">
        <f t="shared" si="7"/>
        <v>0.99999999999999978</v>
      </c>
      <c r="AA47" s="35">
        <f t="shared" si="7"/>
        <v>0.38194392373671199</v>
      </c>
      <c r="AB47" s="35">
        <f t="shared" si="7"/>
        <v>0.38194392373671199</v>
      </c>
      <c r="AC47" s="35">
        <f t="shared" si="7"/>
        <v>0.33317836418060853</v>
      </c>
      <c r="AD47" s="35">
        <f t="shared" si="7"/>
        <v>1.0000000000000002</v>
      </c>
      <c r="AE47" s="35">
        <f t="shared" si="7"/>
        <v>1</v>
      </c>
      <c r="AF47" s="35">
        <f t="shared" si="7"/>
        <v>1</v>
      </c>
      <c r="AG47" s="35">
        <f t="shared" si="7"/>
        <v>1</v>
      </c>
      <c r="AH47" s="35">
        <f t="shared" si="7"/>
        <v>0.36052200859313976</v>
      </c>
      <c r="AI47" s="35">
        <f t="shared" si="7"/>
        <v>0.36052200859313976</v>
      </c>
      <c r="AJ47" s="35">
        <f t="shared" si="7"/>
        <v>0.26290402565244381</v>
      </c>
      <c r="AK47" s="35">
        <f t="shared" si="7"/>
        <v>0.26290402565244381</v>
      </c>
      <c r="AL47" s="35">
        <f t="shared" si="7"/>
        <v>0.99999999999999967</v>
      </c>
      <c r="AM47" s="35">
        <f t="shared" si="7"/>
        <v>0.99999999999999967</v>
      </c>
      <c r="AN47" s="35">
        <f t="shared" si="7"/>
        <v>1</v>
      </c>
      <c r="AO47" s="35">
        <f t="shared" si="7"/>
        <v>1</v>
      </c>
      <c r="AP47" s="35">
        <f t="shared" si="7"/>
        <v>1</v>
      </c>
      <c r="AQ47" s="35">
        <f t="shared" si="7"/>
        <v>1</v>
      </c>
      <c r="AR47" s="36">
        <f t="shared" si="7"/>
        <v>1</v>
      </c>
    </row>
    <row r="48" spans="1:44" x14ac:dyDescent="0.3">
      <c r="A48" t="s">
        <v>79</v>
      </c>
      <c r="B48">
        <v>2015</v>
      </c>
      <c r="C48" s="34">
        <f>IF('CHP-Check'!C8="OK",el_eff!C8,el_eff!C$40)</f>
        <v>0.36062577885890729</v>
      </c>
      <c r="D48" s="35">
        <f>IF('CHP-Check'!D8="OK",el_eff!D8,el_eff!D$40)</f>
        <v>0.36062577885890729</v>
      </c>
      <c r="E48" s="35">
        <f>IF('CHP-Check'!E8="OK",el_eff!E8,el_eff!E$40)</f>
        <v>0.33333333333333331</v>
      </c>
      <c r="F48" s="35">
        <f>IF('CHP-Check'!F8="OK",el_eff!F8,el_eff!F$40)</f>
        <v>0.15919343999106855</v>
      </c>
      <c r="G48" s="35">
        <f>IF('CHP-Check'!G8="OK",el_eff!G8,el_eff!G$40)</f>
        <v>0.15919343999106855</v>
      </c>
      <c r="H48" s="35">
        <f>IF('CHP-Check'!H8="OK",el_eff!H8,el_eff!H$40)</f>
        <v>0.21924069665796642</v>
      </c>
      <c r="I48" s="35">
        <f>IF('CHP-Check'!I8="OK",el_eff!I8,el_eff!I$40)</f>
        <v>0.21924069665796642</v>
      </c>
      <c r="J48" s="35">
        <f>IF('CHP-Check'!J8="OK",el_eff!J8,el_eff!J$40)</f>
        <v>0.1382037952003273</v>
      </c>
      <c r="K48" s="35">
        <f>IF('CHP-Check'!K8="OK",el_eff!K8,el_eff!K$40)</f>
        <v>0.21924069665796642</v>
      </c>
      <c r="L48" s="35">
        <f>IF('CHP-Check'!L8="OK",el_eff!L8,el_eff!L$40)</f>
        <v>0.21924069665796642</v>
      </c>
      <c r="M48" s="35">
        <f t="shared" si="2"/>
        <v>0</v>
      </c>
      <c r="N48" s="35">
        <f t="shared" si="2"/>
        <v>0</v>
      </c>
      <c r="O48" s="35">
        <f t="shared" si="2"/>
        <v>0</v>
      </c>
      <c r="P48" s="35">
        <f t="shared" si="2"/>
        <v>0</v>
      </c>
      <c r="Q48" s="35">
        <f t="shared" si="2"/>
        <v>0</v>
      </c>
      <c r="R48" s="35">
        <f t="shared" si="2"/>
        <v>0</v>
      </c>
      <c r="S48" s="35">
        <f t="shared" si="2"/>
        <v>0</v>
      </c>
      <c r="T48" s="35">
        <f t="shared" ref="T48:AR48" si="8">IF(T8&lt;0.1,T$40,T8)</f>
        <v>0.37521803002662613</v>
      </c>
      <c r="U48" s="35">
        <f t="shared" si="8"/>
        <v>0.37521803002662613</v>
      </c>
      <c r="V48" s="35">
        <f t="shared" si="8"/>
        <v>0.46280304451653215</v>
      </c>
      <c r="W48" s="35">
        <f t="shared" si="8"/>
        <v>0.46280304451653215</v>
      </c>
      <c r="X48" s="35">
        <f t="shared" si="8"/>
        <v>1</v>
      </c>
      <c r="Y48" s="35">
        <f t="shared" si="8"/>
        <v>0.99999999999999978</v>
      </c>
      <c r="Z48" s="35">
        <f t="shared" si="8"/>
        <v>0.99999999999999978</v>
      </c>
      <c r="AA48" s="35">
        <f t="shared" si="8"/>
        <v>0.3600011520048384</v>
      </c>
      <c r="AB48" s="35">
        <f t="shared" si="8"/>
        <v>0.3600011520048384</v>
      </c>
      <c r="AC48" s="35">
        <f t="shared" si="8"/>
        <v>0.33317836418060853</v>
      </c>
      <c r="AD48" s="35">
        <f t="shared" si="8"/>
        <v>1.0000000000000002</v>
      </c>
      <c r="AE48" s="35">
        <f t="shared" si="8"/>
        <v>1</v>
      </c>
      <c r="AF48" s="35">
        <f t="shared" si="8"/>
        <v>1</v>
      </c>
      <c r="AG48" s="35">
        <f t="shared" si="8"/>
        <v>1</v>
      </c>
      <c r="AH48" s="35">
        <f t="shared" si="8"/>
        <v>0.37521803002662613</v>
      </c>
      <c r="AI48" s="35">
        <f t="shared" si="8"/>
        <v>0.37521803002662613</v>
      </c>
      <c r="AJ48" s="35">
        <f t="shared" si="8"/>
        <v>0.26290402565244381</v>
      </c>
      <c r="AK48" s="35">
        <f t="shared" si="8"/>
        <v>0.26290402565244381</v>
      </c>
      <c r="AL48" s="35">
        <f t="shared" si="8"/>
        <v>0.99999999999999967</v>
      </c>
      <c r="AM48" s="35">
        <f t="shared" si="8"/>
        <v>0.99999999999999967</v>
      </c>
      <c r="AN48" s="35">
        <f t="shared" si="8"/>
        <v>1</v>
      </c>
      <c r="AO48" s="35">
        <f t="shared" si="8"/>
        <v>1</v>
      </c>
      <c r="AP48" s="35">
        <f t="shared" si="8"/>
        <v>1</v>
      </c>
      <c r="AQ48" s="35">
        <f t="shared" si="8"/>
        <v>1</v>
      </c>
      <c r="AR48" s="36">
        <f t="shared" si="8"/>
        <v>1</v>
      </c>
    </row>
    <row r="49" spans="1:44" x14ac:dyDescent="0.3">
      <c r="A49" t="s">
        <v>48</v>
      </c>
      <c r="B49">
        <v>2015</v>
      </c>
      <c r="C49" s="34">
        <f>IF('CHP-Check'!C9="OK",el_eff!C9,el_eff!C$40)</f>
        <v>0.36434538531097055</v>
      </c>
      <c r="D49" s="35">
        <f>IF('CHP-Check'!D9="OK",el_eff!D9,el_eff!D$40)</f>
        <v>0.36434538531097055</v>
      </c>
      <c r="E49" s="35">
        <f>IF('CHP-Check'!E9="OK",el_eff!E9,el_eff!E$40)</f>
        <v>0.33333333333333331</v>
      </c>
      <c r="F49" s="35">
        <f>IF('CHP-Check'!F9="OK",el_eff!F9,el_eff!F$40)</f>
        <v>0.31441625466332518</v>
      </c>
      <c r="G49" s="35">
        <f>IF('CHP-Check'!G9="OK",el_eff!G9,el_eff!G$40)</f>
        <v>0.31441625466332518</v>
      </c>
      <c r="H49" s="35">
        <f>IF('CHP-Check'!H9="OK",el_eff!H9,el_eff!H$40)</f>
        <v>0.32077143165173433</v>
      </c>
      <c r="I49" s="35">
        <f>IF('CHP-Check'!I9="OK",el_eff!I9,el_eff!I$40)</f>
        <v>0.32077143165173433</v>
      </c>
      <c r="J49" s="35">
        <f>IF('CHP-Check'!J9="OK",el_eff!J9,el_eff!J$40)</f>
        <v>0.17499792916054246</v>
      </c>
      <c r="K49" s="35">
        <f>IF('CHP-Check'!K9="OK",el_eff!K9,el_eff!K$40)</f>
        <v>0.32077143165173433</v>
      </c>
      <c r="L49" s="35">
        <f>IF('CHP-Check'!L9="OK",el_eff!L9,el_eff!L$40)</f>
        <v>0.32077143165173433</v>
      </c>
      <c r="M49" s="35">
        <f t="shared" si="2"/>
        <v>0</v>
      </c>
      <c r="N49" s="35">
        <f t="shared" si="2"/>
        <v>0</v>
      </c>
      <c r="O49" s="35">
        <f t="shared" si="2"/>
        <v>0</v>
      </c>
      <c r="P49" s="35">
        <f t="shared" si="2"/>
        <v>0</v>
      </c>
      <c r="Q49" s="35">
        <f t="shared" si="2"/>
        <v>0</v>
      </c>
      <c r="R49" s="35">
        <f t="shared" si="2"/>
        <v>0</v>
      </c>
      <c r="S49" s="35">
        <f t="shared" si="2"/>
        <v>0</v>
      </c>
      <c r="T49" s="35">
        <f t="shared" ref="T49:AR49" si="9">IF(T9&lt;0.1,T$40,T9)</f>
        <v>0.36052200859313976</v>
      </c>
      <c r="U49" s="35">
        <f t="shared" si="9"/>
        <v>0.36052200859313976</v>
      </c>
      <c r="V49" s="35">
        <f t="shared" si="9"/>
        <v>0.20495702395686843</v>
      </c>
      <c r="W49" s="35">
        <f t="shared" si="9"/>
        <v>0.20495702395686843</v>
      </c>
      <c r="X49" s="35">
        <f t="shared" si="9"/>
        <v>1</v>
      </c>
      <c r="Y49" s="35">
        <f t="shared" si="9"/>
        <v>0.99999999999999978</v>
      </c>
      <c r="Z49" s="35">
        <f t="shared" si="9"/>
        <v>0.99999999999999978</v>
      </c>
      <c r="AA49" s="35">
        <f t="shared" si="9"/>
        <v>0.23733359543689397</v>
      </c>
      <c r="AB49" s="35">
        <f t="shared" si="9"/>
        <v>0.23733359543689397</v>
      </c>
      <c r="AC49" s="35">
        <f t="shared" si="9"/>
        <v>0.33317836418060853</v>
      </c>
      <c r="AD49" s="35">
        <f t="shared" si="9"/>
        <v>1.0000000000000002</v>
      </c>
      <c r="AE49" s="35">
        <f t="shared" si="9"/>
        <v>1</v>
      </c>
      <c r="AF49" s="35">
        <f t="shared" si="9"/>
        <v>1</v>
      </c>
      <c r="AG49" s="35">
        <f t="shared" si="9"/>
        <v>1</v>
      </c>
      <c r="AH49" s="35">
        <f t="shared" si="9"/>
        <v>0.36052200859313976</v>
      </c>
      <c r="AI49" s="35">
        <f t="shared" si="9"/>
        <v>0.36052200859313976</v>
      </c>
      <c r="AJ49" s="35">
        <f t="shared" si="9"/>
        <v>0.26290402565244381</v>
      </c>
      <c r="AK49" s="35">
        <f t="shared" si="9"/>
        <v>0.26290402565244381</v>
      </c>
      <c r="AL49" s="35">
        <f t="shared" si="9"/>
        <v>0.99999999999999967</v>
      </c>
      <c r="AM49" s="35">
        <f t="shared" si="9"/>
        <v>0.99999999999999967</v>
      </c>
      <c r="AN49" s="35">
        <f t="shared" si="9"/>
        <v>1</v>
      </c>
      <c r="AO49" s="35">
        <f t="shared" si="9"/>
        <v>1</v>
      </c>
      <c r="AP49" s="35">
        <f t="shared" si="9"/>
        <v>1</v>
      </c>
      <c r="AQ49" s="35">
        <f t="shared" si="9"/>
        <v>1</v>
      </c>
      <c r="AR49" s="36">
        <f t="shared" si="9"/>
        <v>1</v>
      </c>
    </row>
    <row r="50" spans="1:44" x14ac:dyDescent="0.3">
      <c r="A50" t="s">
        <v>50</v>
      </c>
      <c r="B50">
        <v>2015</v>
      </c>
      <c r="C50" s="34">
        <f>IF('CHP-Check'!C10="OK",el_eff!C10,el_eff!C$40)</f>
        <v>0.24829647820682524</v>
      </c>
      <c r="D50" s="35">
        <f>IF('CHP-Check'!D10="OK",el_eff!D10,el_eff!D$40)</f>
        <v>0.24829647820682524</v>
      </c>
      <c r="E50" s="35">
        <f>IF('CHP-Check'!E10="OK",el_eff!E10,el_eff!E$40)</f>
        <v>0.33333333333333331</v>
      </c>
      <c r="F50" s="35">
        <f>IF('CHP-Check'!F10="OK",el_eff!F10,el_eff!F$40)</f>
        <v>0.17999670605775916</v>
      </c>
      <c r="G50" s="35">
        <f>IF('CHP-Check'!G10="OK",el_eff!G10,el_eff!G$40)</f>
        <v>0.17999670605775916</v>
      </c>
      <c r="H50" s="35">
        <f>IF('CHP-Check'!H10="OK",el_eff!H10,el_eff!H$40)</f>
        <v>0.22217237175984361</v>
      </c>
      <c r="I50" s="35">
        <f>IF('CHP-Check'!I10="OK",el_eff!I10,el_eff!I$40)</f>
        <v>0.22217237175984361</v>
      </c>
      <c r="J50" s="35">
        <f>IF('CHP-Check'!J10="OK",el_eff!J10,el_eff!J$40)</f>
        <v>0.24201691817274079</v>
      </c>
      <c r="K50" s="35">
        <f>IF('CHP-Check'!K10="OK",el_eff!K10,el_eff!K$40)</f>
        <v>0.22217237175984361</v>
      </c>
      <c r="L50" s="35">
        <f>IF('CHP-Check'!L10="OK",el_eff!L10,el_eff!L$40)</f>
        <v>0.22217237175984361</v>
      </c>
      <c r="M50" s="35">
        <f t="shared" si="2"/>
        <v>0</v>
      </c>
      <c r="N50" s="35">
        <f t="shared" si="2"/>
        <v>0</v>
      </c>
      <c r="O50" s="35">
        <f t="shared" si="2"/>
        <v>0</v>
      </c>
      <c r="P50" s="35">
        <f t="shared" si="2"/>
        <v>0</v>
      </c>
      <c r="Q50" s="35">
        <f t="shared" si="2"/>
        <v>0</v>
      </c>
      <c r="R50" s="35">
        <f t="shared" si="2"/>
        <v>0</v>
      </c>
      <c r="S50" s="35">
        <f t="shared" si="2"/>
        <v>0</v>
      </c>
      <c r="T50" s="35">
        <f t="shared" ref="T50:AR50" si="10">IF(T10&lt;0.1,T$40,T10)</f>
        <v>0.30098626357623109</v>
      </c>
      <c r="U50" s="35">
        <f t="shared" si="10"/>
        <v>0.30098626357623109</v>
      </c>
      <c r="V50" s="35">
        <f t="shared" si="10"/>
        <v>0.35831616887886858</v>
      </c>
      <c r="W50" s="35">
        <f t="shared" si="10"/>
        <v>0.35831616887886858</v>
      </c>
      <c r="X50" s="35">
        <f t="shared" si="10"/>
        <v>1</v>
      </c>
      <c r="Y50" s="35">
        <f t="shared" si="10"/>
        <v>0.99999999999999978</v>
      </c>
      <c r="Z50" s="35">
        <f t="shared" si="10"/>
        <v>0.99999999999999978</v>
      </c>
      <c r="AA50" s="35">
        <f t="shared" si="10"/>
        <v>0.30937552593901285</v>
      </c>
      <c r="AB50" s="35">
        <f t="shared" si="10"/>
        <v>0.30937552593901285</v>
      </c>
      <c r="AC50" s="35">
        <f t="shared" si="10"/>
        <v>0.33317836418060853</v>
      </c>
      <c r="AD50" s="35">
        <f t="shared" si="10"/>
        <v>1.0000000000000002</v>
      </c>
      <c r="AE50" s="35">
        <f t="shared" si="10"/>
        <v>1</v>
      </c>
      <c r="AF50" s="35">
        <f t="shared" si="10"/>
        <v>1</v>
      </c>
      <c r="AG50" s="35">
        <f t="shared" si="10"/>
        <v>1</v>
      </c>
      <c r="AH50" s="35">
        <f t="shared" si="10"/>
        <v>0.30098626357623109</v>
      </c>
      <c r="AI50" s="35">
        <f t="shared" si="10"/>
        <v>0.30098626357623109</v>
      </c>
      <c r="AJ50" s="35">
        <f t="shared" si="10"/>
        <v>0.26290402565244381</v>
      </c>
      <c r="AK50" s="35">
        <f t="shared" si="10"/>
        <v>0.26290402565244381</v>
      </c>
      <c r="AL50" s="35">
        <f t="shared" si="10"/>
        <v>0.99999999999999967</v>
      </c>
      <c r="AM50" s="35">
        <f t="shared" si="10"/>
        <v>0.99999999999999967</v>
      </c>
      <c r="AN50" s="35">
        <f t="shared" si="10"/>
        <v>1</v>
      </c>
      <c r="AO50" s="35">
        <f t="shared" si="10"/>
        <v>1</v>
      </c>
      <c r="AP50" s="35">
        <f t="shared" si="10"/>
        <v>1</v>
      </c>
      <c r="AQ50" s="35">
        <f t="shared" si="10"/>
        <v>1</v>
      </c>
      <c r="AR50" s="36">
        <f t="shared" si="10"/>
        <v>1</v>
      </c>
    </row>
    <row r="51" spans="1:44" x14ac:dyDescent="0.3">
      <c r="A51" t="s">
        <v>52</v>
      </c>
      <c r="B51">
        <v>2015</v>
      </c>
      <c r="C51" s="34">
        <f>IF('CHP-Check'!C11="OK",el_eff!C11,el_eff!C$40)</f>
        <v>0.46482806696604523</v>
      </c>
      <c r="D51" s="35">
        <f>IF('CHP-Check'!D11="OK",el_eff!D11,el_eff!D$40)</f>
        <v>0.46482806696604523</v>
      </c>
      <c r="E51" s="35">
        <f>IF('CHP-Check'!E11="OK",el_eff!E11,el_eff!E$40)</f>
        <v>0.33333333333333331</v>
      </c>
      <c r="F51" s="35">
        <f>IF('CHP-Check'!F11="OK",el_eff!F11,el_eff!F$40)</f>
        <v>0.16193584551704965</v>
      </c>
      <c r="G51" s="35">
        <f>IF('CHP-Check'!G11="OK",el_eff!G11,el_eff!G$40)</f>
        <v>0.16193584551704965</v>
      </c>
      <c r="H51" s="35">
        <f>IF('CHP-Check'!H11="OK",el_eff!H11,el_eff!H$40)</f>
        <v>0.33394938366375992</v>
      </c>
      <c r="I51" s="35">
        <f>IF('CHP-Check'!I11="OK",el_eff!I11,el_eff!I$40)</f>
        <v>0.33394938366375992</v>
      </c>
      <c r="J51" s="35">
        <f>IF('CHP-Check'!J11="OK",el_eff!J11,el_eff!J$40)</f>
        <v>0.18822254891279724</v>
      </c>
      <c r="K51" s="35">
        <f>IF('CHP-Check'!K11="OK",el_eff!K11,el_eff!K$40)</f>
        <v>0.33394938366375992</v>
      </c>
      <c r="L51" s="35">
        <f>IF('CHP-Check'!L11="OK",el_eff!L11,el_eff!L$40)</f>
        <v>0.33394938366375992</v>
      </c>
      <c r="M51" s="35">
        <f t="shared" si="2"/>
        <v>0</v>
      </c>
      <c r="N51" s="35">
        <f t="shared" si="2"/>
        <v>0</v>
      </c>
      <c r="O51" s="35">
        <f t="shared" si="2"/>
        <v>0</v>
      </c>
      <c r="P51" s="35">
        <f t="shared" si="2"/>
        <v>0</v>
      </c>
      <c r="Q51" s="35">
        <f t="shared" si="2"/>
        <v>0</v>
      </c>
      <c r="R51" s="35">
        <f t="shared" si="2"/>
        <v>0</v>
      </c>
      <c r="S51" s="35">
        <f t="shared" si="2"/>
        <v>0</v>
      </c>
      <c r="T51" s="35">
        <f t="shared" ref="T51:AR51" si="11">IF(T11&lt;0.1,T$40,T11)</f>
        <v>0.38540782841822746</v>
      </c>
      <c r="U51" s="35">
        <f t="shared" si="11"/>
        <v>0.38540782841822746</v>
      </c>
      <c r="V51" s="35">
        <f t="shared" si="11"/>
        <v>0.4081271404194477</v>
      </c>
      <c r="W51" s="35">
        <f t="shared" si="11"/>
        <v>0.4081271404194477</v>
      </c>
      <c r="X51" s="35">
        <f t="shared" si="11"/>
        <v>1</v>
      </c>
      <c r="Y51" s="35">
        <f t="shared" si="11"/>
        <v>0.99999999999999978</v>
      </c>
      <c r="Z51" s="35">
        <f t="shared" si="11"/>
        <v>0.99999999999999978</v>
      </c>
      <c r="AA51" s="35">
        <f t="shared" si="11"/>
        <v>0.36485510056735659</v>
      </c>
      <c r="AB51" s="35">
        <f t="shared" si="11"/>
        <v>0.36485510056735659</v>
      </c>
      <c r="AC51" s="35">
        <f t="shared" si="11"/>
        <v>0.33317836418060853</v>
      </c>
      <c r="AD51" s="35">
        <f t="shared" si="11"/>
        <v>1.0000000000000002</v>
      </c>
      <c r="AE51" s="35">
        <f t="shared" si="11"/>
        <v>1</v>
      </c>
      <c r="AF51" s="35">
        <f t="shared" si="11"/>
        <v>1</v>
      </c>
      <c r="AG51" s="35">
        <f t="shared" si="11"/>
        <v>1</v>
      </c>
      <c r="AH51" s="35">
        <f t="shared" si="11"/>
        <v>0.38540782841822746</v>
      </c>
      <c r="AI51" s="35">
        <f t="shared" si="11"/>
        <v>0.38540782841822746</v>
      </c>
      <c r="AJ51" s="35">
        <f t="shared" si="11"/>
        <v>0.2935444325382553</v>
      </c>
      <c r="AK51" s="35">
        <f t="shared" si="11"/>
        <v>0.2935444325382553</v>
      </c>
      <c r="AL51" s="35">
        <f t="shared" si="11"/>
        <v>0.99999999999999967</v>
      </c>
      <c r="AM51" s="35">
        <f t="shared" si="11"/>
        <v>0.99999999999999967</v>
      </c>
      <c r="AN51" s="35">
        <f t="shared" si="11"/>
        <v>1</v>
      </c>
      <c r="AO51" s="35">
        <f t="shared" si="11"/>
        <v>1</v>
      </c>
      <c r="AP51" s="35">
        <f t="shared" si="11"/>
        <v>1</v>
      </c>
      <c r="AQ51" s="35">
        <f t="shared" si="11"/>
        <v>1</v>
      </c>
      <c r="AR51" s="36">
        <f t="shared" si="11"/>
        <v>1</v>
      </c>
    </row>
    <row r="52" spans="1:44" x14ac:dyDescent="0.3">
      <c r="A52" t="s">
        <v>53</v>
      </c>
      <c r="B52">
        <v>2015</v>
      </c>
      <c r="C52" s="34">
        <f>IF('CHP-Check'!C12="OK",el_eff!C12,el_eff!C$40)</f>
        <v>0.40535015971736837</v>
      </c>
      <c r="D52" s="35">
        <f>IF('CHP-Check'!D12="OK",el_eff!D12,el_eff!D$40)</f>
        <v>0.40535015971736837</v>
      </c>
      <c r="E52" s="35">
        <f>IF('CHP-Check'!E12="OK",el_eff!E12,el_eff!E$40)</f>
        <v>0.33333333333333331</v>
      </c>
      <c r="F52" s="35">
        <f>IF('CHP-Check'!F12="OK",el_eff!F12,el_eff!F$40)</f>
        <v>0.2037000186528857</v>
      </c>
      <c r="G52" s="35">
        <f>IF('CHP-Check'!G12="OK",el_eff!G12,el_eff!G$40)</f>
        <v>0.2037000186528857</v>
      </c>
      <c r="H52" s="35">
        <f>IF('CHP-Check'!H12="OK",el_eff!H12,el_eff!H$40)</f>
        <v>0.22056813639930561</v>
      </c>
      <c r="I52" s="35">
        <f>IF('CHP-Check'!I12="OK",el_eff!I12,el_eff!I$40)</f>
        <v>0.22056813639930561</v>
      </c>
      <c r="J52" s="35">
        <f>IF('CHP-Check'!J12="OK",el_eff!J12,el_eff!J$40)</f>
        <v>0.12814700784118518</v>
      </c>
      <c r="K52" s="35">
        <f>IF('CHP-Check'!K12="OK",el_eff!K12,el_eff!K$40)</f>
        <v>0.22056813639930561</v>
      </c>
      <c r="L52" s="35">
        <f>IF('CHP-Check'!L12="OK",el_eff!L12,el_eff!L$40)</f>
        <v>0.22056813639930561</v>
      </c>
      <c r="M52" s="35">
        <f t="shared" si="2"/>
        <v>0</v>
      </c>
      <c r="N52" s="35">
        <f t="shared" si="2"/>
        <v>0</v>
      </c>
      <c r="O52" s="35">
        <f t="shared" si="2"/>
        <v>0</v>
      </c>
      <c r="P52" s="35">
        <f t="shared" si="2"/>
        <v>0</v>
      </c>
      <c r="Q52" s="35">
        <f t="shared" si="2"/>
        <v>0</v>
      </c>
      <c r="R52" s="35">
        <f t="shared" si="2"/>
        <v>0</v>
      </c>
      <c r="S52" s="35">
        <f t="shared" si="2"/>
        <v>0</v>
      </c>
      <c r="T52" s="35">
        <f t="shared" ref="T52:AR52" si="12">IF(T12&lt;0.1,T$40,T12)</f>
        <v>0.36744128941600723</v>
      </c>
      <c r="U52" s="35">
        <f t="shared" si="12"/>
        <v>0.36744128941600723</v>
      </c>
      <c r="V52" s="35">
        <f t="shared" si="12"/>
        <v>0.4329849680583423</v>
      </c>
      <c r="W52" s="35">
        <f t="shared" si="12"/>
        <v>0.4329849680583423</v>
      </c>
      <c r="X52" s="35">
        <f t="shared" si="12"/>
        <v>1</v>
      </c>
      <c r="Y52" s="35">
        <f t="shared" si="12"/>
        <v>0.99999999999999978</v>
      </c>
      <c r="Z52" s="35">
        <f t="shared" si="12"/>
        <v>0.99999999999999978</v>
      </c>
      <c r="AA52" s="35">
        <f t="shared" si="12"/>
        <v>0.40179034177015982</v>
      </c>
      <c r="AB52" s="35">
        <f t="shared" si="12"/>
        <v>0.40179034177015982</v>
      </c>
      <c r="AC52" s="35">
        <f t="shared" si="12"/>
        <v>0.33317836418060853</v>
      </c>
      <c r="AD52" s="35">
        <f t="shared" si="12"/>
        <v>1.0000000000000002</v>
      </c>
      <c r="AE52" s="35">
        <f t="shared" si="12"/>
        <v>1</v>
      </c>
      <c r="AF52" s="35">
        <f t="shared" si="12"/>
        <v>1</v>
      </c>
      <c r="AG52" s="35">
        <f t="shared" si="12"/>
        <v>1</v>
      </c>
      <c r="AH52" s="35">
        <f t="shared" si="12"/>
        <v>0.36744128941600723</v>
      </c>
      <c r="AI52" s="35">
        <f t="shared" si="12"/>
        <v>0.36744128941600723</v>
      </c>
      <c r="AJ52" s="35">
        <f t="shared" si="12"/>
        <v>0.22262351564806834</v>
      </c>
      <c r="AK52" s="35">
        <f t="shared" si="12"/>
        <v>0.22262351564806834</v>
      </c>
      <c r="AL52" s="35">
        <f t="shared" si="12"/>
        <v>0.99999999999999967</v>
      </c>
      <c r="AM52" s="35">
        <f t="shared" si="12"/>
        <v>0.99999999999999967</v>
      </c>
      <c r="AN52" s="35">
        <f t="shared" si="12"/>
        <v>1</v>
      </c>
      <c r="AO52" s="35">
        <f t="shared" si="12"/>
        <v>1</v>
      </c>
      <c r="AP52" s="35">
        <f t="shared" si="12"/>
        <v>1</v>
      </c>
      <c r="AQ52" s="35">
        <f t="shared" si="12"/>
        <v>1</v>
      </c>
      <c r="AR52" s="36">
        <f t="shared" si="12"/>
        <v>1</v>
      </c>
    </row>
    <row r="53" spans="1:44" x14ac:dyDescent="0.3">
      <c r="A53" t="s">
        <v>54</v>
      </c>
      <c r="B53">
        <v>2015</v>
      </c>
      <c r="C53" s="34">
        <f>IF('CHP-Check'!C13="OK",el_eff!C13,el_eff!C$40)</f>
        <v>0.47833048436549158</v>
      </c>
      <c r="D53" s="35">
        <f>IF('CHP-Check'!D13="OK",el_eff!D13,el_eff!D$40)</f>
        <v>0.47833048436549158</v>
      </c>
      <c r="E53" s="35">
        <f>IF('CHP-Check'!E13="OK",el_eff!E13,el_eff!E$40)</f>
        <v>0.33333333333333331</v>
      </c>
      <c r="F53" s="35">
        <f>IF('CHP-Check'!F13="OK",el_eff!F13,el_eff!F$40)</f>
        <v>0.5349142290207306</v>
      </c>
      <c r="G53" s="35">
        <f>IF('CHP-Check'!G13="OK",el_eff!G13,el_eff!G$40)</f>
        <v>0.5349142290207306</v>
      </c>
      <c r="H53" s="35">
        <f>IF('CHP-Check'!H13="OK",el_eff!H13,el_eff!H$40)</f>
        <v>0.27712068364816955</v>
      </c>
      <c r="I53" s="35">
        <f>IF('CHP-Check'!I13="OK",el_eff!I13,el_eff!I$40)</f>
        <v>0.27712068364816955</v>
      </c>
      <c r="J53" s="35">
        <f>IF('CHP-Check'!J13="OK",el_eff!J13,el_eff!J$40)</f>
        <v>0.1643999962559623</v>
      </c>
      <c r="K53" s="35">
        <f>IF('CHP-Check'!K13="OK",el_eff!K13,el_eff!K$40)</f>
        <v>0.27712068364816955</v>
      </c>
      <c r="L53" s="35">
        <f>IF('CHP-Check'!L13="OK",el_eff!L13,el_eff!L$40)</f>
        <v>0.27712068364816955</v>
      </c>
      <c r="M53" s="35">
        <f t="shared" ref="M53:S62" si="13">M13</f>
        <v>0</v>
      </c>
      <c r="N53" s="35">
        <f t="shared" si="13"/>
        <v>0</v>
      </c>
      <c r="O53" s="35">
        <f t="shared" si="13"/>
        <v>0</v>
      </c>
      <c r="P53" s="35">
        <f t="shared" si="13"/>
        <v>0</v>
      </c>
      <c r="Q53" s="35">
        <f t="shared" si="13"/>
        <v>0</v>
      </c>
      <c r="R53" s="35">
        <f t="shared" si="13"/>
        <v>0</v>
      </c>
      <c r="S53" s="35">
        <f t="shared" si="13"/>
        <v>0</v>
      </c>
      <c r="T53" s="35">
        <f t="shared" ref="T53:AR53" si="14">IF(T13&lt;0.1,T$40,T13)</f>
        <v>0.39734735719110198</v>
      </c>
      <c r="U53" s="35">
        <f t="shared" si="14"/>
        <v>0.39734735719110198</v>
      </c>
      <c r="V53" s="35">
        <f t="shared" si="14"/>
        <v>0.42882754598055106</v>
      </c>
      <c r="W53" s="35">
        <f t="shared" si="14"/>
        <v>0.42882754598055106</v>
      </c>
      <c r="X53" s="35">
        <f t="shared" si="14"/>
        <v>1</v>
      </c>
      <c r="Y53" s="35">
        <f t="shared" si="14"/>
        <v>0.99999999999999978</v>
      </c>
      <c r="Z53" s="35">
        <f t="shared" si="14"/>
        <v>0.99999999999999978</v>
      </c>
      <c r="AA53" s="35">
        <f t="shared" si="14"/>
        <v>0.34952516685334661</v>
      </c>
      <c r="AB53" s="35">
        <f t="shared" si="14"/>
        <v>0.34952516685334661</v>
      </c>
      <c r="AC53" s="35">
        <f t="shared" si="14"/>
        <v>0.33317836418060853</v>
      </c>
      <c r="AD53" s="35">
        <f t="shared" si="14"/>
        <v>1.0000000000000002</v>
      </c>
      <c r="AE53" s="35">
        <f t="shared" si="14"/>
        <v>1</v>
      </c>
      <c r="AF53" s="35">
        <f t="shared" si="14"/>
        <v>1</v>
      </c>
      <c r="AG53" s="35">
        <f t="shared" si="14"/>
        <v>1</v>
      </c>
      <c r="AH53" s="35">
        <f t="shared" si="14"/>
        <v>0.39734735719110198</v>
      </c>
      <c r="AI53" s="35">
        <f t="shared" si="14"/>
        <v>0.39734735719110198</v>
      </c>
      <c r="AJ53" s="35">
        <f t="shared" si="14"/>
        <v>0.30752176337291004</v>
      </c>
      <c r="AK53" s="35">
        <f t="shared" si="14"/>
        <v>0.30752176337291004</v>
      </c>
      <c r="AL53" s="35">
        <f t="shared" si="14"/>
        <v>0.99999999999999967</v>
      </c>
      <c r="AM53" s="35">
        <f t="shared" si="14"/>
        <v>0.99999999999999967</v>
      </c>
      <c r="AN53" s="35">
        <f t="shared" si="14"/>
        <v>1</v>
      </c>
      <c r="AO53" s="35">
        <f t="shared" si="14"/>
        <v>1</v>
      </c>
      <c r="AP53" s="35">
        <f t="shared" si="14"/>
        <v>1</v>
      </c>
      <c r="AQ53" s="35">
        <f t="shared" si="14"/>
        <v>1</v>
      </c>
      <c r="AR53" s="36">
        <f t="shared" si="14"/>
        <v>1</v>
      </c>
    </row>
    <row r="54" spans="1:44" x14ac:dyDescent="0.3">
      <c r="A54" t="s">
        <v>55</v>
      </c>
      <c r="B54">
        <v>2015</v>
      </c>
      <c r="C54" s="34">
        <f>IF('CHP-Check'!C14="OK",el_eff!C14,el_eff!C$40)</f>
        <v>0.39584853591047187</v>
      </c>
      <c r="D54" s="35">
        <f>IF('CHP-Check'!D14="OK",el_eff!D14,el_eff!D$40)</f>
        <v>0.39584853591047187</v>
      </c>
      <c r="E54" s="35">
        <f>IF('CHP-Check'!E14="OK",el_eff!E14,el_eff!E$40)</f>
        <v>0.33333333333333331</v>
      </c>
      <c r="F54" s="35">
        <f>IF('CHP-Check'!F14="OK",el_eff!F14,el_eff!F$40)</f>
        <v>0.53392026102823364</v>
      </c>
      <c r="G54" s="35">
        <f>IF('CHP-Check'!G14="OK",el_eff!G14,el_eff!G$40)</f>
        <v>0.53392026102823364</v>
      </c>
      <c r="H54" s="35">
        <f>IF('CHP-Check'!H14="OK",el_eff!H14,el_eff!H$40)</f>
        <v>0.33450400642037637</v>
      </c>
      <c r="I54" s="35">
        <f>IF('CHP-Check'!I14="OK",el_eff!I14,el_eff!I$40)</f>
        <v>0.33450400642037637</v>
      </c>
      <c r="J54" s="35">
        <f>IF('CHP-Check'!J14="OK",el_eff!J14,el_eff!J$40)</f>
        <v>0.21876417041694882</v>
      </c>
      <c r="K54" s="35">
        <f>IF('CHP-Check'!K14="OK",el_eff!K14,el_eff!K$40)</f>
        <v>0.33450400642037637</v>
      </c>
      <c r="L54" s="35">
        <f>IF('CHP-Check'!L14="OK",el_eff!L14,el_eff!L$40)</f>
        <v>0.33450400642037637</v>
      </c>
      <c r="M54" s="35">
        <f t="shared" si="13"/>
        <v>0</v>
      </c>
      <c r="N54" s="35">
        <f t="shared" si="13"/>
        <v>0</v>
      </c>
      <c r="O54" s="35">
        <f t="shared" si="13"/>
        <v>0</v>
      </c>
      <c r="P54" s="35">
        <f t="shared" si="13"/>
        <v>0</v>
      </c>
      <c r="Q54" s="35">
        <f t="shared" si="13"/>
        <v>0</v>
      </c>
      <c r="R54" s="35">
        <f t="shared" si="13"/>
        <v>0</v>
      </c>
      <c r="S54" s="35">
        <f t="shared" si="13"/>
        <v>0</v>
      </c>
      <c r="T54" s="35">
        <f t="shared" ref="T54:AR54" si="15">IF(T14&lt;0.1,T$40,T14)</f>
        <v>0.36451988132213448</v>
      </c>
      <c r="U54" s="35">
        <f t="shared" si="15"/>
        <v>0.36451988132213448</v>
      </c>
      <c r="V54" s="35">
        <f t="shared" si="15"/>
        <v>0.59225297561847157</v>
      </c>
      <c r="W54" s="35">
        <f t="shared" si="15"/>
        <v>0.59225297561847157</v>
      </c>
      <c r="X54" s="35">
        <f t="shared" si="15"/>
        <v>1</v>
      </c>
      <c r="Y54" s="35">
        <f t="shared" si="15"/>
        <v>0.99999999999999978</v>
      </c>
      <c r="Z54" s="35">
        <f t="shared" si="15"/>
        <v>0.99999999999999978</v>
      </c>
      <c r="AA54" s="35">
        <f t="shared" si="15"/>
        <v>0.37782948376135245</v>
      </c>
      <c r="AB54" s="35">
        <f t="shared" si="15"/>
        <v>0.37782948376135245</v>
      </c>
      <c r="AC54" s="35">
        <f t="shared" si="15"/>
        <v>0.33317836418060853</v>
      </c>
      <c r="AD54" s="35">
        <f t="shared" si="15"/>
        <v>1.0000000000000002</v>
      </c>
      <c r="AE54" s="35">
        <f t="shared" si="15"/>
        <v>1</v>
      </c>
      <c r="AF54" s="35">
        <f t="shared" si="15"/>
        <v>1</v>
      </c>
      <c r="AG54" s="35">
        <f t="shared" si="15"/>
        <v>1</v>
      </c>
      <c r="AH54" s="35">
        <f t="shared" si="15"/>
        <v>0.36451988132213448</v>
      </c>
      <c r="AI54" s="35">
        <f t="shared" si="15"/>
        <v>0.36451988132213448</v>
      </c>
      <c r="AJ54" s="35">
        <f t="shared" si="15"/>
        <v>0.26290402565244381</v>
      </c>
      <c r="AK54" s="35">
        <f t="shared" si="15"/>
        <v>0.26290402565244381</v>
      </c>
      <c r="AL54" s="35">
        <f t="shared" si="15"/>
        <v>0.99999999999999967</v>
      </c>
      <c r="AM54" s="35">
        <f t="shared" si="15"/>
        <v>0.99999999999999967</v>
      </c>
      <c r="AN54" s="35">
        <f t="shared" si="15"/>
        <v>1</v>
      </c>
      <c r="AO54" s="35">
        <f t="shared" si="15"/>
        <v>1</v>
      </c>
      <c r="AP54" s="35">
        <f t="shared" si="15"/>
        <v>1</v>
      </c>
      <c r="AQ54" s="35">
        <f t="shared" si="15"/>
        <v>1</v>
      </c>
      <c r="AR54" s="36">
        <f t="shared" si="15"/>
        <v>1</v>
      </c>
    </row>
    <row r="55" spans="1:44" x14ac:dyDescent="0.3">
      <c r="A55" t="s">
        <v>56</v>
      </c>
      <c r="B55">
        <v>2015</v>
      </c>
      <c r="C55" s="34">
        <f>IF('CHP-Check'!C15="OK",el_eff!C15,el_eff!C$40)</f>
        <v>0.35664486977036625</v>
      </c>
      <c r="D55" s="35">
        <f>IF('CHP-Check'!D15="OK",el_eff!D15,el_eff!D$40)</f>
        <v>0.35664486977036625</v>
      </c>
      <c r="E55" s="35">
        <f>IF('CHP-Check'!E15="OK",el_eff!E15,el_eff!E$40)</f>
        <v>0.33333333333333331</v>
      </c>
      <c r="F55" s="35">
        <f>IF('CHP-Check'!F15="OK",el_eff!F15,el_eff!F$40)</f>
        <v>0.14999725504813263</v>
      </c>
      <c r="G55" s="35">
        <f>IF('CHP-Check'!G15="OK",el_eff!G15,el_eff!G$40)</f>
        <v>0.14999725504813263</v>
      </c>
      <c r="H55" s="35">
        <f>IF('CHP-Check'!H15="OK",el_eff!H15,el_eff!H$40)</f>
        <v>0.24702995609331352</v>
      </c>
      <c r="I55" s="35">
        <f>IF('CHP-Check'!I15="OK",el_eff!I15,el_eff!I$40)</f>
        <v>0.24702995609331352</v>
      </c>
      <c r="J55" s="35">
        <f>IF('CHP-Check'!J15="OK",el_eff!J15,el_eff!J$40)</f>
        <v>0.15576923932747566</v>
      </c>
      <c r="K55" s="35">
        <f>IF('CHP-Check'!K15="OK",el_eff!K15,el_eff!K$40)</f>
        <v>0.24702995609331352</v>
      </c>
      <c r="L55" s="35">
        <f>IF('CHP-Check'!L15="OK",el_eff!L15,el_eff!L$40)</f>
        <v>0.24702995609331352</v>
      </c>
      <c r="M55" s="35">
        <f t="shared" si="13"/>
        <v>0</v>
      </c>
      <c r="N55" s="35">
        <f t="shared" si="13"/>
        <v>0</v>
      </c>
      <c r="O55" s="35">
        <f t="shared" si="13"/>
        <v>0</v>
      </c>
      <c r="P55" s="35">
        <f t="shared" si="13"/>
        <v>0</v>
      </c>
      <c r="Q55" s="35">
        <f t="shared" si="13"/>
        <v>0</v>
      </c>
      <c r="R55" s="35">
        <f t="shared" si="13"/>
        <v>0</v>
      </c>
      <c r="S55" s="35">
        <f t="shared" si="13"/>
        <v>0</v>
      </c>
      <c r="T55" s="35">
        <f t="shared" ref="T55:AR55" si="16">IF(T15&lt;0.1,T$40,T15)</f>
        <v>0.33821395865877313</v>
      </c>
      <c r="U55" s="35">
        <f t="shared" si="16"/>
        <v>0.33821395865877313</v>
      </c>
      <c r="V55" s="35">
        <f t="shared" si="16"/>
        <v>0.50994045092436058</v>
      </c>
      <c r="W55" s="35">
        <f t="shared" si="16"/>
        <v>0.50994045092436058</v>
      </c>
      <c r="X55" s="35">
        <f t="shared" si="16"/>
        <v>1</v>
      </c>
      <c r="Y55" s="35">
        <f t="shared" si="16"/>
        <v>0.99999999999999978</v>
      </c>
      <c r="Z55" s="35">
        <f t="shared" si="16"/>
        <v>0.99999999999999978</v>
      </c>
      <c r="AA55" s="35">
        <f t="shared" si="16"/>
        <v>0.32669817347323854</v>
      </c>
      <c r="AB55" s="35">
        <f t="shared" si="16"/>
        <v>0.32669817347323854</v>
      </c>
      <c r="AC55" s="35">
        <f t="shared" si="16"/>
        <v>0.33317836418060853</v>
      </c>
      <c r="AD55" s="35">
        <f t="shared" si="16"/>
        <v>1.0000000000000002</v>
      </c>
      <c r="AE55" s="35">
        <f t="shared" si="16"/>
        <v>1</v>
      </c>
      <c r="AF55" s="35">
        <f t="shared" si="16"/>
        <v>1</v>
      </c>
      <c r="AG55" s="35">
        <f t="shared" si="16"/>
        <v>1</v>
      </c>
      <c r="AH55" s="35">
        <f t="shared" si="16"/>
        <v>0.33821395865877313</v>
      </c>
      <c r="AI55" s="35">
        <f t="shared" si="16"/>
        <v>0.33821395865877313</v>
      </c>
      <c r="AJ55" s="35">
        <f t="shared" si="16"/>
        <v>0.33522029924029473</v>
      </c>
      <c r="AK55" s="35">
        <f t="shared" si="16"/>
        <v>0.33522029924029473</v>
      </c>
      <c r="AL55" s="35">
        <f t="shared" si="16"/>
        <v>0.99999999999999967</v>
      </c>
      <c r="AM55" s="35">
        <f t="shared" si="16"/>
        <v>0.99999999999999967</v>
      </c>
      <c r="AN55" s="35">
        <f t="shared" si="16"/>
        <v>1</v>
      </c>
      <c r="AO55" s="35">
        <f t="shared" si="16"/>
        <v>1</v>
      </c>
      <c r="AP55" s="35">
        <f t="shared" si="16"/>
        <v>1</v>
      </c>
      <c r="AQ55" s="35">
        <f t="shared" si="16"/>
        <v>1</v>
      </c>
      <c r="AR55" s="36">
        <f t="shared" si="16"/>
        <v>1</v>
      </c>
    </row>
    <row r="56" spans="1:44" x14ac:dyDescent="0.3">
      <c r="A56" t="s">
        <v>58</v>
      </c>
      <c r="B56">
        <v>2015</v>
      </c>
      <c r="C56" s="34">
        <f>IF('CHP-Check'!C16="OK",el_eff!C16,el_eff!C$40)</f>
        <v>0.39584853591047187</v>
      </c>
      <c r="D56" s="35">
        <f>IF('CHP-Check'!D16="OK",el_eff!D16,el_eff!D$40)</f>
        <v>0.39584853591047187</v>
      </c>
      <c r="E56" s="35">
        <f>IF('CHP-Check'!E16="OK",el_eff!E16,el_eff!E$40)</f>
        <v>0.33333333333333331</v>
      </c>
      <c r="F56" s="35">
        <f>IF('CHP-Check'!F16="OK",el_eff!F16,el_eff!F$40)</f>
        <v>0.3195232018644002</v>
      </c>
      <c r="G56" s="35">
        <f>IF('CHP-Check'!G16="OK",el_eff!G16,el_eff!G$40)</f>
        <v>0.3195232018644002</v>
      </c>
      <c r="H56" s="35">
        <f>IF('CHP-Check'!H16="OK",el_eff!H16,el_eff!H$40)</f>
        <v>0.29850455810024817</v>
      </c>
      <c r="I56" s="35">
        <f>IF('CHP-Check'!I16="OK",el_eff!I16,el_eff!I$40)</f>
        <v>0.29850455810024817</v>
      </c>
      <c r="J56" s="35">
        <f>IF('CHP-Check'!J16="OK",el_eff!J16,el_eff!J$40)</f>
        <v>0.21876417041694882</v>
      </c>
      <c r="K56" s="35">
        <f>IF('CHP-Check'!K16="OK",el_eff!K16,el_eff!K$40)</f>
        <v>0.29850455810024817</v>
      </c>
      <c r="L56" s="35">
        <f>IF('CHP-Check'!L16="OK",el_eff!L16,el_eff!L$40)</f>
        <v>0.29850455810024817</v>
      </c>
      <c r="M56" s="35">
        <f t="shared" si="13"/>
        <v>0</v>
      </c>
      <c r="N56" s="35">
        <f t="shared" si="13"/>
        <v>0</v>
      </c>
      <c r="O56" s="35">
        <f t="shared" si="13"/>
        <v>0</v>
      </c>
      <c r="P56" s="35">
        <f t="shared" si="13"/>
        <v>0</v>
      </c>
      <c r="Q56" s="35">
        <f t="shared" si="13"/>
        <v>0</v>
      </c>
      <c r="R56" s="35">
        <f t="shared" si="13"/>
        <v>0</v>
      </c>
      <c r="S56" s="35">
        <f t="shared" si="13"/>
        <v>0</v>
      </c>
      <c r="T56" s="35">
        <f t="shared" ref="T56:AR56" si="17">IF(T16&lt;0.1,T$40,T16)</f>
        <v>0.378917009396185</v>
      </c>
      <c r="U56" s="35">
        <f t="shared" si="17"/>
        <v>0.378917009396185</v>
      </c>
      <c r="V56" s="35">
        <f t="shared" si="17"/>
        <v>0.5446020648759291</v>
      </c>
      <c r="W56" s="35">
        <f t="shared" si="17"/>
        <v>0.5446020648759291</v>
      </c>
      <c r="X56" s="35">
        <f t="shared" si="17"/>
        <v>1</v>
      </c>
      <c r="Y56" s="35">
        <f t="shared" si="17"/>
        <v>0.99999999999999978</v>
      </c>
      <c r="Z56" s="35">
        <f t="shared" si="17"/>
        <v>0.99999999999999978</v>
      </c>
      <c r="AA56" s="35">
        <f t="shared" si="17"/>
        <v>0.39666786881629962</v>
      </c>
      <c r="AB56" s="35">
        <f t="shared" si="17"/>
        <v>0.39666786881629962</v>
      </c>
      <c r="AC56" s="35">
        <f t="shared" si="17"/>
        <v>0.33317836418060853</v>
      </c>
      <c r="AD56" s="35">
        <f t="shared" si="17"/>
        <v>1.0000000000000002</v>
      </c>
      <c r="AE56" s="35">
        <f t="shared" si="17"/>
        <v>1</v>
      </c>
      <c r="AF56" s="35">
        <f t="shared" si="17"/>
        <v>1</v>
      </c>
      <c r="AG56" s="35">
        <f t="shared" si="17"/>
        <v>1</v>
      </c>
      <c r="AH56" s="35">
        <f t="shared" si="17"/>
        <v>0.378917009396185</v>
      </c>
      <c r="AI56" s="35">
        <f t="shared" si="17"/>
        <v>0.378917009396185</v>
      </c>
      <c r="AJ56" s="35">
        <f t="shared" si="17"/>
        <v>0.25662173851472142</v>
      </c>
      <c r="AK56" s="35">
        <f t="shared" si="17"/>
        <v>0.25662173851472142</v>
      </c>
      <c r="AL56" s="35">
        <f t="shared" si="17"/>
        <v>0.99999999999999967</v>
      </c>
      <c r="AM56" s="35">
        <f t="shared" si="17"/>
        <v>0.99999999999999967</v>
      </c>
      <c r="AN56" s="35">
        <f t="shared" si="17"/>
        <v>1</v>
      </c>
      <c r="AO56" s="35">
        <f t="shared" si="17"/>
        <v>1</v>
      </c>
      <c r="AP56" s="35">
        <f t="shared" si="17"/>
        <v>1</v>
      </c>
      <c r="AQ56" s="35">
        <f t="shared" si="17"/>
        <v>1</v>
      </c>
      <c r="AR56" s="36">
        <f t="shared" si="17"/>
        <v>1</v>
      </c>
    </row>
    <row r="57" spans="1:44" x14ac:dyDescent="0.3">
      <c r="A57" t="s">
        <v>59</v>
      </c>
      <c r="B57">
        <v>2015</v>
      </c>
      <c r="C57" s="34">
        <f>IF('CHP-Check'!C17="OK",el_eff!C17,el_eff!C$40)</f>
        <v>0.42473998183606937</v>
      </c>
      <c r="D57" s="35">
        <f>IF('CHP-Check'!D17="OK",el_eff!D17,el_eff!D$40)</f>
        <v>0.42473998183606937</v>
      </c>
      <c r="E57" s="35">
        <f>IF('CHP-Check'!E17="OK",el_eff!E17,el_eff!E$40)</f>
        <v>0.33333333333333331</v>
      </c>
      <c r="F57" s="35">
        <f>IF('CHP-Check'!F17="OK",el_eff!F17,el_eff!F$40)</f>
        <v>0.25129660447521018</v>
      </c>
      <c r="G57" s="35">
        <f>IF('CHP-Check'!G17="OK",el_eff!G17,el_eff!G$40)</f>
        <v>0.25129660447521018</v>
      </c>
      <c r="H57" s="35">
        <f>IF('CHP-Check'!H17="OK",el_eff!H17,el_eff!H$40)</f>
        <v>0.15544918170547467</v>
      </c>
      <c r="I57" s="35">
        <f>IF('CHP-Check'!I17="OK",el_eff!I17,el_eff!I$40)</f>
        <v>0.15544918170547467</v>
      </c>
      <c r="J57" s="35">
        <f>IF('CHP-Check'!J17="OK",el_eff!J17,el_eff!J$40)</f>
        <v>0.2287921385575557</v>
      </c>
      <c r="K57" s="35">
        <f>IF('CHP-Check'!K17="OK",el_eff!K17,el_eff!K$40)</f>
        <v>0.15544918170547467</v>
      </c>
      <c r="L57" s="35">
        <f>IF('CHP-Check'!L17="OK",el_eff!L17,el_eff!L$40)</f>
        <v>0.15544918170547467</v>
      </c>
      <c r="M57" s="35">
        <f t="shared" si="13"/>
        <v>0</v>
      </c>
      <c r="N57" s="35">
        <f t="shared" si="13"/>
        <v>0</v>
      </c>
      <c r="O57" s="35">
        <f t="shared" si="13"/>
        <v>0</v>
      </c>
      <c r="P57" s="35">
        <f t="shared" si="13"/>
        <v>0</v>
      </c>
      <c r="Q57" s="35">
        <f t="shared" si="13"/>
        <v>0</v>
      </c>
      <c r="R57" s="35">
        <f t="shared" si="13"/>
        <v>0</v>
      </c>
      <c r="S57" s="35">
        <f t="shared" si="13"/>
        <v>0</v>
      </c>
      <c r="T57" s="35">
        <f t="shared" ref="T57:AR57" si="18">IF(T17&lt;0.1,T$40,T17)</f>
        <v>0.37239194586041291</v>
      </c>
      <c r="U57" s="35">
        <f t="shared" si="18"/>
        <v>0.37239194586041291</v>
      </c>
      <c r="V57" s="35">
        <f t="shared" si="18"/>
        <v>0.51272367744415004</v>
      </c>
      <c r="W57" s="35">
        <f t="shared" si="18"/>
        <v>0.51272367744415004</v>
      </c>
      <c r="X57" s="35">
        <f t="shared" si="18"/>
        <v>1</v>
      </c>
      <c r="Y57" s="35">
        <f t="shared" si="18"/>
        <v>0.99999999999999978</v>
      </c>
      <c r="Z57" s="35">
        <f t="shared" si="18"/>
        <v>0.99999999999999978</v>
      </c>
      <c r="AA57" s="35">
        <f t="shared" si="18"/>
        <v>0.40177024607241452</v>
      </c>
      <c r="AB57" s="35">
        <f t="shared" si="18"/>
        <v>0.40177024607241452</v>
      </c>
      <c r="AC57" s="35">
        <f t="shared" si="18"/>
        <v>0.33317836418060853</v>
      </c>
      <c r="AD57" s="35">
        <f t="shared" si="18"/>
        <v>1.0000000000000002</v>
      </c>
      <c r="AE57" s="35">
        <f t="shared" si="18"/>
        <v>1</v>
      </c>
      <c r="AF57" s="35">
        <f t="shared" si="18"/>
        <v>1</v>
      </c>
      <c r="AG57" s="35">
        <f t="shared" si="18"/>
        <v>1</v>
      </c>
      <c r="AH57" s="35">
        <f t="shared" si="18"/>
        <v>0.37239194586041291</v>
      </c>
      <c r="AI57" s="35">
        <f t="shared" si="18"/>
        <v>0.37239194586041291</v>
      </c>
      <c r="AJ57" s="35">
        <f t="shared" si="18"/>
        <v>0.24642967380436598</v>
      </c>
      <c r="AK57" s="35">
        <f t="shared" si="18"/>
        <v>0.24642967380436598</v>
      </c>
      <c r="AL57" s="35">
        <f t="shared" si="18"/>
        <v>0.99999999999999967</v>
      </c>
      <c r="AM57" s="35">
        <f t="shared" si="18"/>
        <v>0.99999999999999967</v>
      </c>
      <c r="AN57" s="35">
        <f t="shared" si="18"/>
        <v>1</v>
      </c>
      <c r="AO57" s="35">
        <f t="shared" si="18"/>
        <v>1</v>
      </c>
      <c r="AP57" s="35">
        <f t="shared" si="18"/>
        <v>1</v>
      </c>
      <c r="AQ57" s="35">
        <f t="shared" si="18"/>
        <v>1</v>
      </c>
      <c r="AR57" s="36">
        <f t="shared" si="18"/>
        <v>1</v>
      </c>
    </row>
    <row r="58" spans="1:44" x14ac:dyDescent="0.3">
      <c r="A58" t="s">
        <v>61</v>
      </c>
      <c r="B58">
        <v>2015</v>
      </c>
      <c r="C58" s="34">
        <f>IF('CHP-Check'!C18="OK",el_eff!C18,el_eff!C$40)</f>
        <v>0.35042777780621825</v>
      </c>
      <c r="D58" s="35">
        <f>IF('CHP-Check'!D18="OK",el_eff!D18,el_eff!D$40)</f>
        <v>0.35042777780621825</v>
      </c>
      <c r="E58" s="35">
        <f>IF('CHP-Check'!E18="OK",el_eff!E18,el_eff!E$40)</f>
        <v>0.33333333333333331</v>
      </c>
      <c r="F58" s="35">
        <f>IF('CHP-Check'!F18="OK",el_eff!F18,el_eff!F$40)</f>
        <v>0.3195232018644002</v>
      </c>
      <c r="G58" s="35">
        <f>IF('CHP-Check'!G18="OK",el_eff!G18,el_eff!G$40)</f>
        <v>0.3195232018644002</v>
      </c>
      <c r="H58" s="35">
        <f>IF('CHP-Check'!H18="OK",el_eff!H18,el_eff!H$40)</f>
        <v>0.1609079756950331</v>
      </c>
      <c r="I58" s="35">
        <f>IF('CHP-Check'!I18="OK",el_eff!I18,el_eff!I$40)</f>
        <v>0.1609079756950331</v>
      </c>
      <c r="J58" s="35">
        <f>IF('CHP-Check'!J18="OK",el_eff!J18,el_eff!J$40)</f>
        <v>0.21876417041694882</v>
      </c>
      <c r="K58" s="35">
        <f>IF('CHP-Check'!K18="OK",el_eff!K18,el_eff!K$40)</f>
        <v>0.1609079756950331</v>
      </c>
      <c r="L58" s="35">
        <f>IF('CHP-Check'!L18="OK",el_eff!L18,el_eff!L$40)</f>
        <v>0.1609079756950331</v>
      </c>
      <c r="M58" s="35">
        <f t="shared" si="13"/>
        <v>0</v>
      </c>
      <c r="N58" s="35">
        <f t="shared" si="13"/>
        <v>0</v>
      </c>
      <c r="O58" s="35">
        <f t="shared" si="13"/>
        <v>0</v>
      </c>
      <c r="P58" s="35">
        <f t="shared" si="13"/>
        <v>0</v>
      </c>
      <c r="Q58" s="35">
        <f t="shared" si="13"/>
        <v>0</v>
      </c>
      <c r="R58" s="35">
        <f t="shared" si="13"/>
        <v>0</v>
      </c>
      <c r="S58" s="35">
        <f t="shared" si="13"/>
        <v>0</v>
      </c>
      <c r="T58" s="35">
        <f t="shared" ref="T58:AR58" si="19">IF(T18&lt;0.1,T$40,T18)</f>
        <v>0.36052200859313976</v>
      </c>
      <c r="U58" s="35">
        <f t="shared" si="19"/>
        <v>0.36052200859313976</v>
      </c>
      <c r="V58" s="35">
        <f t="shared" si="19"/>
        <v>0.45269194082805958</v>
      </c>
      <c r="W58" s="35">
        <f t="shared" si="19"/>
        <v>0.45269194082805958</v>
      </c>
      <c r="X58" s="35">
        <f t="shared" si="19"/>
        <v>1</v>
      </c>
      <c r="Y58" s="35">
        <f t="shared" si="19"/>
        <v>0.99999999999999978</v>
      </c>
      <c r="Z58" s="35">
        <f t="shared" si="19"/>
        <v>0.99999999999999978</v>
      </c>
      <c r="AA58" s="35">
        <f t="shared" si="19"/>
        <v>0.35200431952157113</v>
      </c>
      <c r="AB58" s="35">
        <f t="shared" si="19"/>
        <v>0.35200431952157113</v>
      </c>
      <c r="AC58" s="35">
        <f t="shared" si="19"/>
        <v>0.33317836418060853</v>
      </c>
      <c r="AD58" s="35">
        <f t="shared" si="19"/>
        <v>1.0000000000000002</v>
      </c>
      <c r="AE58" s="35">
        <f t="shared" si="19"/>
        <v>1</v>
      </c>
      <c r="AF58" s="35">
        <f t="shared" si="19"/>
        <v>1</v>
      </c>
      <c r="AG58" s="35">
        <f t="shared" si="19"/>
        <v>1</v>
      </c>
      <c r="AH58" s="35">
        <f t="shared" si="19"/>
        <v>0.36052200859313976</v>
      </c>
      <c r="AI58" s="35">
        <f t="shared" si="19"/>
        <v>0.36052200859313976</v>
      </c>
      <c r="AJ58" s="35">
        <f t="shared" si="19"/>
        <v>0.26290402565244381</v>
      </c>
      <c r="AK58" s="35">
        <f t="shared" si="19"/>
        <v>0.26290402565244381</v>
      </c>
      <c r="AL58" s="35">
        <f t="shared" si="19"/>
        <v>0.99999999999999967</v>
      </c>
      <c r="AM58" s="35">
        <f t="shared" si="19"/>
        <v>0.99999999999999967</v>
      </c>
      <c r="AN58" s="35">
        <f t="shared" si="19"/>
        <v>1</v>
      </c>
      <c r="AO58" s="35">
        <f t="shared" si="19"/>
        <v>1</v>
      </c>
      <c r="AP58" s="35">
        <f t="shared" si="19"/>
        <v>1</v>
      </c>
      <c r="AQ58" s="35">
        <f t="shared" si="19"/>
        <v>1</v>
      </c>
      <c r="AR58" s="36">
        <f t="shared" si="19"/>
        <v>1</v>
      </c>
    </row>
    <row r="59" spans="1:44" x14ac:dyDescent="0.3">
      <c r="A59" t="s">
        <v>62</v>
      </c>
      <c r="B59">
        <v>2015</v>
      </c>
      <c r="C59" s="34">
        <f>IF('CHP-Check'!C19="OK",el_eff!C19,el_eff!C$40)</f>
        <v>0.37387428847072185</v>
      </c>
      <c r="D59" s="35">
        <f>IF('CHP-Check'!D19="OK",el_eff!D19,el_eff!D$40)</f>
        <v>0.37387428847072185</v>
      </c>
      <c r="E59" s="35">
        <f>IF('CHP-Check'!E19="OK",el_eff!E19,el_eff!E$40)</f>
        <v>0.33333333333333331</v>
      </c>
      <c r="F59" s="35">
        <f>IF('CHP-Check'!F19="OK",el_eff!F19,el_eff!F$40)</f>
        <v>0.42882373289326731</v>
      </c>
      <c r="G59" s="35">
        <f>IF('CHP-Check'!G19="OK",el_eff!G19,el_eff!G$40)</f>
        <v>0.42882373289326731</v>
      </c>
      <c r="H59" s="35">
        <f>IF('CHP-Check'!H19="OK",el_eff!H19,el_eff!H$40)</f>
        <v>0.17985847479588649</v>
      </c>
      <c r="I59" s="35">
        <f>IF('CHP-Check'!I19="OK",el_eff!I19,el_eff!I$40)</f>
        <v>0.17985847479588649</v>
      </c>
      <c r="J59" s="35">
        <f>IF('CHP-Check'!J19="OK",el_eff!J19,el_eff!J$40)</f>
        <v>0.23146118250556386</v>
      </c>
      <c r="K59" s="35">
        <f>IF('CHP-Check'!K19="OK",el_eff!K19,el_eff!K$40)</f>
        <v>0.17985847479588649</v>
      </c>
      <c r="L59" s="35">
        <f>IF('CHP-Check'!L19="OK",el_eff!L19,el_eff!L$40)</f>
        <v>0.17985847479588649</v>
      </c>
      <c r="M59" s="35">
        <f t="shared" si="13"/>
        <v>0</v>
      </c>
      <c r="N59" s="35">
        <f t="shared" si="13"/>
        <v>0</v>
      </c>
      <c r="O59" s="35">
        <f t="shared" si="13"/>
        <v>0</v>
      </c>
      <c r="P59" s="35">
        <f t="shared" si="13"/>
        <v>0</v>
      </c>
      <c r="Q59" s="35">
        <f t="shared" si="13"/>
        <v>0</v>
      </c>
      <c r="R59" s="35">
        <f t="shared" si="13"/>
        <v>0</v>
      </c>
      <c r="S59" s="35">
        <f t="shared" si="13"/>
        <v>0</v>
      </c>
      <c r="T59" s="35">
        <f t="shared" ref="T59:AR59" si="20">IF(T19&lt;0.1,T$40,T19)</f>
        <v>0.36052200859313976</v>
      </c>
      <c r="U59" s="35">
        <f t="shared" si="20"/>
        <v>0.36052200859313976</v>
      </c>
      <c r="V59" s="35">
        <f t="shared" si="20"/>
        <v>0.45269194082805958</v>
      </c>
      <c r="W59" s="35">
        <f t="shared" si="20"/>
        <v>0.45269194082805958</v>
      </c>
      <c r="X59" s="35">
        <f t="shared" si="20"/>
        <v>1</v>
      </c>
      <c r="Y59" s="35">
        <f t="shared" si="20"/>
        <v>0.99999999999999978</v>
      </c>
      <c r="Z59" s="35">
        <f t="shared" si="20"/>
        <v>0.99999999999999978</v>
      </c>
      <c r="AA59" s="35">
        <f t="shared" si="20"/>
        <v>0.35200431952157113</v>
      </c>
      <c r="AB59" s="35">
        <f t="shared" si="20"/>
        <v>0.35200431952157113</v>
      </c>
      <c r="AC59" s="35">
        <f t="shared" si="20"/>
        <v>0.33317836418060853</v>
      </c>
      <c r="AD59" s="35">
        <f t="shared" si="20"/>
        <v>1.0000000000000002</v>
      </c>
      <c r="AE59" s="35">
        <f t="shared" si="20"/>
        <v>1</v>
      </c>
      <c r="AF59" s="35">
        <f t="shared" si="20"/>
        <v>1</v>
      </c>
      <c r="AG59" s="35">
        <f t="shared" si="20"/>
        <v>1</v>
      </c>
      <c r="AH59" s="35">
        <f t="shared" si="20"/>
        <v>0.36052200859313976</v>
      </c>
      <c r="AI59" s="35">
        <f t="shared" si="20"/>
        <v>0.36052200859313976</v>
      </c>
      <c r="AJ59" s="35">
        <f t="shared" si="20"/>
        <v>0.26290402565244381</v>
      </c>
      <c r="AK59" s="35">
        <f t="shared" si="20"/>
        <v>0.26290402565244381</v>
      </c>
      <c r="AL59" s="35">
        <f t="shared" si="20"/>
        <v>0.99999999999999967</v>
      </c>
      <c r="AM59" s="35">
        <f t="shared" si="20"/>
        <v>0.99999999999999967</v>
      </c>
      <c r="AN59" s="35">
        <f t="shared" si="20"/>
        <v>1</v>
      </c>
      <c r="AO59" s="35">
        <f t="shared" si="20"/>
        <v>1</v>
      </c>
      <c r="AP59" s="35">
        <f t="shared" si="20"/>
        <v>1</v>
      </c>
      <c r="AQ59" s="35">
        <f t="shared" si="20"/>
        <v>1</v>
      </c>
      <c r="AR59" s="36">
        <f t="shared" si="20"/>
        <v>1</v>
      </c>
    </row>
    <row r="60" spans="1:44" x14ac:dyDescent="0.3">
      <c r="A60" t="s">
        <v>64</v>
      </c>
      <c r="B60">
        <v>2015</v>
      </c>
      <c r="C60" s="34">
        <f>IF('CHP-Check'!C20="OK",el_eff!C20,el_eff!C$40)</f>
        <v>0.31968248568227503</v>
      </c>
      <c r="D60" s="35">
        <f>IF('CHP-Check'!D20="OK",el_eff!D20,el_eff!D$40)</f>
        <v>0.31968248568227503</v>
      </c>
      <c r="E60" s="35">
        <f>IF('CHP-Check'!E20="OK",el_eff!E20,el_eff!E$40)</f>
        <v>0.33333333333333331</v>
      </c>
      <c r="F60" s="35">
        <f>IF('CHP-Check'!F20="OK",el_eff!F20,el_eff!F$40)</f>
        <v>9.6536235620173522E-2</v>
      </c>
      <c r="G60" s="35">
        <f>IF('CHP-Check'!G20="OK",el_eff!G20,el_eff!G$40)</f>
        <v>9.6536235620173522E-2</v>
      </c>
      <c r="H60" s="35">
        <f>IF('CHP-Check'!H20="OK",el_eff!H20,el_eff!H$40)</f>
        <v>0.14550003409661164</v>
      </c>
      <c r="I60" s="35">
        <f>IF('CHP-Check'!I20="OK",el_eff!I20,el_eff!I$40)</f>
        <v>0.14550003409661164</v>
      </c>
      <c r="J60" s="35">
        <f>IF('CHP-Check'!J20="OK",el_eff!J20,el_eff!J$40)</f>
        <v>0.21876417041694882</v>
      </c>
      <c r="K60" s="35">
        <f>IF('CHP-Check'!K20="OK",el_eff!K20,el_eff!K$40)</f>
        <v>0.14550003409661164</v>
      </c>
      <c r="L60" s="35">
        <f>IF('CHP-Check'!L20="OK",el_eff!L20,el_eff!L$40)</f>
        <v>0.14550003409661164</v>
      </c>
      <c r="M60" s="35">
        <f t="shared" si="13"/>
        <v>0</v>
      </c>
      <c r="N60" s="35">
        <f t="shared" si="13"/>
        <v>0</v>
      </c>
      <c r="O60" s="35">
        <f t="shared" si="13"/>
        <v>0</v>
      </c>
      <c r="P60" s="35">
        <f t="shared" si="13"/>
        <v>0</v>
      </c>
      <c r="Q60" s="35">
        <f t="shared" si="13"/>
        <v>0</v>
      </c>
      <c r="R60" s="35">
        <f t="shared" si="13"/>
        <v>0</v>
      </c>
      <c r="S60" s="35">
        <f t="shared" si="13"/>
        <v>0</v>
      </c>
      <c r="T60" s="35">
        <f t="shared" ref="T60:AR60" si="21">IF(T20&lt;0.1,T$40,T20)</f>
        <v>0.36052200859313976</v>
      </c>
      <c r="U60" s="35">
        <f t="shared" si="21"/>
        <v>0.36052200859313976</v>
      </c>
      <c r="V60" s="35">
        <f t="shared" si="21"/>
        <v>0.53572781189783891</v>
      </c>
      <c r="W60" s="35">
        <f t="shared" si="21"/>
        <v>0.53572781189783891</v>
      </c>
      <c r="X60" s="35">
        <f t="shared" si="21"/>
        <v>1</v>
      </c>
      <c r="Y60" s="35">
        <f t="shared" si="21"/>
        <v>0.99999999999999978</v>
      </c>
      <c r="Z60" s="35">
        <f t="shared" si="21"/>
        <v>0.99999999999999978</v>
      </c>
      <c r="AA60" s="35">
        <f t="shared" si="21"/>
        <v>0.35200431952157113</v>
      </c>
      <c r="AB60" s="35">
        <f t="shared" si="21"/>
        <v>0.35200431952157113</v>
      </c>
      <c r="AC60" s="35">
        <f t="shared" si="21"/>
        <v>0.33317836418060853</v>
      </c>
      <c r="AD60" s="35">
        <f t="shared" si="21"/>
        <v>1.0000000000000002</v>
      </c>
      <c r="AE60" s="35">
        <f t="shared" si="21"/>
        <v>1</v>
      </c>
      <c r="AF60" s="35">
        <f t="shared" si="21"/>
        <v>1</v>
      </c>
      <c r="AG60" s="35">
        <f t="shared" si="21"/>
        <v>1</v>
      </c>
      <c r="AH60" s="35">
        <f t="shared" si="21"/>
        <v>0.36052200859313976</v>
      </c>
      <c r="AI60" s="35">
        <f t="shared" si="21"/>
        <v>0.36052200859313976</v>
      </c>
      <c r="AJ60" s="35">
        <f t="shared" si="21"/>
        <v>0.28038502489548101</v>
      </c>
      <c r="AK60" s="35">
        <f t="shared" si="21"/>
        <v>0.28038502489548101</v>
      </c>
      <c r="AL60" s="35">
        <f t="shared" si="21"/>
        <v>0.99999999999999967</v>
      </c>
      <c r="AM60" s="35">
        <f t="shared" si="21"/>
        <v>0.99999999999999967</v>
      </c>
      <c r="AN60" s="35">
        <f t="shared" si="21"/>
        <v>1</v>
      </c>
      <c r="AO60" s="35">
        <f t="shared" si="21"/>
        <v>1</v>
      </c>
      <c r="AP60" s="35">
        <f t="shared" si="21"/>
        <v>1</v>
      </c>
      <c r="AQ60" s="35">
        <f t="shared" si="21"/>
        <v>1</v>
      </c>
      <c r="AR60" s="36">
        <f t="shared" si="21"/>
        <v>1</v>
      </c>
    </row>
    <row r="61" spans="1:44" x14ac:dyDescent="0.3">
      <c r="A61" t="s">
        <v>65</v>
      </c>
      <c r="B61">
        <v>2015</v>
      </c>
      <c r="C61" s="34">
        <f>IF('CHP-Check'!C21="OK",el_eff!C21,el_eff!C$40)</f>
        <v>0.54782564869600281</v>
      </c>
      <c r="D61" s="35">
        <f>IF('CHP-Check'!D21="OK",el_eff!D21,el_eff!D$40)</f>
        <v>0.54782564869600281</v>
      </c>
      <c r="E61" s="35">
        <f>IF('CHP-Check'!E21="OK",el_eff!E21,el_eff!E$40)</f>
        <v>0.33333333333333331</v>
      </c>
      <c r="F61" s="35">
        <f>IF('CHP-Check'!F21="OK",el_eff!F21,el_eff!F$40)</f>
        <v>0.3195232018644002</v>
      </c>
      <c r="G61" s="35">
        <f>IF('CHP-Check'!G21="OK",el_eff!G21,el_eff!G$40)</f>
        <v>0.3195232018644002</v>
      </c>
      <c r="H61" s="35">
        <f>IF('CHP-Check'!H21="OK",el_eff!H21,el_eff!H$40)</f>
        <v>0.29850455810024817</v>
      </c>
      <c r="I61" s="35">
        <f>IF('CHP-Check'!I21="OK",el_eff!I21,el_eff!I$40)</f>
        <v>0.29850455810024817</v>
      </c>
      <c r="J61" s="35">
        <f>IF('CHP-Check'!J21="OK",el_eff!J21,el_eff!J$40)</f>
        <v>0.21876417041694882</v>
      </c>
      <c r="K61" s="35">
        <f>IF('CHP-Check'!K21="OK",el_eff!K21,el_eff!K$40)</f>
        <v>0.29850455810024817</v>
      </c>
      <c r="L61" s="35">
        <f>IF('CHP-Check'!L21="OK",el_eff!L21,el_eff!L$40)</f>
        <v>0.29850455810024817</v>
      </c>
      <c r="M61" s="35">
        <f t="shared" si="13"/>
        <v>0</v>
      </c>
      <c r="N61" s="35">
        <f t="shared" si="13"/>
        <v>0</v>
      </c>
      <c r="O61" s="35">
        <f t="shared" si="13"/>
        <v>0</v>
      </c>
      <c r="P61" s="35">
        <f t="shared" si="13"/>
        <v>0</v>
      </c>
      <c r="Q61" s="35">
        <f t="shared" si="13"/>
        <v>0</v>
      </c>
      <c r="R61" s="35">
        <f t="shared" si="13"/>
        <v>0</v>
      </c>
      <c r="S61" s="35">
        <f t="shared" si="13"/>
        <v>0</v>
      </c>
      <c r="T61" s="35">
        <f t="shared" ref="T61:AR61" si="22">IF(T21&lt;0.1,T$40,T21)</f>
        <v>0.36052200859313976</v>
      </c>
      <c r="U61" s="35">
        <f t="shared" si="22"/>
        <v>0.36052200859313976</v>
      </c>
      <c r="V61" s="35">
        <f t="shared" si="22"/>
        <v>0.45269194082805958</v>
      </c>
      <c r="W61" s="35">
        <f t="shared" si="22"/>
        <v>0.45269194082805958</v>
      </c>
      <c r="X61" s="35">
        <f t="shared" si="22"/>
        <v>1</v>
      </c>
      <c r="Y61" s="35">
        <f t="shared" si="22"/>
        <v>0.99999999999999978</v>
      </c>
      <c r="Z61" s="35">
        <f t="shared" si="22"/>
        <v>0.99999999999999978</v>
      </c>
      <c r="AA61" s="35">
        <f t="shared" si="22"/>
        <v>0.39299424095850927</v>
      </c>
      <c r="AB61" s="35">
        <f t="shared" si="22"/>
        <v>0.39299424095850927</v>
      </c>
      <c r="AC61" s="35">
        <f t="shared" si="22"/>
        <v>0.33317836418060853</v>
      </c>
      <c r="AD61" s="35">
        <f t="shared" si="22"/>
        <v>1.0000000000000002</v>
      </c>
      <c r="AE61" s="35">
        <f t="shared" si="22"/>
        <v>1</v>
      </c>
      <c r="AF61" s="35">
        <f t="shared" si="22"/>
        <v>1</v>
      </c>
      <c r="AG61" s="35">
        <f t="shared" si="22"/>
        <v>1</v>
      </c>
      <c r="AH61" s="35">
        <f t="shared" si="22"/>
        <v>0.36052200859313976</v>
      </c>
      <c r="AI61" s="35">
        <f t="shared" si="22"/>
        <v>0.36052200859313976</v>
      </c>
      <c r="AJ61" s="35">
        <f t="shared" si="22"/>
        <v>0.26290402565244381</v>
      </c>
      <c r="AK61" s="35">
        <f t="shared" si="22"/>
        <v>0.26290402565244381</v>
      </c>
      <c r="AL61" s="35">
        <f t="shared" si="22"/>
        <v>0.99999999999999967</v>
      </c>
      <c r="AM61" s="35">
        <f t="shared" si="22"/>
        <v>0.99999999999999967</v>
      </c>
      <c r="AN61" s="35">
        <f t="shared" si="22"/>
        <v>1</v>
      </c>
      <c r="AO61" s="35">
        <f t="shared" si="22"/>
        <v>1</v>
      </c>
      <c r="AP61" s="35">
        <f t="shared" si="22"/>
        <v>1</v>
      </c>
      <c r="AQ61" s="35">
        <f t="shared" si="22"/>
        <v>1</v>
      </c>
      <c r="AR61" s="36">
        <f t="shared" si="22"/>
        <v>1</v>
      </c>
    </row>
    <row r="62" spans="1:44" x14ac:dyDescent="0.3">
      <c r="A62" t="s">
        <v>66</v>
      </c>
      <c r="B62">
        <v>2015</v>
      </c>
      <c r="C62" s="34">
        <f>IF('CHP-Check'!C22="OK",el_eff!C22,el_eff!C$40)</f>
        <v>0.45713254864084085</v>
      </c>
      <c r="D62" s="35">
        <f>IF('CHP-Check'!D22="OK",el_eff!D22,el_eff!D$40)</f>
        <v>0.45713254864084085</v>
      </c>
      <c r="E62" s="35">
        <f>IF('CHP-Check'!E22="OK",el_eff!E22,el_eff!E$40)</f>
        <v>0.33333333333333331</v>
      </c>
      <c r="F62" s="35">
        <f>IF('CHP-Check'!F22="OK",el_eff!F22,el_eff!F$40)</f>
        <v>0.40862837879144287</v>
      </c>
      <c r="G62" s="35">
        <f>IF('CHP-Check'!G22="OK",el_eff!G22,el_eff!G$40)</f>
        <v>0.40862837879144287</v>
      </c>
      <c r="H62" s="35">
        <f>IF('CHP-Check'!H22="OK",el_eff!H22,el_eff!H$40)</f>
        <v>0.40053221789663945</v>
      </c>
      <c r="I62" s="35">
        <f>IF('CHP-Check'!I22="OK",el_eff!I22,el_eff!I$40)</f>
        <v>0.40053221789663945</v>
      </c>
      <c r="J62" s="35">
        <f>IF('CHP-Check'!J22="OK",el_eff!J22,el_eff!J$40)</f>
        <v>0.18315372462247254</v>
      </c>
      <c r="K62" s="35">
        <f>IF('CHP-Check'!K22="OK",el_eff!K22,el_eff!K$40)</f>
        <v>0.40053221789663945</v>
      </c>
      <c r="L62" s="35">
        <f>IF('CHP-Check'!L22="OK",el_eff!L22,el_eff!L$40)</f>
        <v>0.40053221789663945</v>
      </c>
      <c r="M62" s="35">
        <f t="shared" si="13"/>
        <v>0</v>
      </c>
      <c r="N62" s="35">
        <f t="shared" si="13"/>
        <v>0</v>
      </c>
      <c r="O62" s="35">
        <f t="shared" si="13"/>
        <v>0</v>
      </c>
      <c r="P62" s="35">
        <f t="shared" si="13"/>
        <v>0</v>
      </c>
      <c r="Q62" s="35">
        <f t="shared" si="13"/>
        <v>0</v>
      </c>
      <c r="R62" s="35">
        <f t="shared" si="13"/>
        <v>0</v>
      </c>
      <c r="S62" s="35">
        <f t="shared" si="13"/>
        <v>0</v>
      </c>
      <c r="T62" s="35">
        <f t="shared" ref="T62:AR62" si="23">IF(T22&lt;0.1,T$40,T22)</f>
        <v>0.41939670670007401</v>
      </c>
      <c r="U62" s="35">
        <f t="shared" si="23"/>
        <v>0.41939670670007401</v>
      </c>
      <c r="V62" s="35">
        <f t="shared" si="23"/>
        <v>0.5328185093157044</v>
      </c>
      <c r="W62" s="35">
        <f t="shared" si="23"/>
        <v>0.5328185093157044</v>
      </c>
      <c r="X62" s="35">
        <f t="shared" si="23"/>
        <v>1</v>
      </c>
      <c r="Y62" s="35">
        <f t="shared" si="23"/>
        <v>0.99999999999999978</v>
      </c>
      <c r="Z62" s="35">
        <f t="shared" si="23"/>
        <v>0.99999999999999978</v>
      </c>
      <c r="AA62" s="35">
        <f t="shared" si="23"/>
        <v>0.35200431952157113</v>
      </c>
      <c r="AB62" s="35">
        <f t="shared" si="23"/>
        <v>0.35200431952157113</v>
      </c>
      <c r="AC62" s="35">
        <f t="shared" si="23"/>
        <v>0.33317836418060853</v>
      </c>
      <c r="AD62" s="35">
        <f t="shared" si="23"/>
        <v>1.0000000000000002</v>
      </c>
      <c r="AE62" s="35">
        <f t="shared" si="23"/>
        <v>1</v>
      </c>
      <c r="AF62" s="35">
        <f t="shared" si="23"/>
        <v>1</v>
      </c>
      <c r="AG62" s="35">
        <f t="shared" si="23"/>
        <v>1</v>
      </c>
      <c r="AH62" s="35">
        <f t="shared" si="23"/>
        <v>0.41939670670007401</v>
      </c>
      <c r="AI62" s="35">
        <f t="shared" si="23"/>
        <v>0.41939670670007401</v>
      </c>
      <c r="AJ62" s="35">
        <f t="shared" si="23"/>
        <v>0.26290402565244381</v>
      </c>
      <c r="AK62" s="35">
        <f t="shared" si="23"/>
        <v>0.26290402565244381</v>
      </c>
      <c r="AL62" s="35">
        <f t="shared" si="23"/>
        <v>0.99999999999999967</v>
      </c>
      <c r="AM62" s="35">
        <f t="shared" si="23"/>
        <v>0.99999999999999967</v>
      </c>
      <c r="AN62" s="35">
        <f t="shared" si="23"/>
        <v>1</v>
      </c>
      <c r="AO62" s="35">
        <f t="shared" si="23"/>
        <v>1</v>
      </c>
      <c r="AP62" s="35">
        <f t="shared" si="23"/>
        <v>1</v>
      </c>
      <c r="AQ62" s="35">
        <f t="shared" si="23"/>
        <v>1</v>
      </c>
      <c r="AR62" s="36">
        <f t="shared" si="23"/>
        <v>1</v>
      </c>
    </row>
    <row r="63" spans="1:44" x14ac:dyDescent="0.3">
      <c r="A63" t="s">
        <v>67</v>
      </c>
      <c r="B63">
        <v>2015</v>
      </c>
      <c r="C63" s="34">
        <f>IF('CHP-Check'!C23="OK",el_eff!C23,el_eff!C$40)</f>
        <v>0.35317884856420989</v>
      </c>
      <c r="D63" s="35">
        <f>IF('CHP-Check'!D23="OK",el_eff!D23,el_eff!D$40)</f>
        <v>0.35317884856420989</v>
      </c>
      <c r="E63" s="35">
        <f>IF('CHP-Check'!E23="OK",el_eff!E23,el_eff!E$40)</f>
        <v>0.33333333333333331</v>
      </c>
      <c r="F63" s="35">
        <f>IF('CHP-Check'!F23="OK",el_eff!F23,el_eff!F$40)</f>
        <v>0.44801375379188402</v>
      </c>
      <c r="G63" s="35">
        <f>IF('CHP-Check'!G23="OK",el_eff!G23,el_eff!G$40)</f>
        <v>0.44801375379188402</v>
      </c>
      <c r="H63" s="35">
        <f>IF('CHP-Check'!H23="OK",el_eff!H23,el_eff!H$40)</f>
        <v>0.3513412566270589</v>
      </c>
      <c r="I63" s="35">
        <f>IF('CHP-Check'!I23="OK",el_eff!I23,el_eff!I$40)</f>
        <v>0.3513412566270589</v>
      </c>
      <c r="J63" s="35">
        <f>IF('CHP-Check'!J23="OK",el_eff!J23,el_eff!J$40)</f>
        <v>0.20331309036157588</v>
      </c>
      <c r="K63" s="35">
        <f>IF('CHP-Check'!K23="OK",el_eff!K23,el_eff!K$40)</f>
        <v>0.3513412566270589</v>
      </c>
      <c r="L63" s="35">
        <f>IF('CHP-Check'!L23="OK",el_eff!L23,el_eff!L$40)</f>
        <v>0.3513412566270589</v>
      </c>
      <c r="M63" s="35">
        <f t="shared" ref="M63:S72" si="24">M23</f>
        <v>0</v>
      </c>
      <c r="N63" s="35">
        <f t="shared" si="24"/>
        <v>0</v>
      </c>
      <c r="O63" s="35">
        <f t="shared" si="24"/>
        <v>0</v>
      </c>
      <c r="P63" s="35">
        <f t="shared" si="24"/>
        <v>0</v>
      </c>
      <c r="Q63" s="35">
        <f t="shared" si="24"/>
        <v>0</v>
      </c>
      <c r="R63" s="35">
        <f t="shared" si="24"/>
        <v>0</v>
      </c>
      <c r="S63" s="35">
        <f t="shared" si="24"/>
        <v>0</v>
      </c>
      <c r="T63" s="35">
        <f t="shared" ref="T63:AR63" si="25">IF(T23&lt;0.1,T$40,T23)</f>
        <v>0.39405786871051957</v>
      </c>
      <c r="U63" s="35">
        <f t="shared" si="25"/>
        <v>0.39405786871051957</v>
      </c>
      <c r="V63" s="35">
        <f t="shared" si="25"/>
        <v>0.45269194082805958</v>
      </c>
      <c r="W63" s="35">
        <f t="shared" si="25"/>
        <v>0.45269194082805958</v>
      </c>
      <c r="X63" s="35">
        <f t="shared" si="25"/>
        <v>1</v>
      </c>
      <c r="Y63" s="35">
        <f t="shared" si="25"/>
        <v>0.99999999999999978</v>
      </c>
      <c r="Z63" s="35">
        <f t="shared" si="25"/>
        <v>0.99999999999999978</v>
      </c>
      <c r="AA63" s="35">
        <f t="shared" si="25"/>
        <v>0.42253487323970701</v>
      </c>
      <c r="AB63" s="35">
        <f t="shared" si="25"/>
        <v>0.42253487323970701</v>
      </c>
      <c r="AC63" s="35">
        <f t="shared" si="25"/>
        <v>0.33317836418060853</v>
      </c>
      <c r="AD63" s="35">
        <f t="shared" si="25"/>
        <v>1.0000000000000002</v>
      </c>
      <c r="AE63" s="35">
        <f t="shared" si="25"/>
        <v>1</v>
      </c>
      <c r="AF63" s="35">
        <f t="shared" si="25"/>
        <v>1</v>
      </c>
      <c r="AG63" s="35">
        <f t="shared" si="25"/>
        <v>1</v>
      </c>
      <c r="AH63" s="35">
        <f t="shared" si="25"/>
        <v>0.39405786871051957</v>
      </c>
      <c r="AI63" s="35">
        <f t="shared" si="25"/>
        <v>0.39405786871051957</v>
      </c>
      <c r="AJ63" s="35">
        <f t="shared" si="25"/>
        <v>0.26290402565244381</v>
      </c>
      <c r="AK63" s="35">
        <f t="shared" si="25"/>
        <v>0.26290402565244381</v>
      </c>
      <c r="AL63" s="35">
        <f t="shared" si="25"/>
        <v>0.99999999999999967</v>
      </c>
      <c r="AM63" s="35">
        <f t="shared" si="25"/>
        <v>0.99999999999999967</v>
      </c>
      <c r="AN63" s="35">
        <f t="shared" si="25"/>
        <v>1</v>
      </c>
      <c r="AO63" s="35">
        <f t="shared" si="25"/>
        <v>1</v>
      </c>
      <c r="AP63" s="35">
        <f t="shared" si="25"/>
        <v>1</v>
      </c>
      <c r="AQ63" s="35">
        <f t="shared" si="25"/>
        <v>1</v>
      </c>
      <c r="AR63" s="36">
        <f t="shared" si="25"/>
        <v>1</v>
      </c>
    </row>
    <row r="64" spans="1:44" x14ac:dyDescent="0.3">
      <c r="A64" t="s">
        <v>68</v>
      </c>
      <c r="B64">
        <v>2015</v>
      </c>
      <c r="C64" s="34">
        <f>IF('CHP-Check'!C24="OK",el_eff!C24,el_eff!C$40)</f>
        <v>0.36089682063618495</v>
      </c>
      <c r="D64" s="35">
        <f>IF('CHP-Check'!D24="OK",el_eff!D24,el_eff!D$40)</f>
        <v>0.36089682063618495</v>
      </c>
      <c r="E64" s="35">
        <f>IF('CHP-Check'!E24="OK",el_eff!E24,el_eff!E$40)</f>
        <v>0.33333333333333331</v>
      </c>
      <c r="F64" s="35">
        <f>IF('CHP-Check'!F24="OK",el_eff!F24,el_eff!F$40)</f>
        <v>0.38848070187366635</v>
      </c>
      <c r="G64" s="35">
        <f>IF('CHP-Check'!G24="OK",el_eff!G24,el_eff!G$40)</f>
        <v>0.38848070187366635</v>
      </c>
      <c r="H64" s="35">
        <f>IF('CHP-Check'!H24="OK",el_eff!H24,el_eff!H$40)</f>
        <v>0.29850455810024817</v>
      </c>
      <c r="I64" s="35">
        <f>IF('CHP-Check'!I24="OK",el_eff!I24,el_eff!I$40)</f>
        <v>0.29850455810024817</v>
      </c>
      <c r="J64" s="35">
        <f>IF('CHP-Check'!J24="OK",el_eff!J24,el_eff!J$40)</f>
        <v>0.21876417041694882</v>
      </c>
      <c r="K64" s="35">
        <f>IF('CHP-Check'!K24="OK",el_eff!K24,el_eff!K$40)</f>
        <v>0.29850455810024817</v>
      </c>
      <c r="L64" s="35">
        <f>IF('CHP-Check'!L24="OK",el_eff!L24,el_eff!L$40)</f>
        <v>0.29850455810024817</v>
      </c>
      <c r="M64" s="35">
        <f t="shared" si="24"/>
        <v>0</v>
      </c>
      <c r="N64" s="35">
        <f t="shared" si="24"/>
        <v>0</v>
      </c>
      <c r="O64" s="35">
        <f t="shared" si="24"/>
        <v>0</v>
      </c>
      <c r="P64" s="35">
        <f t="shared" si="24"/>
        <v>0</v>
      </c>
      <c r="Q64" s="35">
        <f t="shared" si="24"/>
        <v>0</v>
      </c>
      <c r="R64" s="35">
        <f t="shared" si="24"/>
        <v>0</v>
      </c>
      <c r="S64" s="35">
        <f t="shared" si="24"/>
        <v>0</v>
      </c>
      <c r="T64" s="35">
        <f t="shared" ref="T64:AR64" si="26">IF(T24&lt;0.1,T$40,T24)</f>
        <v>0.37656173250582686</v>
      </c>
      <c r="U64" s="35">
        <f t="shared" si="26"/>
        <v>0.37656173250582686</v>
      </c>
      <c r="V64" s="35">
        <f t="shared" si="26"/>
        <v>0.52313547274700567</v>
      </c>
      <c r="W64" s="35">
        <f t="shared" si="26"/>
        <v>0.52313547274700567</v>
      </c>
      <c r="X64" s="35">
        <f t="shared" si="26"/>
        <v>1</v>
      </c>
      <c r="Y64" s="35">
        <f t="shared" si="26"/>
        <v>0.99999999999999978</v>
      </c>
      <c r="Z64" s="35">
        <f t="shared" si="26"/>
        <v>0.99999999999999978</v>
      </c>
      <c r="AA64" s="35">
        <f t="shared" si="26"/>
        <v>0.41332106010937614</v>
      </c>
      <c r="AB64" s="35">
        <f t="shared" si="26"/>
        <v>0.41332106010937614</v>
      </c>
      <c r="AC64" s="35">
        <f t="shared" si="26"/>
        <v>0.33317836418060853</v>
      </c>
      <c r="AD64" s="35">
        <f t="shared" si="26"/>
        <v>1.0000000000000002</v>
      </c>
      <c r="AE64" s="35">
        <f t="shared" si="26"/>
        <v>1</v>
      </c>
      <c r="AF64" s="35">
        <f t="shared" si="26"/>
        <v>1</v>
      </c>
      <c r="AG64" s="35">
        <f t="shared" si="26"/>
        <v>1</v>
      </c>
      <c r="AH64" s="35">
        <f t="shared" si="26"/>
        <v>0.37656173250582686</v>
      </c>
      <c r="AI64" s="35">
        <f t="shared" si="26"/>
        <v>0.37656173250582686</v>
      </c>
      <c r="AJ64" s="35">
        <f t="shared" si="26"/>
        <v>0.25776950561762668</v>
      </c>
      <c r="AK64" s="35">
        <f t="shared" si="26"/>
        <v>0.25776950561762668</v>
      </c>
      <c r="AL64" s="35">
        <f t="shared" si="26"/>
        <v>0.99999999999999967</v>
      </c>
      <c r="AM64" s="35">
        <f t="shared" si="26"/>
        <v>0.99999999999999967</v>
      </c>
      <c r="AN64" s="35">
        <f t="shared" si="26"/>
        <v>1</v>
      </c>
      <c r="AO64" s="35">
        <f t="shared" si="26"/>
        <v>1</v>
      </c>
      <c r="AP64" s="35">
        <f t="shared" si="26"/>
        <v>1</v>
      </c>
      <c r="AQ64" s="35">
        <f t="shared" si="26"/>
        <v>1</v>
      </c>
      <c r="AR64" s="36">
        <f t="shared" si="26"/>
        <v>1</v>
      </c>
    </row>
    <row r="65" spans="1:44" x14ac:dyDescent="0.3">
      <c r="A65" t="s">
        <v>69</v>
      </c>
      <c r="B65">
        <v>2015</v>
      </c>
      <c r="C65" s="34">
        <f>IF('CHP-Check'!C25="OK",el_eff!C25,el_eff!C$40)</f>
        <v>0.28262601280144845</v>
      </c>
      <c r="D65" s="35">
        <f>IF('CHP-Check'!D25="OK",el_eff!D25,el_eff!D$40)</f>
        <v>0.28262601280144845</v>
      </c>
      <c r="E65" s="35">
        <f>IF('CHP-Check'!E25="OK",el_eff!E25,el_eff!E$40)</f>
        <v>0.33333333333333331</v>
      </c>
      <c r="F65" s="35">
        <f>IF('CHP-Check'!F25="OK",el_eff!F25,el_eff!F$40)</f>
        <v>0.13634317450754993</v>
      </c>
      <c r="G65" s="35">
        <f>IF('CHP-Check'!G25="OK",el_eff!G25,el_eff!G$40)</f>
        <v>0.13634317450754993</v>
      </c>
      <c r="H65" s="35">
        <f>IF('CHP-Check'!H25="OK",el_eff!H25,el_eff!H$40)</f>
        <v>0.25844419579137939</v>
      </c>
      <c r="I65" s="35">
        <f>IF('CHP-Check'!I25="OK",el_eff!I25,el_eff!I$40)</f>
        <v>0.25844419579137939</v>
      </c>
      <c r="J65" s="35">
        <f>IF('CHP-Check'!J25="OK",el_eff!J25,el_eff!J$40)</f>
        <v>0.21876417041694882</v>
      </c>
      <c r="K65" s="35">
        <f>IF('CHP-Check'!K25="OK",el_eff!K25,el_eff!K$40)</f>
        <v>0.25844419579137939</v>
      </c>
      <c r="L65" s="35">
        <f>IF('CHP-Check'!L25="OK",el_eff!L25,el_eff!L$40)</f>
        <v>0.25844419579137939</v>
      </c>
      <c r="M65" s="35">
        <f t="shared" si="24"/>
        <v>0</v>
      </c>
      <c r="N65" s="35">
        <f t="shared" si="24"/>
        <v>0</v>
      </c>
      <c r="O65" s="35">
        <f t="shared" si="24"/>
        <v>0</v>
      </c>
      <c r="P65" s="35">
        <f t="shared" si="24"/>
        <v>0</v>
      </c>
      <c r="Q65" s="35">
        <f t="shared" si="24"/>
        <v>0</v>
      </c>
      <c r="R65" s="35">
        <f t="shared" si="24"/>
        <v>0</v>
      </c>
      <c r="S65" s="35">
        <f t="shared" si="24"/>
        <v>0</v>
      </c>
      <c r="T65" s="35">
        <f t="shared" ref="T65:AR65" si="27">IF(T25&lt;0.1,T$40,T25)</f>
        <v>0.33471240284940057</v>
      </c>
      <c r="U65" s="35">
        <f t="shared" si="27"/>
        <v>0.33471240284940057</v>
      </c>
      <c r="V65" s="35">
        <f t="shared" si="27"/>
        <v>0.43942496051441399</v>
      </c>
      <c r="W65" s="35">
        <f t="shared" si="27"/>
        <v>0.43942496051441399</v>
      </c>
      <c r="X65" s="35">
        <f t="shared" si="27"/>
        <v>1</v>
      </c>
      <c r="Y65" s="35">
        <f t="shared" si="27"/>
        <v>0.99999999999999978</v>
      </c>
      <c r="Z65" s="35">
        <f t="shared" si="27"/>
        <v>0.99999999999999978</v>
      </c>
      <c r="AA65" s="35">
        <f t="shared" si="27"/>
        <v>0.3959148443050452</v>
      </c>
      <c r="AB65" s="35">
        <f t="shared" si="27"/>
        <v>0.3959148443050452</v>
      </c>
      <c r="AC65" s="35">
        <f t="shared" si="27"/>
        <v>0.33317836418060853</v>
      </c>
      <c r="AD65" s="35">
        <f t="shared" si="27"/>
        <v>1.0000000000000002</v>
      </c>
      <c r="AE65" s="35">
        <f t="shared" si="27"/>
        <v>1</v>
      </c>
      <c r="AF65" s="35">
        <f t="shared" si="27"/>
        <v>1</v>
      </c>
      <c r="AG65" s="35">
        <f t="shared" si="27"/>
        <v>1</v>
      </c>
      <c r="AH65" s="35">
        <f t="shared" si="27"/>
        <v>0.33471240284940057</v>
      </c>
      <c r="AI65" s="35">
        <f t="shared" si="27"/>
        <v>0.33471240284940057</v>
      </c>
      <c r="AJ65" s="35">
        <f t="shared" si="27"/>
        <v>0.26290402565244381</v>
      </c>
      <c r="AK65" s="35">
        <f t="shared" si="27"/>
        <v>0.26290402565244381</v>
      </c>
      <c r="AL65" s="35">
        <f t="shared" si="27"/>
        <v>0.99999999999999967</v>
      </c>
      <c r="AM65" s="35">
        <f t="shared" si="27"/>
        <v>0.99999999999999967</v>
      </c>
      <c r="AN65" s="35">
        <f t="shared" si="27"/>
        <v>1</v>
      </c>
      <c r="AO65" s="35">
        <f t="shared" si="27"/>
        <v>1</v>
      </c>
      <c r="AP65" s="35">
        <f t="shared" si="27"/>
        <v>1</v>
      </c>
      <c r="AQ65" s="35">
        <f t="shared" si="27"/>
        <v>1</v>
      </c>
      <c r="AR65" s="36">
        <f t="shared" si="27"/>
        <v>1</v>
      </c>
    </row>
    <row r="66" spans="1:44" x14ac:dyDescent="0.3">
      <c r="A66" t="s">
        <v>71</v>
      </c>
      <c r="B66">
        <v>2015</v>
      </c>
      <c r="C66" s="34">
        <f>IF('CHP-Check'!C26="OK",el_eff!C26,el_eff!C$40)</f>
        <v>0.37465342683902236</v>
      </c>
      <c r="D66" s="35">
        <f>IF('CHP-Check'!D26="OK",el_eff!D26,el_eff!D$40)</f>
        <v>0.37465342683902236</v>
      </c>
      <c r="E66" s="35">
        <f>IF('CHP-Check'!E26="OK",el_eff!E26,el_eff!E$40)</f>
        <v>0.33333333333333331</v>
      </c>
      <c r="F66" s="35">
        <f>IF('CHP-Check'!F26="OK",el_eff!F26,el_eff!F$40)</f>
        <v>0.15871908484739222</v>
      </c>
      <c r="G66" s="35">
        <f>IF('CHP-Check'!G26="OK",el_eff!G26,el_eff!G$40)</f>
        <v>0.15871908484739222</v>
      </c>
      <c r="H66" s="35">
        <f>IF('CHP-Check'!H26="OK",el_eff!H26,el_eff!H$40)</f>
        <v>0.25638055498013801</v>
      </c>
      <c r="I66" s="35">
        <f>IF('CHP-Check'!I26="OK",el_eff!I26,el_eff!I$40)</f>
        <v>0.25638055498013801</v>
      </c>
      <c r="J66" s="35">
        <f>IF('CHP-Check'!J26="OK",el_eff!J26,el_eff!J$40)</f>
        <v>0.13584894792461522</v>
      </c>
      <c r="K66" s="35">
        <f>IF('CHP-Check'!K26="OK",el_eff!K26,el_eff!K$40)</f>
        <v>0.25638055498013801</v>
      </c>
      <c r="L66" s="35">
        <f>IF('CHP-Check'!L26="OK",el_eff!L26,el_eff!L$40)</f>
        <v>0.25638055498013801</v>
      </c>
      <c r="M66" s="35">
        <f t="shared" si="24"/>
        <v>0</v>
      </c>
      <c r="N66" s="35">
        <f t="shared" si="24"/>
        <v>0</v>
      </c>
      <c r="O66" s="35">
        <f t="shared" si="24"/>
        <v>0</v>
      </c>
      <c r="P66" s="35">
        <f t="shared" si="24"/>
        <v>0</v>
      </c>
      <c r="Q66" s="35">
        <f t="shared" si="24"/>
        <v>0</v>
      </c>
      <c r="R66" s="35">
        <f t="shared" si="24"/>
        <v>0</v>
      </c>
      <c r="S66" s="35">
        <f t="shared" si="24"/>
        <v>0</v>
      </c>
      <c r="T66" s="35">
        <f t="shared" ref="T66:AR66" si="28">IF(T26&lt;0.1,T$40,T26)</f>
        <v>0.11999990400007679</v>
      </c>
      <c r="U66" s="35">
        <f t="shared" si="28"/>
        <v>0.11999990400007679</v>
      </c>
      <c r="V66" s="35">
        <f t="shared" si="28"/>
        <v>0.38567819994459335</v>
      </c>
      <c r="W66" s="35">
        <f t="shared" si="28"/>
        <v>0.38567819994459335</v>
      </c>
      <c r="X66" s="35">
        <f t="shared" si="28"/>
        <v>1</v>
      </c>
      <c r="Y66" s="35">
        <f t="shared" si="28"/>
        <v>0.99999999999999978</v>
      </c>
      <c r="Z66" s="35">
        <f t="shared" si="28"/>
        <v>0.99999999999999978</v>
      </c>
      <c r="AA66" s="35">
        <f t="shared" si="28"/>
        <v>0.35200431952157113</v>
      </c>
      <c r="AB66" s="35">
        <f t="shared" si="28"/>
        <v>0.35200431952157113</v>
      </c>
      <c r="AC66" s="35">
        <f t="shared" si="28"/>
        <v>0.33317836418060853</v>
      </c>
      <c r="AD66" s="35">
        <f t="shared" si="28"/>
        <v>1.0000000000000002</v>
      </c>
      <c r="AE66" s="35">
        <f t="shared" si="28"/>
        <v>1</v>
      </c>
      <c r="AF66" s="35">
        <f t="shared" si="28"/>
        <v>1</v>
      </c>
      <c r="AG66" s="35">
        <f t="shared" si="28"/>
        <v>1</v>
      </c>
      <c r="AH66" s="35">
        <f t="shared" si="28"/>
        <v>0.11999990400007679</v>
      </c>
      <c r="AI66" s="35">
        <f t="shared" si="28"/>
        <v>0.11999990400007679</v>
      </c>
      <c r="AJ66" s="35">
        <f t="shared" si="28"/>
        <v>0.26290402565244381</v>
      </c>
      <c r="AK66" s="35">
        <f t="shared" si="28"/>
        <v>0.26290402565244381</v>
      </c>
      <c r="AL66" s="35">
        <f t="shared" si="28"/>
        <v>0.99999999999999967</v>
      </c>
      <c r="AM66" s="35">
        <f t="shared" si="28"/>
        <v>0.99999999999999967</v>
      </c>
      <c r="AN66" s="35">
        <f t="shared" si="28"/>
        <v>1</v>
      </c>
      <c r="AO66" s="35">
        <f t="shared" si="28"/>
        <v>1</v>
      </c>
      <c r="AP66" s="35">
        <f t="shared" si="28"/>
        <v>1</v>
      </c>
      <c r="AQ66" s="35">
        <f t="shared" si="28"/>
        <v>1</v>
      </c>
      <c r="AR66" s="36">
        <f t="shared" si="28"/>
        <v>1</v>
      </c>
    </row>
    <row r="67" spans="1:44" x14ac:dyDescent="0.3">
      <c r="A67" t="s">
        <v>72</v>
      </c>
      <c r="B67">
        <v>2015</v>
      </c>
      <c r="C67" s="34">
        <f>IF('CHP-Check'!C27="OK",el_eff!C27,el_eff!C$40)</f>
        <v>0.44679309261507516</v>
      </c>
      <c r="D67" s="35">
        <f>IF('CHP-Check'!D27="OK",el_eff!D27,el_eff!D$40)</f>
        <v>0.44679309261507516</v>
      </c>
      <c r="E67" s="35">
        <f>IF('CHP-Check'!E27="OK",el_eff!E27,el_eff!E$40)</f>
        <v>0.33333333333333331</v>
      </c>
      <c r="F67" s="35">
        <f>IF('CHP-Check'!F27="OK",el_eff!F27,el_eff!F$40)</f>
        <v>0.36958723980940378</v>
      </c>
      <c r="G67" s="35">
        <f>IF('CHP-Check'!G27="OK",el_eff!G27,el_eff!G$40)</f>
        <v>0.36958723980940378</v>
      </c>
      <c r="H67" s="35">
        <f>IF('CHP-Check'!H27="OK",el_eff!H27,el_eff!H$40)</f>
        <v>0.36871731273434716</v>
      </c>
      <c r="I67" s="35">
        <f>IF('CHP-Check'!I27="OK",el_eff!I27,el_eff!I$40)</f>
        <v>0.36871731273434716</v>
      </c>
      <c r="J67" s="35">
        <f>IF('CHP-Check'!J27="OK",el_eff!J27,el_eff!J$40)</f>
        <v>8.7272657454601305E-2</v>
      </c>
      <c r="K67" s="35">
        <f>IF('CHP-Check'!K27="OK",el_eff!K27,el_eff!K$40)</f>
        <v>0.36871731273434716</v>
      </c>
      <c r="L67" s="35">
        <f>IF('CHP-Check'!L27="OK",el_eff!L27,el_eff!L$40)</f>
        <v>0.36871731273434716</v>
      </c>
      <c r="M67" s="35">
        <f t="shared" si="24"/>
        <v>0</v>
      </c>
      <c r="N67" s="35">
        <f t="shared" si="24"/>
        <v>0</v>
      </c>
      <c r="O67" s="35">
        <f t="shared" si="24"/>
        <v>0</v>
      </c>
      <c r="P67" s="35">
        <f t="shared" si="24"/>
        <v>0</v>
      </c>
      <c r="Q67" s="35">
        <f t="shared" si="24"/>
        <v>0</v>
      </c>
      <c r="R67" s="35">
        <f t="shared" si="24"/>
        <v>0</v>
      </c>
      <c r="S67" s="35">
        <f t="shared" si="24"/>
        <v>0</v>
      </c>
      <c r="T67" s="35">
        <f t="shared" ref="T67:AR67" si="29">IF(T27&lt;0.1,T$40,T27)</f>
        <v>0.36052200859313976</v>
      </c>
      <c r="U67" s="35">
        <f t="shared" si="29"/>
        <v>0.36052200859313976</v>
      </c>
      <c r="V67" s="35">
        <f t="shared" si="29"/>
        <v>0.23376604675339635</v>
      </c>
      <c r="W67" s="35">
        <f t="shared" si="29"/>
        <v>0.23376604675339635</v>
      </c>
      <c r="X67" s="35">
        <f t="shared" si="29"/>
        <v>1</v>
      </c>
      <c r="Y67" s="35">
        <f t="shared" si="29"/>
        <v>0.99999999999999978</v>
      </c>
      <c r="Z67" s="35">
        <f t="shared" si="29"/>
        <v>0.99999999999999978</v>
      </c>
      <c r="AA67" s="35">
        <f t="shared" si="29"/>
        <v>0.33802789859176563</v>
      </c>
      <c r="AB67" s="35">
        <f t="shared" si="29"/>
        <v>0.33802789859176563</v>
      </c>
      <c r="AC67" s="35">
        <f t="shared" si="29"/>
        <v>0.33317836418060853</v>
      </c>
      <c r="AD67" s="35">
        <f t="shared" si="29"/>
        <v>1.0000000000000002</v>
      </c>
      <c r="AE67" s="35">
        <f t="shared" si="29"/>
        <v>1</v>
      </c>
      <c r="AF67" s="35">
        <f t="shared" si="29"/>
        <v>1</v>
      </c>
      <c r="AG67" s="35">
        <f t="shared" si="29"/>
        <v>1</v>
      </c>
      <c r="AH67" s="35">
        <f t="shared" si="29"/>
        <v>0.36052200859313976</v>
      </c>
      <c r="AI67" s="35">
        <f t="shared" si="29"/>
        <v>0.36052200859313976</v>
      </c>
      <c r="AJ67" s="35">
        <f t="shared" si="29"/>
        <v>0.26290402565244381</v>
      </c>
      <c r="AK67" s="35">
        <f t="shared" si="29"/>
        <v>0.26290402565244381</v>
      </c>
      <c r="AL67" s="35">
        <f t="shared" si="29"/>
        <v>0.99999999999999967</v>
      </c>
      <c r="AM67" s="35">
        <f t="shared" si="29"/>
        <v>0.99999999999999967</v>
      </c>
      <c r="AN67" s="35">
        <f t="shared" si="29"/>
        <v>1</v>
      </c>
      <c r="AO67" s="35">
        <f t="shared" si="29"/>
        <v>1</v>
      </c>
      <c r="AP67" s="35">
        <f t="shared" si="29"/>
        <v>1</v>
      </c>
      <c r="AQ67" s="35">
        <f t="shared" si="29"/>
        <v>1</v>
      </c>
      <c r="AR67" s="36">
        <f t="shared" si="29"/>
        <v>1</v>
      </c>
    </row>
    <row r="68" spans="1:44" x14ac:dyDescent="0.3">
      <c r="A68" t="s">
        <v>73</v>
      </c>
      <c r="B68">
        <v>2015</v>
      </c>
      <c r="C68" s="34">
        <f>IF('CHP-Check'!C28="OK",el_eff!C28,el_eff!C$40)</f>
        <v>0.39584853591047187</v>
      </c>
      <c r="D68" s="35">
        <f>IF('CHP-Check'!D28="OK",el_eff!D28,el_eff!D$40)</f>
        <v>0.39584853591047187</v>
      </c>
      <c r="E68" s="35">
        <f>IF('CHP-Check'!E28="OK",el_eff!E28,el_eff!E$40)</f>
        <v>0.33333333333333331</v>
      </c>
      <c r="F68" s="35">
        <f>IF('CHP-Check'!F28="OK",el_eff!F28,el_eff!F$40)</f>
        <v>0.3195232018644002</v>
      </c>
      <c r="G68" s="35">
        <f>IF('CHP-Check'!G28="OK",el_eff!G28,el_eff!G$40)</f>
        <v>0.3195232018644002</v>
      </c>
      <c r="H68" s="35">
        <f>IF('CHP-Check'!H28="OK",el_eff!H28,el_eff!H$40)</f>
        <v>0.29850455810024817</v>
      </c>
      <c r="I68" s="35">
        <f>IF('CHP-Check'!I28="OK",el_eff!I28,el_eff!I$40)</f>
        <v>0.29850455810024817</v>
      </c>
      <c r="J68" s="35">
        <f>IF('CHP-Check'!J28="OK",el_eff!J28,el_eff!J$40)</f>
        <v>0.21876417041694882</v>
      </c>
      <c r="K68" s="35">
        <f>IF('CHP-Check'!K28="OK",el_eff!K28,el_eff!K$40)</f>
        <v>0.29850455810024817</v>
      </c>
      <c r="L68" s="35">
        <f>IF('CHP-Check'!L28="OK",el_eff!L28,el_eff!L$40)</f>
        <v>0.29850455810024817</v>
      </c>
      <c r="M68" s="35">
        <f t="shared" si="24"/>
        <v>0</v>
      </c>
      <c r="N68" s="35">
        <f t="shared" si="24"/>
        <v>0</v>
      </c>
      <c r="O68" s="35">
        <f t="shared" si="24"/>
        <v>0</v>
      </c>
      <c r="P68" s="35">
        <f t="shared" si="24"/>
        <v>0</v>
      </c>
      <c r="Q68" s="35">
        <f t="shared" si="24"/>
        <v>0</v>
      </c>
      <c r="R68" s="35">
        <f t="shared" si="24"/>
        <v>0</v>
      </c>
      <c r="S68" s="35">
        <f t="shared" si="24"/>
        <v>0</v>
      </c>
      <c r="T68" s="35">
        <f t="shared" ref="T68:AR68" si="30">IF(T28&lt;0.1,T$40,T28)</f>
        <v>0.37122378007085965</v>
      </c>
      <c r="U68" s="35">
        <f t="shared" si="30"/>
        <v>0.37122378007085965</v>
      </c>
      <c r="V68" s="35">
        <f t="shared" si="30"/>
        <v>0.45734957558406281</v>
      </c>
      <c r="W68" s="35">
        <f t="shared" si="30"/>
        <v>0.45734957558406281</v>
      </c>
      <c r="X68" s="35">
        <f t="shared" si="30"/>
        <v>1</v>
      </c>
      <c r="Y68" s="35">
        <f t="shared" si="30"/>
        <v>0.99999999999999978</v>
      </c>
      <c r="Z68" s="35">
        <f t="shared" si="30"/>
        <v>0.99999999999999978</v>
      </c>
      <c r="AA68" s="35">
        <f t="shared" si="30"/>
        <v>0.4156062949869041</v>
      </c>
      <c r="AB68" s="35">
        <f t="shared" si="30"/>
        <v>0.4156062949869041</v>
      </c>
      <c r="AC68" s="35">
        <f t="shared" si="30"/>
        <v>0.33317836418060853</v>
      </c>
      <c r="AD68" s="35">
        <f t="shared" si="30"/>
        <v>1.0000000000000002</v>
      </c>
      <c r="AE68" s="35">
        <f t="shared" si="30"/>
        <v>1</v>
      </c>
      <c r="AF68" s="35">
        <f t="shared" si="30"/>
        <v>1</v>
      </c>
      <c r="AG68" s="35">
        <f t="shared" si="30"/>
        <v>1</v>
      </c>
      <c r="AH68" s="35">
        <f t="shared" si="30"/>
        <v>0.37122378007085965</v>
      </c>
      <c r="AI68" s="35">
        <f t="shared" si="30"/>
        <v>0.37122378007085965</v>
      </c>
      <c r="AJ68" s="35">
        <f t="shared" si="30"/>
        <v>0.27024107067041414</v>
      </c>
      <c r="AK68" s="35">
        <f t="shared" si="30"/>
        <v>0.27024107067041414</v>
      </c>
      <c r="AL68" s="35">
        <f t="shared" si="30"/>
        <v>0.99999999999999967</v>
      </c>
      <c r="AM68" s="35">
        <f t="shared" si="30"/>
        <v>0.99999999999999967</v>
      </c>
      <c r="AN68" s="35">
        <f t="shared" si="30"/>
        <v>1</v>
      </c>
      <c r="AO68" s="35">
        <f t="shared" si="30"/>
        <v>1</v>
      </c>
      <c r="AP68" s="35">
        <f t="shared" si="30"/>
        <v>1</v>
      </c>
      <c r="AQ68" s="35">
        <f t="shared" si="30"/>
        <v>1</v>
      </c>
      <c r="AR68" s="36">
        <f t="shared" si="30"/>
        <v>1</v>
      </c>
    </row>
    <row r="69" spans="1:44" x14ac:dyDescent="0.3">
      <c r="A69" t="s">
        <v>74</v>
      </c>
      <c r="B69">
        <v>2015</v>
      </c>
      <c r="C69" s="34">
        <f>IF('CHP-Check'!C29="OK",el_eff!C29,el_eff!C$40)</f>
        <v>0.26675221167994173</v>
      </c>
      <c r="D69" s="35">
        <f>IF('CHP-Check'!D29="OK",el_eff!D29,el_eff!D$40)</f>
        <v>0.26675221167994173</v>
      </c>
      <c r="E69" s="35">
        <f>IF('CHP-Check'!E29="OK",el_eff!E29,el_eff!E$40)</f>
        <v>0.33333333333333331</v>
      </c>
      <c r="F69" s="35">
        <f>IF('CHP-Check'!F29="OK",el_eff!F29,el_eff!F$40)</f>
        <v>0.3016478684904853</v>
      </c>
      <c r="G69" s="35">
        <f>IF('CHP-Check'!G29="OK",el_eff!G29,el_eff!G$40)</f>
        <v>0.3016478684904853</v>
      </c>
      <c r="H69" s="35">
        <f>IF('CHP-Check'!H29="OK",el_eff!H29,el_eff!H$40)</f>
        <v>0.25305264054714843</v>
      </c>
      <c r="I69" s="35">
        <f>IF('CHP-Check'!I29="OK",el_eff!I29,el_eff!I$40)</f>
        <v>0.25305264054714843</v>
      </c>
      <c r="J69" s="35">
        <f>IF('CHP-Check'!J29="OK",el_eff!J29,el_eff!J$40)</f>
        <v>0.17820094403123618</v>
      </c>
      <c r="K69" s="35">
        <f>IF('CHP-Check'!K29="OK",el_eff!K29,el_eff!K$40)</f>
        <v>0.25305264054714843</v>
      </c>
      <c r="L69" s="35">
        <f>IF('CHP-Check'!L29="OK",el_eff!L29,el_eff!L$40)</f>
        <v>0.25305264054714843</v>
      </c>
      <c r="M69" s="35">
        <f t="shared" si="24"/>
        <v>0</v>
      </c>
      <c r="N69" s="35">
        <f t="shared" si="24"/>
        <v>0</v>
      </c>
      <c r="O69" s="35">
        <f t="shared" si="24"/>
        <v>0</v>
      </c>
      <c r="P69" s="35">
        <f t="shared" si="24"/>
        <v>0</v>
      </c>
      <c r="Q69" s="35">
        <f t="shared" si="24"/>
        <v>0</v>
      </c>
      <c r="R69" s="35">
        <f t="shared" si="24"/>
        <v>0</v>
      </c>
      <c r="S69" s="35">
        <f t="shared" si="24"/>
        <v>0</v>
      </c>
      <c r="T69" s="35">
        <f t="shared" ref="T69:AR69" si="31">IF(T29&lt;0.1,T$40,T29)</f>
        <v>0.36052200859313976</v>
      </c>
      <c r="U69" s="35">
        <f t="shared" si="31"/>
        <v>0.36052200859313976</v>
      </c>
      <c r="V69" s="35">
        <f t="shared" si="31"/>
        <v>0.45269194082805958</v>
      </c>
      <c r="W69" s="35">
        <f t="shared" si="31"/>
        <v>0.45269194082805958</v>
      </c>
      <c r="X69" s="35">
        <f t="shared" si="31"/>
        <v>1</v>
      </c>
      <c r="Y69" s="35">
        <f t="shared" si="31"/>
        <v>0.99999999999999978</v>
      </c>
      <c r="Z69" s="35">
        <f t="shared" si="31"/>
        <v>0.99999999999999978</v>
      </c>
      <c r="AA69" s="35">
        <f t="shared" si="31"/>
        <v>0.33414016852321626</v>
      </c>
      <c r="AB69" s="35">
        <f t="shared" si="31"/>
        <v>0.33414016852321626</v>
      </c>
      <c r="AC69" s="35">
        <f t="shared" si="31"/>
        <v>0.33317836418060853</v>
      </c>
      <c r="AD69" s="35">
        <f t="shared" si="31"/>
        <v>1.0000000000000002</v>
      </c>
      <c r="AE69" s="35">
        <f t="shared" si="31"/>
        <v>1</v>
      </c>
      <c r="AF69" s="35">
        <f t="shared" si="31"/>
        <v>1</v>
      </c>
      <c r="AG69" s="35">
        <f t="shared" si="31"/>
        <v>1</v>
      </c>
      <c r="AH69" s="35">
        <f t="shared" si="31"/>
        <v>0.36052200859313976</v>
      </c>
      <c r="AI69" s="35">
        <f t="shared" si="31"/>
        <v>0.36052200859313976</v>
      </c>
      <c r="AJ69" s="35">
        <f t="shared" si="31"/>
        <v>0.26290402565244381</v>
      </c>
      <c r="AK69" s="35">
        <f t="shared" si="31"/>
        <v>0.26290402565244381</v>
      </c>
      <c r="AL69" s="35">
        <f t="shared" si="31"/>
        <v>0.99999999999999967</v>
      </c>
      <c r="AM69" s="35">
        <f t="shared" si="31"/>
        <v>0.99999999999999967</v>
      </c>
      <c r="AN69" s="35">
        <f t="shared" si="31"/>
        <v>1</v>
      </c>
      <c r="AO69" s="35">
        <f t="shared" si="31"/>
        <v>1</v>
      </c>
      <c r="AP69" s="35">
        <f t="shared" si="31"/>
        <v>1</v>
      </c>
      <c r="AQ69" s="35">
        <f t="shared" si="31"/>
        <v>1</v>
      </c>
      <c r="AR69" s="36">
        <f t="shared" si="31"/>
        <v>1</v>
      </c>
    </row>
    <row r="70" spans="1:44" x14ac:dyDescent="0.3">
      <c r="A70" t="s">
        <v>51</v>
      </c>
      <c r="B70">
        <v>2015</v>
      </c>
      <c r="C70" s="34">
        <f>IF('CHP-Check'!C30="OK",el_eff!C30,el_eff!C$40)</f>
        <v>0.43910150150505262</v>
      </c>
      <c r="D70" s="35">
        <f>IF('CHP-Check'!D30="OK",el_eff!D30,el_eff!D$40)</f>
        <v>0.43910150150505262</v>
      </c>
      <c r="E70" s="35">
        <f>IF('CHP-Check'!E30="OK",el_eff!E30,el_eff!E$40)</f>
        <v>0.33333333333333331</v>
      </c>
      <c r="F70" s="35">
        <f>IF('CHP-Check'!F30="OK",el_eff!F30,el_eff!F$40)</f>
        <v>0.31289124162782728</v>
      </c>
      <c r="G70" s="35">
        <f>IF('CHP-Check'!G30="OK",el_eff!G30,el_eff!G$40)</f>
        <v>0.31289124162782728</v>
      </c>
      <c r="H70" s="35">
        <f>IF('CHP-Check'!H30="OK",el_eff!H30,el_eff!H$40)</f>
        <v>0.31510781601066662</v>
      </c>
      <c r="I70" s="35">
        <f>IF('CHP-Check'!I30="OK",el_eff!I30,el_eff!I$40)</f>
        <v>0.31510781601066662</v>
      </c>
      <c r="J70" s="35">
        <f>IF('CHP-Check'!J30="OK",el_eff!J30,el_eff!J$40)</f>
        <v>0.17386066192140132</v>
      </c>
      <c r="K70" s="35">
        <f>IF('CHP-Check'!K30="OK",el_eff!K30,el_eff!K$40)</f>
        <v>0.31510781601066662</v>
      </c>
      <c r="L70" s="35">
        <f>IF('CHP-Check'!L30="OK",el_eff!L30,el_eff!L$40)</f>
        <v>0.31510781601066662</v>
      </c>
      <c r="M70" s="35">
        <f t="shared" si="24"/>
        <v>0</v>
      </c>
      <c r="N70" s="35">
        <f t="shared" si="24"/>
        <v>0</v>
      </c>
      <c r="O70" s="35">
        <f t="shared" si="24"/>
        <v>0</v>
      </c>
      <c r="P70" s="35">
        <f t="shared" si="24"/>
        <v>0</v>
      </c>
      <c r="Q70" s="35">
        <f t="shared" si="24"/>
        <v>0</v>
      </c>
      <c r="R70" s="35">
        <f t="shared" si="24"/>
        <v>0</v>
      </c>
      <c r="S70" s="35">
        <f t="shared" si="24"/>
        <v>0</v>
      </c>
      <c r="T70" s="35">
        <f t="shared" ref="T70:AR70" si="32">IF(T30&lt;0.1,T$40,T30)</f>
        <v>0.38256258234780249</v>
      </c>
      <c r="U70" s="35">
        <f t="shared" si="32"/>
        <v>0.38256258234780249</v>
      </c>
      <c r="V70" s="35">
        <f t="shared" si="32"/>
        <v>0.48193569378346313</v>
      </c>
      <c r="W70" s="35">
        <f t="shared" si="32"/>
        <v>0.48193569378346313</v>
      </c>
      <c r="X70" s="35">
        <f t="shared" si="32"/>
        <v>1</v>
      </c>
      <c r="Y70" s="35">
        <f t="shared" si="32"/>
        <v>0.99999999999999978</v>
      </c>
      <c r="Z70" s="35">
        <f t="shared" si="32"/>
        <v>0.99999999999999978</v>
      </c>
      <c r="AA70" s="35">
        <f t="shared" si="32"/>
        <v>0.39368638457503147</v>
      </c>
      <c r="AB70" s="35">
        <f t="shared" si="32"/>
        <v>0.39368638457503147</v>
      </c>
      <c r="AC70" s="35">
        <f t="shared" si="32"/>
        <v>0.33317836418060853</v>
      </c>
      <c r="AD70" s="35">
        <f t="shared" si="32"/>
        <v>1.0000000000000002</v>
      </c>
      <c r="AE70" s="35">
        <f t="shared" si="32"/>
        <v>1</v>
      </c>
      <c r="AF70" s="35">
        <f t="shared" si="32"/>
        <v>1</v>
      </c>
      <c r="AG70" s="35">
        <f t="shared" si="32"/>
        <v>1</v>
      </c>
      <c r="AH70" s="35">
        <f t="shared" si="32"/>
        <v>0.38256258234780249</v>
      </c>
      <c r="AI70" s="35">
        <f t="shared" si="32"/>
        <v>0.38256258234780249</v>
      </c>
      <c r="AJ70" s="35">
        <f t="shared" si="32"/>
        <v>0.268918170833499</v>
      </c>
      <c r="AK70" s="35">
        <f t="shared" si="32"/>
        <v>0.268918170833499</v>
      </c>
      <c r="AL70" s="35">
        <f t="shared" si="32"/>
        <v>0.99999999999999967</v>
      </c>
      <c r="AM70" s="35">
        <f t="shared" si="32"/>
        <v>0.99999999999999967</v>
      </c>
      <c r="AN70" s="35">
        <f t="shared" si="32"/>
        <v>1</v>
      </c>
      <c r="AO70" s="35">
        <f t="shared" si="32"/>
        <v>1</v>
      </c>
      <c r="AP70" s="35">
        <f t="shared" si="32"/>
        <v>1</v>
      </c>
      <c r="AQ70" s="35">
        <f t="shared" si="32"/>
        <v>1</v>
      </c>
      <c r="AR70" s="36">
        <f t="shared" si="32"/>
        <v>1</v>
      </c>
    </row>
    <row r="71" spans="1:44" x14ac:dyDescent="0.3">
      <c r="A71" t="s">
        <v>75</v>
      </c>
      <c r="B71">
        <v>2015</v>
      </c>
      <c r="C71" s="34">
        <f>IF('CHP-Check'!C31="OK",el_eff!C31,el_eff!C$40)</f>
        <v>0.39584853591047187</v>
      </c>
      <c r="D71" s="35">
        <f>IF('CHP-Check'!D31="OK",el_eff!D31,el_eff!D$40)</f>
        <v>0.39584853591047187</v>
      </c>
      <c r="E71" s="35">
        <f>IF('CHP-Check'!E31="OK",el_eff!E31,el_eff!E$40)</f>
        <v>0.33333333333333331</v>
      </c>
      <c r="F71" s="35">
        <f>IF('CHP-Check'!F31="OK",el_eff!F31,el_eff!F$40)</f>
        <v>0.3195232018644002</v>
      </c>
      <c r="G71" s="35">
        <f>IF('CHP-Check'!G31="OK",el_eff!G31,el_eff!G$40)</f>
        <v>0.3195232018644002</v>
      </c>
      <c r="H71" s="35">
        <f>IF('CHP-Check'!H31="OK",el_eff!H31,el_eff!H$40)</f>
        <v>0.29850455810024817</v>
      </c>
      <c r="I71" s="35">
        <f>IF('CHP-Check'!I31="OK",el_eff!I31,el_eff!I$40)</f>
        <v>0.29850455810024817</v>
      </c>
      <c r="J71" s="35">
        <f>IF('CHP-Check'!J31="OK",el_eff!J31,el_eff!J$40)</f>
        <v>0.21876417041694882</v>
      </c>
      <c r="K71" s="35">
        <f>IF('CHP-Check'!K31="OK",el_eff!K31,el_eff!K$40)</f>
        <v>0.29850455810024817</v>
      </c>
      <c r="L71" s="35">
        <f>IF('CHP-Check'!L31="OK",el_eff!L31,el_eff!L$40)</f>
        <v>0.29850455810024817</v>
      </c>
      <c r="M71" s="35">
        <f t="shared" si="24"/>
        <v>0</v>
      </c>
      <c r="N71" s="35">
        <f t="shared" si="24"/>
        <v>0</v>
      </c>
      <c r="O71" s="35">
        <f t="shared" si="24"/>
        <v>0</v>
      </c>
      <c r="P71" s="35">
        <f t="shared" si="24"/>
        <v>0</v>
      </c>
      <c r="Q71" s="35">
        <f t="shared" si="24"/>
        <v>0</v>
      </c>
      <c r="R71" s="35">
        <f t="shared" si="24"/>
        <v>0</v>
      </c>
      <c r="S71" s="35">
        <f t="shared" si="24"/>
        <v>0</v>
      </c>
      <c r="T71" s="35">
        <f t="shared" ref="T71:AR71" si="33">IF(T31&lt;0.1,T$40,T31)</f>
        <v>0.40903585060536324</v>
      </c>
      <c r="U71" s="35">
        <f t="shared" si="33"/>
        <v>0.40903585060536324</v>
      </c>
      <c r="V71" s="35">
        <f t="shared" si="33"/>
        <v>0.49542999313526237</v>
      </c>
      <c r="W71" s="35">
        <f t="shared" si="33"/>
        <v>0.49542999313526237</v>
      </c>
      <c r="X71" s="35">
        <f t="shared" si="33"/>
        <v>1</v>
      </c>
      <c r="Y71" s="35">
        <f t="shared" si="33"/>
        <v>0.99999999999999978</v>
      </c>
      <c r="Z71" s="35">
        <f t="shared" si="33"/>
        <v>0.99999999999999978</v>
      </c>
      <c r="AA71" s="35">
        <f t="shared" si="33"/>
        <v>0.28087973439148722</v>
      </c>
      <c r="AB71" s="35">
        <f t="shared" si="33"/>
        <v>0.28087973439148722</v>
      </c>
      <c r="AC71" s="35">
        <f t="shared" si="33"/>
        <v>0.33317836418060853</v>
      </c>
      <c r="AD71" s="35">
        <f t="shared" si="33"/>
        <v>1.0000000000000002</v>
      </c>
      <c r="AE71" s="35">
        <f t="shared" si="33"/>
        <v>1</v>
      </c>
      <c r="AF71" s="35">
        <f t="shared" si="33"/>
        <v>1</v>
      </c>
      <c r="AG71" s="35">
        <f t="shared" si="33"/>
        <v>1</v>
      </c>
      <c r="AH71" s="35">
        <f t="shared" si="33"/>
        <v>0.40903585060536324</v>
      </c>
      <c r="AI71" s="35">
        <f t="shared" si="33"/>
        <v>0.40903585060536324</v>
      </c>
      <c r="AJ71" s="35">
        <f t="shared" si="33"/>
        <v>0.33705385744502409</v>
      </c>
      <c r="AK71" s="35">
        <f t="shared" si="33"/>
        <v>0.33705385744502409</v>
      </c>
      <c r="AL71" s="35">
        <f t="shared" si="33"/>
        <v>0.99999999999999967</v>
      </c>
      <c r="AM71" s="35">
        <f t="shared" si="33"/>
        <v>0.99999999999999967</v>
      </c>
      <c r="AN71" s="35">
        <f t="shared" si="33"/>
        <v>1</v>
      </c>
      <c r="AO71" s="35">
        <f t="shared" si="33"/>
        <v>1</v>
      </c>
      <c r="AP71" s="35">
        <f t="shared" si="33"/>
        <v>1</v>
      </c>
      <c r="AQ71" s="35">
        <f t="shared" si="33"/>
        <v>1</v>
      </c>
      <c r="AR71" s="36">
        <f t="shared" si="33"/>
        <v>1</v>
      </c>
    </row>
    <row r="72" spans="1:44" x14ac:dyDescent="0.3">
      <c r="A72" t="s">
        <v>45</v>
      </c>
      <c r="B72">
        <v>2015</v>
      </c>
      <c r="C72" s="34">
        <f>IF('CHP-Check'!C32="OK",el_eff!C32,el_eff!C$40)</f>
        <v>0.26310648086076444</v>
      </c>
      <c r="D72" s="35">
        <f>IF('CHP-Check'!D32="OK",el_eff!D32,el_eff!D$40)</f>
        <v>0.26310648086076444</v>
      </c>
      <c r="E72" s="35">
        <f>IF('CHP-Check'!E32="OK",el_eff!E32,el_eff!E$40)</f>
        <v>0.33333333333333331</v>
      </c>
      <c r="F72" s="35">
        <f>IF('CHP-Check'!F32="OK",el_eff!F32,el_eff!F$40)</f>
        <v>0.3195232018644002</v>
      </c>
      <c r="G72" s="35">
        <f>IF('CHP-Check'!G32="OK",el_eff!G32,el_eff!G$40)</f>
        <v>0.3195232018644002</v>
      </c>
      <c r="H72" s="35">
        <f>IF('CHP-Check'!H32="OK",el_eff!H32,el_eff!H$40)</f>
        <v>0.32111502381667967</v>
      </c>
      <c r="I72" s="35">
        <f>IF('CHP-Check'!I32="OK",el_eff!I32,el_eff!I$40)</f>
        <v>0.32111502381667967</v>
      </c>
      <c r="J72" s="35">
        <f>IF('CHP-Check'!J32="OK",el_eff!J32,el_eff!J$40)</f>
        <v>0.21876417041694882</v>
      </c>
      <c r="K72" s="35">
        <f>IF('CHP-Check'!K32="OK",el_eff!K32,el_eff!K$40)</f>
        <v>0.32111502381667967</v>
      </c>
      <c r="L72" s="35">
        <f>IF('CHP-Check'!L32="OK",el_eff!L32,el_eff!L$40)</f>
        <v>0.32111502381667967</v>
      </c>
      <c r="M72" s="35">
        <f t="shared" si="24"/>
        <v>0</v>
      </c>
      <c r="N72" s="35">
        <f t="shared" si="24"/>
        <v>0</v>
      </c>
      <c r="O72" s="35">
        <f t="shared" si="24"/>
        <v>0</v>
      </c>
      <c r="P72" s="35">
        <f t="shared" si="24"/>
        <v>0</v>
      </c>
      <c r="Q72" s="35">
        <f t="shared" si="24"/>
        <v>0</v>
      </c>
      <c r="R72" s="35">
        <f t="shared" si="24"/>
        <v>0</v>
      </c>
      <c r="S72" s="35">
        <f t="shared" si="24"/>
        <v>0</v>
      </c>
      <c r="T72" s="35">
        <f t="shared" ref="T72:AR72" si="34">IF(T32&lt;0.1,T$40,T32)</f>
        <v>0.37688929201843002</v>
      </c>
      <c r="U72" s="35">
        <f t="shared" si="34"/>
        <v>0.37688929201843002</v>
      </c>
      <c r="V72" s="35">
        <f t="shared" si="34"/>
        <v>0.39996897974617746</v>
      </c>
      <c r="W72" s="35">
        <f t="shared" si="34"/>
        <v>0.39996897974617746</v>
      </c>
      <c r="X72" s="35">
        <f t="shared" si="34"/>
        <v>1</v>
      </c>
      <c r="Y72" s="35">
        <f t="shared" si="34"/>
        <v>0.99999999999999978</v>
      </c>
      <c r="Z72" s="35">
        <f t="shared" si="34"/>
        <v>0.99999999999999978</v>
      </c>
      <c r="AA72" s="35">
        <f t="shared" si="34"/>
        <v>0.35</v>
      </c>
      <c r="AB72" s="35">
        <f t="shared" si="34"/>
        <v>0.35</v>
      </c>
      <c r="AC72" s="35">
        <f t="shared" si="34"/>
        <v>0.33317836418060853</v>
      </c>
      <c r="AD72" s="35">
        <f t="shared" si="34"/>
        <v>1.0000000000000002</v>
      </c>
      <c r="AE72" s="35">
        <f t="shared" si="34"/>
        <v>1</v>
      </c>
      <c r="AF72" s="35">
        <f t="shared" si="34"/>
        <v>1</v>
      </c>
      <c r="AG72" s="35">
        <f t="shared" si="34"/>
        <v>1</v>
      </c>
      <c r="AH72" s="35">
        <f t="shared" si="34"/>
        <v>0.37688929201843002</v>
      </c>
      <c r="AI72" s="35">
        <f t="shared" si="34"/>
        <v>0.37688929201843002</v>
      </c>
      <c r="AJ72" s="35">
        <f t="shared" si="34"/>
        <v>0.24998972391778798</v>
      </c>
      <c r="AK72" s="35">
        <f t="shared" si="34"/>
        <v>0.24998972391778798</v>
      </c>
      <c r="AL72" s="35">
        <f t="shared" si="34"/>
        <v>0.99999999999999967</v>
      </c>
      <c r="AM72" s="35">
        <f t="shared" si="34"/>
        <v>0.99999999999999967</v>
      </c>
      <c r="AN72" s="35">
        <f t="shared" si="34"/>
        <v>1</v>
      </c>
      <c r="AO72" s="35">
        <f t="shared" si="34"/>
        <v>1</v>
      </c>
      <c r="AP72" s="35">
        <f t="shared" si="34"/>
        <v>1</v>
      </c>
      <c r="AQ72" s="35">
        <f t="shared" si="34"/>
        <v>1</v>
      </c>
      <c r="AR72" s="36">
        <f t="shared" si="34"/>
        <v>1</v>
      </c>
    </row>
    <row r="73" spans="1:44" x14ac:dyDescent="0.3">
      <c r="A73" t="s">
        <v>49</v>
      </c>
      <c r="B73">
        <v>2015</v>
      </c>
      <c r="C73" s="34">
        <f>IF('CHP-Check'!C33="OK",el_eff!C33,el_eff!C$40)</f>
        <v>0.39910826224116819</v>
      </c>
      <c r="D73" s="35">
        <f>IF('CHP-Check'!D33="OK",el_eff!D33,el_eff!D$40)</f>
        <v>0.39910826224116819</v>
      </c>
      <c r="E73" s="35">
        <f>IF('CHP-Check'!E33="OK",el_eff!E33,el_eff!E$40)</f>
        <v>0.33333333333333331</v>
      </c>
      <c r="F73" s="35">
        <f>IF('CHP-Check'!F33="OK",el_eff!F33,el_eff!F$40)</f>
        <v>0.13940151884236521</v>
      </c>
      <c r="G73" s="35">
        <f>IF('CHP-Check'!G33="OK",el_eff!G33,el_eff!G$40)</f>
        <v>0.13940151884236521</v>
      </c>
      <c r="H73" s="35">
        <f>IF('CHP-Check'!H33="OK",el_eff!H33,el_eff!H$40)</f>
        <v>0.25357740393325728</v>
      </c>
      <c r="I73" s="35">
        <f>IF('CHP-Check'!I33="OK",el_eff!I33,el_eff!I$40)</f>
        <v>0.25357740393325728</v>
      </c>
      <c r="J73" s="35">
        <f>IF('CHP-Check'!J33="OK",el_eff!J33,el_eff!J$40)</f>
        <v>0.26045332943834654</v>
      </c>
      <c r="K73" s="35">
        <f>IF('CHP-Check'!K33="OK",el_eff!K33,el_eff!K$40)</f>
        <v>0.25357740393325728</v>
      </c>
      <c r="L73" s="35">
        <f>IF('CHP-Check'!L33="OK",el_eff!L33,el_eff!L$40)</f>
        <v>0.25357740393325728</v>
      </c>
      <c r="M73" s="35">
        <f t="shared" ref="M73:S78" si="35">M33</f>
        <v>0</v>
      </c>
      <c r="N73" s="35">
        <f t="shared" si="35"/>
        <v>0</v>
      </c>
      <c r="O73" s="35">
        <f t="shared" si="35"/>
        <v>0</v>
      </c>
      <c r="P73" s="35">
        <f t="shared" si="35"/>
        <v>0</v>
      </c>
      <c r="Q73" s="35">
        <f t="shared" si="35"/>
        <v>0</v>
      </c>
      <c r="R73" s="35">
        <f t="shared" si="35"/>
        <v>0</v>
      </c>
      <c r="S73" s="35">
        <f t="shared" si="35"/>
        <v>0</v>
      </c>
      <c r="T73" s="35">
        <f t="shared" ref="T73:AR73" si="36">IF(T33&lt;0.1,T$40,T33)</f>
        <v>0.37577183280398574</v>
      </c>
      <c r="U73" s="35">
        <f t="shared" si="36"/>
        <v>0.37577183280398574</v>
      </c>
      <c r="V73" s="35">
        <f t="shared" si="36"/>
        <v>0.479410488016069</v>
      </c>
      <c r="W73" s="35">
        <f t="shared" si="36"/>
        <v>0.479410488016069</v>
      </c>
      <c r="X73" s="35">
        <f t="shared" si="36"/>
        <v>1</v>
      </c>
      <c r="Y73" s="35">
        <f t="shared" si="36"/>
        <v>0.99999999999999978</v>
      </c>
      <c r="Z73" s="35">
        <f t="shared" si="36"/>
        <v>0.99999999999999978</v>
      </c>
      <c r="AA73" s="35">
        <f t="shared" si="36"/>
        <v>0.3909500597308404</v>
      </c>
      <c r="AB73" s="35">
        <f t="shared" si="36"/>
        <v>0.3909500597308404</v>
      </c>
      <c r="AC73" s="35">
        <f t="shared" si="36"/>
        <v>0.33317836418060853</v>
      </c>
      <c r="AD73" s="35">
        <f t="shared" si="36"/>
        <v>1.0000000000000002</v>
      </c>
      <c r="AE73" s="35">
        <f t="shared" si="36"/>
        <v>1</v>
      </c>
      <c r="AF73" s="35">
        <f t="shared" si="36"/>
        <v>1</v>
      </c>
      <c r="AG73" s="35">
        <f t="shared" si="36"/>
        <v>1</v>
      </c>
      <c r="AH73" s="35">
        <f t="shared" si="36"/>
        <v>0.37577183280398574</v>
      </c>
      <c r="AI73" s="35">
        <f t="shared" si="36"/>
        <v>0.37577183280398574</v>
      </c>
      <c r="AJ73" s="35">
        <f t="shared" si="36"/>
        <v>0.31646132682749428</v>
      </c>
      <c r="AK73" s="35">
        <f t="shared" si="36"/>
        <v>0.31646132682749428</v>
      </c>
      <c r="AL73" s="35">
        <f t="shared" si="36"/>
        <v>0.99999999999999967</v>
      </c>
      <c r="AM73" s="35">
        <f t="shared" si="36"/>
        <v>0.99999999999999967</v>
      </c>
      <c r="AN73" s="35">
        <f t="shared" si="36"/>
        <v>1</v>
      </c>
      <c r="AO73" s="35">
        <f t="shared" si="36"/>
        <v>1</v>
      </c>
      <c r="AP73" s="35">
        <f t="shared" si="36"/>
        <v>1</v>
      </c>
      <c r="AQ73" s="35">
        <f t="shared" si="36"/>
        <v>1</v>
      </c>
      <c r="AR73" s="36">
        <f t="shared" si="36"/>
        <v>1</v>
      </c>
    </row>
    <row r="74" spans="1:44" x14ac:dyDescent="0.3">
      <c r="A74" t="s">
        <v>57</v>
      </c>
      <c r="B74">
        <v>2015</v>
      </c>
      <c r="C74" s="34">
        <f>IF('CHP-Check'!C34="OK",el_eff!C34,el_eff!C$40)</f>
        <v>0.39584853591047187</v>
      </c>
      <c r="D74" s="35">
        <f>IF('CHP-Check'!D34="OK",el_eff!D34,el_eff!D$40)</f>
        <v>0.39584853591047187</v>
      </c>
      <c r="E74" s="35">
        <f>IF('CHP-Check'!E34="OK",el_eff!E34,el_eff!E$40)</f>
        <v>0.33333333333333331</v>
      </c>
      <c r="F74" s="35">
        <f>IF('CHP-Check'!F34="OK",el_eff!F34,el_eff!F$40)</f>
        <v>0.3195232018644002</v>
      </c>
      <c r="G74" s="35">
        <f>IF('CHP-Check'!G34="OK",el_eff!G34,el_eff!G$40)</f>
        <v>0.3195232018644002</v>
      </c>
      <c r="H74" s="35">
        <f>IF('CHP-Check'!H34="OK",el_eff!H34,el_eff!H$40)</f>
        <v>0.29850455810024817</v>
      </c>
      <c r="I74" s="35">
        <f>IF('CHP-Check'!I34="OK",el_eff!I34,el_eff!I$40)</f>
        <v>0.29850455810024817</v>
      </c>
      <c r="J74" s="35">
        <f>IF('CHP-Check'!J34="OK",el_eff!J34,el_eff!J$40)</f>
        <v>0.21876417041694882</v>
      </c>
      <c r="K74" s="35">
        <f>IF('CHP-Check'!K34="OK",el_eff!K34,el_eff!K$40)</f>
        <v>0.29850455810024817</v>
      </c>
      <c r="L74" s="35">
        <f>IF('CHP-Check'!L34="OK",el_eff!L34,el_eff!L$40)</f>
        <v>0.29850455810024817</v>
      </c>
      <c r="M74" s="35">
        <f t="shared" si="35"/>
        <v>0</v>
      </c>
      <c r="N74" s="35">
        <f t="shared" si="35"/>
        <v>0</v>
      </c>
      <c r="O74" s="35">
        <f t="shared" si="35"/>
        <v>0</v>
      </c>
      <c r="P74" s="35">
        <f t="shared" si="35"/>
        <v>0</v>
      </c>
      <c r="Q74" s="35">
        <f t="shared" si="35"/>
        <v>0</v>
      </c>
      <c r="R74" s="35">
        <f t="shared" si="35"/>
        <v>0</v>
      </c>
      <c r="S74" s="35">
        <f t="shared" si="35"/>
        <v>0</v>
      </c>
      <c r="T74" s="35">
        <f t="shared" ref="T74:AR74" si="37">IF(T34&lt;0.1,T$40,T34)</f>
        <v>0.3494001188925126</v>
      </c>
      <c r="U74" s="35">
        <f t="shared" si="37"/>
        <v>0.3494001188925126</v>
      </c>
      <c r="V74" s="35">
        <f t="shared" si="37"/>
        <v>0.39800223607381957</v>
      </c>
      <c r="W74" s="35">
        <f t="shared" si="37"/>
        <v>0.39800223607381957</v>
      </c>
      <c r="X74" s="35">
        <f t="shared" si="37"/>
        <v>1</v>
      </c>
      <c r="Y74" s="35">
        <f t="shared" si="37"/>
        <v>0.99999999999999978</v>
      </c>
      <c r="Z74" s="35">
        <f t="shared" si="37"/>
        <v>0.99999999999999978</v>
      </c>
      <c r="AA74" s="35">
        <f t="shared" si="37"/>
        <v>0.20141972746387546</v>
      </c>
      <c r="AB74" s="35">
        <f t="shared" si="37"/>
        <v>0.20141972746387546</v>
      </c>
      <c r="AC74" s="35">
        <f t="shared" si="37"/>
        <v>0.33317836418060853</v>
      </c>
      <c r="AD74" s="35">
        <f t="shared" si="37"/>
        <v>1.0000000000000002</v>
      </c>
      <c r="AE74" s="35">
        <f t="shared" si="37"/>
        <v>1</v>
      </c>
      <c r="AF74" s="35">
        <f t="shared" si="37"/>
        <v>1</v>
      </c>
      <c r="AG74" s="35">
        <f t="shared" si="37"/>
        <v>1</v>
      </c>
      <c r="AH74" s="35">
        <f t="shared" si="37"/>
        <v>0.3494001188925126</v>
      </c>
      <c r="AI74" s="35">
        <f t="shared" si="37"/>
        <v>0.3494001188925126</v>
      </c>
      <c r="AJ74" s="35">
        <f t="shared" si="37"/>
        <v>0.19999986202797157</v>
      </c>
      <c r="AK74" s="35">
        <f t="shared" si="37"/>
        <v>0.19999986202797157</v>
      </c>
      <c r="AL74" s="35">
        <f t="shared" si="37"/>
        <v>0.99999999999999967</v>
      </c>
      <c r="AM74" s="35">
        <f t="shared" si="37"/>
        <v>0.99999999999999967</v>
      </c>
      <c r="AN74" s="35">
        <f t="shared" si="37"/>
        <v>1</v>
      </c>
      <c r="AO74" s="35">
        <f t="shared" si="37"/>
        <v>1</v>
      </c>
      <c r="AP74" s="35">
        <f t="shared" si="37"/>
        <v>1</v>
      </c>
      <c r="AQ74" s="35">
        <f t="shared" si="37"/>
        <v>1</v>
      </c>
      <c r="AR74" s="36">
        <f t="shared" si="37"/>
        <v>1</v>
      </c>
    </row>
    <row r="75" spans="1:44" x14ac:dyDescent="0.3">
      <c r="A75" t="s">
        <v>60</v>
      </c>
      <c r="B75">
        <v>2015</v>
      </c>
      <c r="C75" s="34">
        <f>IF('CHP-Check'!C35="OK",el_eff!C35,el_eff!C$40)</f>
        <v>0.39584853591047187</v>
      </c>
      <c r="D75" s="35">
        <f>IF('CHP-Check'!D35="OK",el_eff!D35,el_eff!D$40)</f>
        <v>0.39584853591047187</v>
      </c>
      <c r="E75" s="35">
        <f>IF('CHP-Check'!E35="OK",el_eff!E35,el_eff!E$40)</f>
        <v>0.33333333333333331</v>
      </c>
      <c r="F75" s="35">
        <f>IF('CHP-Check'!F35="OK",el_eff!F35,el_eff!F$40)</f>
        <v>0.3195232018644002</v>
      </c>
      <c r="G75" s="35">
        <f>IF('CHP-Check'!G35="OK",el_eff!G35,el_eff!G$40)</f>
        <v>0.3195232018644002</v>
      </c>
      <c r="H75" s="35">
        <f>IF('CHP-Check'!H35="OK",el_eff!H35,el_eff!H$40)</f>
        <v>0.29850455810024817</v>
      </c>
      <c r="I75" s="35">
        <f>IF('CHP-Check'!I35="OK",el_eff!I35,el_eff!I$40)</f>
        <v>0.29850455810024817</v>
      </c>
      <c r="J75" s="35">
        <f>IF('CHP-Check'!J35="OK",el_eff!J35,el_eff!J$40)</f>
        <v>0.21876417041694882</v>
      </c>
      <c r="K75" s="35">
        <f>IF('CHP-Check'!K35="OK",el_eff!K35,el_eff!K$40)</f>
        <v>0.29850455810024817</v>
      </c>
      <c r="L75" s="35">
        <f>IF('CHP-Check'!L35="OK",el_eff!L35,el_eff!L$40)</f>
        <v>0.29850455810024817</v>
      </c>
      <c r="M75" s="35">
        <f t="shared" si="35"/>
        <v>0</v>
      </c>
      <c r="N75" s="35">
        <f t="shared" si="35"/>
        <v>0</v>
      </c>
      <c r="O75" s="35">
        <f t="shared" si="35"/>
        <v>0</v>
      </c>
      <c r="P75" s="35">
        <f t="shared" si="35"/>
        <v>0</v>
      </c>
      <c r="Q75" s="35">
        <f t="shared" si="35"/>
        <v>0</v>
      </c>
      <c r="R75" s="35">
        <f t="shared" si="35"/>
        <v>0</v>
      </c>
      <c r="S75" s="35">
        <f t="shared" si="35"/>
        <v>0</v>
      </c>
      <c r="T75" s="35">
        <f t="shared" ref="T75:AR75" si="38">IF(T35&lt;0.1,T$40,T35)</f>
        <v>0.35443515913238527</v>
      </c>
      <c r="U75" s="35">
        <f t="shared" si="38"/>
        <v>0.35443515913238527</v>
      </c>
      <c r="V75" s="35">
        <f t="shared" si="38"/>
        <v>0.4554658714939312</v>
      </c>
      <c r="W75" s="35">
        <f t="shared" si="38"/>
        <v>0.4554658714939312</v>
      </c>
      <c r="X75" s="35">
        <f t="shared" si="38"/>
        <v>1</v>
      </c>
      <c r="Y75" s="35">
        <f t="shared" si="38"/>
        <v>0.99999999999999978</v>
      </c>
      <c r="Z75" s="35">
        <f t="shared" si="38"/>
        <v>0.99999999999999978</v>
      </c>
      <c r="AA75" s="35">
        <f t="shared" si="38"/>
        <v>0.37052141980686226</v>
      </c>
      <c r="AB75" s="35">
        <f t="shared" si="38"/>
        <v>0.37052141980686226</v>
      </c>
      <c r="AC75" s="35">
        <f t="shared" si="38"/>
        <v>0.33317836418060853</v>
      </c>
      <c r="AD75" s="35">
        <f t="shared" si="38"/>
        <v>1.0000000000000002</v>
      </c>
      <c r="AE75" s="35">
        <f t="shared" si="38"/>
        <v>1</v>
      </c>
      <c r="AF75" s="35">
        <f t="shared" si="38"/>
        <v>1</v>
      </c>
      <c r="AG75" s="35">
        <f t="shared" si="38"/>
        <v>1</v>
      </c>
      <c r="AH75" s="35">
        <f t="shared" si="38"/>
        <v>0.35443515913238527</v>
      </c>
      <c r="AI75" s="35">
        <f t="shared" si="38"/>
        <v>0.35443515913238527</v>
      </c>
      <c r="AJ75" s="35">
        <f t="shared" si="38"/>
        <v>0.26290402565244381</v>
      </c>
      <c r="AK75" s="35">
        <f t="shared" si="38"/>
        <v>0.26290402565244381</v>
      </c>
      <c r="AL75" s="35">
        <f t="shared" si="38"/>
        <v>0.99999999999999967</v>
      </c>
      <c r="AM75" s="35">
        <f t="shared" si="38"/>
        <v>0.99999999999999967</v>
      </c>
      <c r="AN75" s="35">
        <f t="shared" si="38"/>
        <v>1</v>
      </c>
      <c r="AO75" s="35">
        <f t="shared" si="38"/>
        <v>1</v>
      </c>
      <c r="AP75" s="35">
        <f t="shared" si="38"/>
        <v>1</v>
      </c>
      <c r="AQ75" s="35">
        <f t="shared" si="38"/>
        <v>1</v>
      </c>
      <c r="AR75" s="36">
        <f t="shared" si="38"/>
        <v>1</v>
      </c>
    </row>
    <row r="76" spans="1:44" x14ac:dyDescent="0.3">
      <c r="A76" t="s">
        <v>70</v>
      </c>
      <c r="B76">
        <v>2015</v>
      </c>
      <c r="C76" s="34">
        <f>IF('CHP-Check'!C36="OK",el_eff!C36,el_eff!C$40)</f>
        <v>0.28239317264524549</v>
      </c>
      <c r="D76" s="35">
        <f>IF('CHP-Check'!D36="OK",el_eff!D36,el_eff!D$40)</f>
        <v>0.28239317264524549</v>
      </c>
      <c r="E76" s="35">
        <f>IF('CHP-Check'!E36="OK",el_eff!E36,el_eff!E$40)</f>
        <v>0.33333333333333331</v>
      </c>
      <c r="F76" s="35">
        <f>IF('CHP-Check'!F36="OK",el_eff!F36,el_eff!F$40)</f>
        <v>0.2702981919929387</v>
      </c>
      <c r="G76" s="35">
        <f>IF('CHP-Check'!G36="OK",el_eff!G36,el_eff!G$40)</f>
        <v>0.2702981919929387</v>
      </c>
      <c r="H76" s="35">
        <f>IF('CHP-Check'!H36="OK",el_eff!H36,el_eff!H$40)</f>
        <v>0.25725774601241969</v>
      </c>
      <c r="I76" s="35">
        <f>IF('CHP-Check'!I36="OK",el_eff!I36,el_eff!I$40)</f>
        <v>0.25725774601241969</v>
      </c>
      <c r="J76" s="35">
        <f>IF('CHP-Check'!J36="OK",el_eff!J36,el_eff!J$40)</f>
        <v>0.11772200363102422</v>
      </c>
      <c r="K76" s="35">
        <f>IF('CHP-Check'!K36="OK",el_eff!K36,el_eff!K$40)</f>
        <v>0.25725774601241969</v>
      </c>
      <c r="L76" s="35">
        <f>IF('CHP-Check'!L36="OK",el_eff!L36,el_eff!L$40)</f>
        <v>0.25725774601241969</v>
      </c>
      <c r="M76" s="35">
        <f t="shared" si="35"/>
        <v>0</v>
      </c>
      <c r="N76" s="35">
        <f t="shared" si="35"/>
        <v>0</v>
      </c>
      <c r="O76" s="35">
        <f t="shared" si="35"/>
        <v>0</v>
      </c>
      <c r="P76" s="35">
        <f t="shared" si="35"/>
        <v>0</v>
      </c>
      <c r="Q76" s="35">
        <f t="shared" si="35"/>
        <v>0</v>
      </c>
      <c r="R76" s="35">
        <f t="shared" si="35"/>
        <v>0</v>
      </c>
      <c r="S76" s="35">
        <f t="shared" si="35"/>
        <v>0</v>
      </c>
      <c r="T76" s="35">
        <f t="shared" ref="T76:AR76" si="39">IF(T36&lt;0.1,T$40,T36)</f>
        <v>0.36052200859313976</v>
      </c>
      <c r="U76" s="35">
        <f t="shared" si="39"/>
        <v>0.36052200859313976</v>
      </c>
      <c r="V76" s="35">
        <f t="shared" si="39"/>
        <v>0.45</v>
      </c>
      <c r="W76" s="35">
        <f t="shared" si="39"/>
        <v>0.45</v>
      </c>
      <c r="X76" s="35">
        <f t="shared" si="39"/>
        <v>1</v>
      </c>
      <c r="Y76" s="35">
        <f t="shared" si="39"/>
        <v>0.99999999999999978</v>
      </c>
      <c r="Z76" s="35">
        <f t="shared" si="39"/>
        <v>0.99999999999999978</v>
      </c>
      <c r="AA76" s="35">
        <f t="shared" si="39"/>
        <v>0.21496260851510568</v>
      </c>
      <c r="AB76" s="35">
        <f t="shared" si="39"/>
        <v>0.21496260851510568</v>
      </c>
      <c r="AC76" s="35">
        <f t="shared" si="39"/>
        <v>0.33317836418060853</v>
      </c>
      <c r="AD76" s="35">
        <f t="shared" si="39"/>
        <v>1.0000000000000002</v>
      </c>
      <c r="AE76" s="35">
        <f t="shared" si="39"/>
        <v>1</v>
      </c>
      <c r="AF76" s="35">
        <f t="shared" si="39"/>
        <v>1</v>
      </c>
      <c r="AG76" s="35">
        <f t="shared" si="39"/>
        <v>1</v>
      </c>
      <c r="AH76" s="35">
        <f t="shared" si="39"/>
        <v>0.36052200859313976</v>
      </c>
      <c r="AI76" s="35">
        <f t="shared" si="39"/>
        <v>0.36052200859313976</v>
      </c>
      <c r="AJ76" s="35">
        <f t="shared" si="39"/>
        <v>0.26290402565244381</v>
      </c>
      <c r="AK76" s="35">
        <f t="shared" si="39"/>
        <v>0.26290402565244381</v>
      </c>
      <c r="AL76" s="35">
        <f t="shared" si="39"/>
        <v>0.99999999999999967</v>
      </c>
      <c r="AM76" s="35">
        <f t="shared" si="39"/>
        <v>0.99999999999999967</v>
      </c>
      <c r="AN76" s="35">
        <f t="shared" si="39"/>
        <v>1</v>
      </c>
      <c r="AO76" s="35">
        <f t="shared" si="39"/>
        <v>1</v>
      </c>
      <c r="AP76" s="35">
        <f t="shared" si="39"/>
        <v>1</v>
      </c>
      <c r="AQ76" s="35">
        <f t="shared" si="39"/>
        <v>1</v>
      </c>
      <c r="AR76" s="36">
        <f t="shared" si="39"/>
        <v>1</v>
      </c>
    </row>
    <row r="77" spans="1:44" x14ac:dyDescent="0.3">
      <c r="A77" t="s">
        <v>76</v>
      </c>
      <c r="B77">
        <v>2015</v>
      </c>
      <c r="C77" s="34">
        <f>IF('CHP-Check'!C37="OK",el_eff!C37,el_eff!C$40)</f>
        <v>0.43746783540721557</v>
      </c>
      <c r="D77" s="35">
        <f>IF('CHP-Check'!D37="OK",el_eff!D37,el_eff!D$40)</f>
        <v>0.43746783540721557</v>
      </c>
      <c r="E77" s="35">
        <f>IF('CHP-Check'!E37="OK",el_eff!E37,el_eff!E$40)</f>
        <v>0.33333333333333331</v>
      </c>
      <c r="F77" s="35">
        <f>IF('CHP-Check'!F37="OK",el_eff!F37,el_eff!F$40)</f>
        <v>0.29288888282223924</v>
      </c>
      <c r="G77" s="35">
        <f>IF('CHP-Check'!G37="OK",el_eff!G37,el_eff!G$40)</f>
        <v>0.29288888282223924</v>
      </c>
      <c r="H77" s="35">
        <f>IF('CHP-Check'!H37="OK",el_eff!H37,el_eff!H$40)</f>
        <v>0.41790091257406276</v>
      </c>
      <c r="I77" s="35">
        <f>IF('CHP-Check'!I37="OK",el_eff!I37,el_eff!I$40)</f>
        <v>0.41790091257406276</v>
      </c>
      <c r="J77" s="35">
        <f>IF('CHP-Check'!J37="OK",el_eff!J37,el_eff!J$40)</f>
        <v>0.26218617118668086</v>
      </c>
      <c r="K77" s="35">
        <f>IF('CHP-Check'!K37="OK",el_eff!K37,el_eff!K$40)</f>
        <v>0.41790091257406276</v>
      </c>
      <c r="L77" s="35">
        <f>IF('CHP-Check'!L37="OK",el_eff!L37,el_eff!L$40)</f>
        <v>0.41790091257406276</v>
      </c>
      <c r="M77" s="35">
        <f t="shared" si="35"/>
        <v>0</v>
      </c>
      <c r="N77" s="35">
        <f t="shared" si="35"/>
        <v>0</v>
      </c>
      <c r="O77" s="35">
        <f t="shared" si="35"/>
        <v>0</v>
      </c>
      <c r="P77" s="35">
        <f t="shared" si="35"/>
        <v>0</v>
      </c>
      <c r="Q77" s="35">
        <f t="shared" si="35"/>
        <v>0</v>
      </c>
      <c r="R77" s="35">
        <f t="shared" si="35"/>
        <v>0</v>
      </c>
      <c r="S77" s="35">
        <f t="shared" si="35"/>
        <v>0</v>
      </c>
      <c r="T77" s="35">
        <f t="shared" ref="T77:AR77" si="40">IF(T37&lt;0.1,T$40,T37)</f>
        <v>0.36710593338684366</v>
      </c>
      <c r="U77" s="35">
        <f t="shared" si="40"/>
        <v>0.36710593338684366</v>
      </c>
      <c r="V77" s="35">
        <f t="shared" si="40"/>
        <v>0.48427256358915638</v>
      </c>
      <c r="W77" s="35">
        <f t="shared" si="40"/>
        <v>0.48427256358915638</v>
      </c>
      <c r="X77" s="35">
        <f t="shared" si="40"/>
        <v>1</v>
      </c>
      <c r="Y77" s="35">
        <f t="shared" si="40"/>
        <v>0.99999999999999978</v>
      </c>
      <c r="Z77" s="35">
        <f t="shared" si="40"/>
        <v>0.99999999999999978</v>
      </c>
      <c r="AA77" s="35">
        <f t="shared" si="40"/>
        <v>0.36932245622612003</v>
      </c>
      <c r="AB77" s="35">
        <f t="shared" si="40"/>
        <v>0.36932245622612003</v>
      </c>
      <c r="AC77" s="35">
        <f t="shared" si="40"/>
        <v>0.33317836418060853</v>
      </c>
      <c r="AD77" s="35">
        <f t="shared" si="40"/>
        <v>1.0000000000000002</v>
      </c>
      <c r="AE77" s="35">
        <f t="shared" si="40"/>
        <v>1</v>
      </c>
      <c r="AF77" s="35">
        <f t="shared" si="40"/>
        <v>1</v>
      </c>
      <c r="AG77" s="35">
        <f t="shared" si="40"/>
        <v>1</v>
      </c>
      <c r="AH77" s="35">
        <f t="shared" si="40"/>
        <v>0.36710593338684366</v>
      </c>
      <c r="AI77" s="35">
        <f t="shared" si="40"/>
        <v>0.36710593338684366</v>
      </c>
      <c r="AJ77" s="35">
        <f t="shared" si="40"/>
        <v>0.21542982672146266</v>
      </c>
      <c r="AK77" s="35">
        <f t="shared" si="40"/>
        <v>0.21542982672146266</v>
      </c>
      <c r="AL77" s="35">
        <f t="shared" si="40"/>
        <v>0.99999999999999967</v>
      </c>
      <c r="AM77" s="35">
        <f t="shared" si="40"/>
        <v>0.99999999999999967</v>
      </c>
      <c r="AN77" s="35">
        <f t="shared" si="40"/>
        <v>1</v>
      </c>
      <c r="AO77" s="35">
        <f t="shared" si="40"/>
        <v>1</v>
      </c>
      <c r="AP77" s="35">
        <f t="shared" si="40"/>
        <v>1</v>
      </c>
      <c r="AQ77" s="35">
        <f t="shared" si="40"/>
        <v>1</v>
      </c>
      <c r="AR77" s="36">
        <f t="shared" si="40"/>
        <v>1</v>
      </c>
    </row>
    <row r="78" spans="1:44" ht="15" thickBot="1" x14ac:dyDescent="0.35">
      <c r="A78" t="s">
        <v>63</v>
      </c>
      <c r="B78">
        <v>2015</v>
      </c>
      <c r="C78" s="37">
        <f>IF('CHP-Check'!C38="OK",el_eff!C38,el_eff!C$40)</f>
        <v>0.39584853591047187</v>
      </c>
      <c r="D78" s="38">
        <f>IF('CHP-Check'!D38="OK",el_eff!D38,el_eff!D$40)</f>
        <v>0.39584853591047187</v>
      </c>
      <c r="E78" s="38">
        <f>IF('CHP-Check'!E38="OK",el_eff!E38,el_eff!E$40)</f>
        <v>0.33333333333333331</v>
      </c>
      <c r="F78" s="38">
        <f>IF('CHP-Check'!F38="OK",el_eff!F38,el_eff!F$40)</f>
        <v>0.27108353538630275</v>
      </c>
      <c r="G78" s="38">
        <f>IF('CHP-Check'!G38="OK",el_eff!G38,el_eff!G$40)</f>
        <v>0.27108353538630275</v>
      </c>
      <c r="H78" s="38">
        <f>IF('CHP-Check'!H38="OK",el_eff!H38,el_eff!H$40)</f>
        <v>0.27513962605476189</v>
      </c>
      <c r="I78" s="38">
        <f>IF('CHP-Check'!I38="OK",el_eff!I38,el_eff!I$40)</f>
        <v>0.27513962605476189</v>
      </c>
      <c r="J78" s="38">
        <f>IF('CHP-Check'!J38="OK",el_eff!J38,el_eff!J$40)</f>
        <v>0.18352144489069142</v>
      </c>
      <c r="K78" s="38">
        <f>IF('CHP-Check'!K38="OK",el_eff!K38,el_eff!K$40)</f>
        <v>0.27513962605476189</v>
      </c>
      <c r="L78" s="38">
        <f>IF('CHP-Check'!L38="OK",el_eff!L38,el_eff!L$40)</f>
        <v>0.27513962605476189</v>
      </c>
      <c r="M78" s="38">
        <f t="shared" si="35"/>
        <v>0</v>
      </c>
      <c r="N78" s="38">
        <f t="shared" si="35"/>
        <v>0</v>
      </c>
      <c r="O78" s="38">
        <f t="shared" si="35"/>
        <v>0</v>
      </c>
      <c r="P78" s="38">
        <f t="shared" si="35"/>
        <v>0</v>
      </c>
      <c r="Q78" s="38">
        <f t="shared" si="35"/>
        <v>0</v>
      </c>
      <c r="R78" s="38">
        <f t="shared" si="35"/>
        <v>0</v>
      </c>
      <c r="S78" s="38">
        <f t="shared" si="35"/>
        <v>0</v>
      </c>
      <c r="T78" s="38">
        <f t="shared" ref="T78:AR78" si="41">IF(T38&lt;0.1,T$40,T38)</f>
        <v>0.33267817835617713</v>
      </c>
      <c r="U78" s="38">
        <f t="shared" si="41"/>
        <v>0.33267817835617713</v>
      </c>
      <c r="V78" s="38">
        <f t="shared" si="41"/>
        <v>0.38462475625320341</v>
      </c>
      <c r="W78" s="38">
        <f t="shared" si="41"/>
        <v>0.38462475625320341</v>
      </c>
      <c r="X78" s="38">
        <f t="shared" si="41"/>
        <v>1</v>
      </c>
      <c r="Y78" s="38">
        <f t="shared" si="41"/>
        <v>0.99999999999999978</v>
      </c>
      <c r="Z78" s="38">
        <f t="shared" si="41"/>
        <v>0.99999999999999978</v>
      </c>
      <c r="AA78" s="38">
        <f t="shared" si="41"/>
        <v>0.36291845390393213</v>
      </c>
      <c r="AB78" s="38">
        <f t="shared" si="41"/>
        <v>0.36291845390393213</v>
      </c>
      <c r="AC78" s="38">
        <f t="shared" si="41"/>
        <v>0.33317836418060853</v>
      </c>
      <c r="AD78" s="38">
        <f t="shared" si="41"/>
        <v>1.0000000000000002</v>
      </c>
      <c r="AE78" s="38">
        <f t="shared" si="41"/>
        <v>1</v>
      </c>
      <c r="AF78" s="38">
        <f t="shared" si="41"/>
        <v>1</v>
      </c>
      <c r="AG78" s="38">
        <f t="shared" si="41"/>
        <v>1</v>
      </c>
      <c r="AH78" s="38">
        <f t="shared" si="41"/>
        <v>0.33267817835617713</v>
      </c>
      <c r="AI78" s="38">
        <f t="shared" si="41"/>
        <v>0.33267817835617713</v>
      </c>
      <c r="AJ78" s="38">
        <f t="shared" si="41"/>
        <v>0.20841629216381319</v>
      </c>
      <c r="AK78" s="38">
        <f t="shared" si="41"/>
        <v>0.20841629216381319</v>
      </c>
      <c r="AL78" s="38">
        <f t="shared" si="41"/>
        <v>0.99999999999999967</v>
      </c>
      <c r="AM78" s="38">
        <f t="shared" si="41"/>
        <v>0.99999999999999967</v>
      </c>
      <c r="AN78" s="38">
        <f t="shared" si="41"/>
        <v>1</v>
      </c>
      <c r="AO78" s="38">
        <f t="shared" si="41"/>
        <v>1</v>
      </c>
      <c r="AP78" s="38">
        <f t="shared" si="41"/>
        <v>1</v>
      </c>
      <c r="AQ78" s="38">
        <f t="shared" si="41"/>
        <v>1</v>
      </c>
      <c r="AR78" s="39">
        <f t="shared" si="41"/>
        <v>1</v>
      </c>
    </row>
  </sheetData>
  <conditionalFormatting sqref="C3:AR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R78"/>
  <sheetViews>
    <sheetView zoomScale="85" zoomScaleNormal="8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N32" sqref="N32"/>
    </sheetView>
  </sheetViews>
  <sheetFormatPr baseColWidth="10" defaultRowHeight="14.4" x14ac:dyDescent="0.3"/>
  <cols>
    <col min="1" max="1" width="14.5546875" bestFit="1" customWidth="1"/>
    <col min="2" max="2" width="5.109375" bestFit="1" customWidth="1"/>
    <col min="3" max="3" width="6" bestFit="1" customWidth="1"/>
    <col min="4" max="4" width="7.88671875" bestFit="1" customWidth="1"/>
    <col min="5" max="5" width="7.5546875" customWidth="1"/>
    <col min="6" max="12" width="7.88671875" bestFit="1" customWidth="1"/>
    <col min="13" max="13" width="6.109375" bestFit="1" customWidth="1"/>
    <col min="14" max="14" width="6" customWidth="1"/>
    <col min="15" max="19" width="6" bestFit="1" customWidth="1"/>
    <col min="20" max="39" width="5.109375" bestFit="1" customWidth="1"/>
    <col min="40" max="44" width="6" bestFit="1" customWidth="1"/>
  </cols>
  <sheetData>
    <row r="2" spans="1:44" ht="177.6" x14ac:dyDescent="0.3">
      <c r="A2" t="s">
        <v>77</v>
      </c>
      <c r="B2" t="s">
        <v>78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</row>
    <row r="3" spans="1:44" x14ac:dyDescent="0.3">
      <c r="A3" t="s">
        <v>42</v>
      </c>
      <c r="B3">
        <v>2015</v>
      </c>
      <c r="C3" s="1">
        <v>0.41626938798333901</v>
      </c>
      <c r="D3" s="1">
        <v>0.41626938798333901</v>
      </c>
      <c r="E3" s="1">
        <f>2/3</f>
        <v>0.66666666666666663</v>
      </c>
      <c r="F3" s="1">
        <v>0.42690532064467579</v>
      </c>
      <c r="G3" s="1">
        <v>0.42690532064467579</v>
      </c>
      <c r="H3" s="1">
        <v>0.48846379942061363</v>
      </c>
      <c r="I3" s="1">
        <v>0.48846379942061363</v>
      </c>
      <c r="J3" s="1">
        <v>0.67024055683810724</v>
      </c>
      <c r="K3" s="1">
        <v>0.48846379942061363</v>
      </c>
      <c r="L3" s="1">
        <v>0.48846379942061363</v>
      </c>
      <c r="M3" s="1">
        <v>0.87813336200948844</v>
      </c>
      <c r="N3" s="1">
        <v>0.84285966879211838</v>
      </c>
      <c r="O3" s="1">
        <v>1</v>
      </c>
      <c r="P3" s="1">
        <v>0.93487738176605606</v>
      </c>
      <c r="Q3" s="1">
        <v>1</v>
      </c>
      <c r="R3" s="1">
        <v>0.84285966879211838</v>
      </c>
      <c r="S3" s="1">
        <v>0.72431273766896431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</row>
    <row r="4" spans="1:44" x14ac:dyDescent="0.3">
      <c r="A4" t="s">
        <v>43</v>
      </c>
      <c r="B4">
        <v>2015</v>
      </c>
      <c r="C4" s="1">
        <v>0.27890954948985192</v>
      </c>
      <c r="D4" s="1">
        <v>0.27890954948985192</v>
      </c>
      <c r="E4" s="1">
        <f t="shared" ref="E4:E38" si="0">2/3</f>
        <v>0.66666666666666663</v>
      </c>
      <c r="F4" s="1">
        <v>0.10954842777931818</v>
      </c>
      <c r="G4" s="1">
        <v>0.10954842777931818</v>
      </c>
      <c r="H4" s="1">
        <v>2.5304468820625575E-2</v>
      </c>
      <c r="I4" s="1">
        <v>2.5304468820625575E-2</v>
      </c>
      <c r="J4" s="1">
        <v>0.13786978822951229</v>
      </c>
      <c r="K4" s="1">
        <v>2.5304468820625575E-2</v>
      </c>
      <c r="L4" s="1">
        <v>2.5304468820625575E-2</v>
      </c>
      <c r="M4" s="1">
        <v>0.814588632740466</v>
      </c>
      <c r="N4" s="1">
        <v>0</v>
      </c>
      <c r="O4" s="1">
        <v>1</v>
      </c>
      <c r="P4" s="1">
        <v>0</v>
      </c>
      <c r="Q4" s="1">
        <v>1</v>
      </c>
      <c r="R4" s="1">
        <v>0</v>
      </c>
      <c r="S4" s="1">
        <v>1.2145732596852097E-2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</row>
    <row r="5" spans="1:44" x14ac:dyDescent="0.3">
      <c r="A5" t="s">
        <v>44</v>
      </c>
      <c r="B5">
        <v>2015</v>
      </c>
      <c r="C5" s="1">
        <v>0.56703438968853881</v>
      </c>
      <c r="D5" s="1">
        <v>0.56703438968853881</v>
      </c>
      <c r="E5" s="1">
        <f t="shared" si="0"/>
        <v>0.66666666666666663</v>
      </c>
      <c r="F5" s="1">
        <v>0.5298786885872141</v>
      </c>
      <c r="G5" s="1">
        <v>0.5298786885872141</v>
      </c>
      <c r="H5" s="1">
        <v>0.59229462764990659</v>
      </c>
      <c r="I5" s="1">
        <v>0.59229462764990659</v>
      </c>
      <c r="J5" s="1">
        <v>0</v>
      </c>
      <c r="K5" s="1">
        <v>0.59229462764990659</v>
      </c>
      <c r="L5" s="1">
        <v>0.59229462764990659</v>
      </c>
      <c r="M5" s="1">
        <v>0.91005503858527304</v>
      </c>
      <c r="N5" s="1">
        <v>0.85754766895352019</v>
      </c>
      <c r="O5" s="1">
        <v>1</v>
      </c>
      <c r="P5" s="1">
        <v>0</v>
      </c>
      <c r="Q5" s="1">
        <v>1</v>
      </c>
      <c r="R5" s="1">
        <v>0.85754766895352019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</row>
    <row r="6" spans="1:44" x14ac:dyDescent="0.3">
      <c r="A6" t="s">
        <v>46</v>
      </c>
      <c r="B6">
        <v>2015</v>
      </c>
      <c r="C6" s="1">
        <v>0.49674756545360732</v>
      </c>
      <c r="D6" s="1">
        <v>0.49674756545360732</v>
      </c>
      <c r="E6" s="1">
        <f t="shared" si="0"/>
        <v>0.66666666666666663</v>
      </c>
      <c r="F6" s="1">
        <v>0.44076132469919388</v>
      </c>
      <c r="G6" s="1">
        <v>0.44076132469919388</v>
      </c>
      <c r="H6" s="1">
        <v>0.26810319404007465</v>
      </c>
      <c r="I6" s="1">
        <v>0.26810319404007465</v>
      </c>
      <c r="J6" s="1">
        <v>0</v>
      </c>
      <c r="K6" s="1">
        <v>0.26810319404007465</v>
      </c>
      <c r="L6" s="1">
        <v>0.26810319404007465</v>
      </c>
      <c r="M6" s="1">
        <v>0.80408873131127523</v>
      </c>
      <c r="N6" s="1">
        <v>0</v>
      </c>
      <c r="O6" s="1">
        <v>1</v>
      </c>
      <c r="P6" s="1">
        <v>0.78286333322048818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</row>
    <row r="7" spans="1:44" x14ac:dyDescent="0.3">
      <c r="A7" t="s">
        <v>47</v>
      </c>
      <c r="B7">
        <v>2015</v>
      </c>
      <c r="C7" s="1">
        <v>0.16504939831403656</v>
      </c>
      <c r="D7" s="1">
        <v>0.16504939831403656</v>
      </c>
      <c r="E7" s="1">
        <f t="shared" si="0"/>
        <v>0.66666666666666663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</row>
    <row r="8" spans="1:44" x14ac:dyDescent="0.3">
      <c r="A8" t="s">
        <v>79</v>
      </c>
      <c r="B8">
        <v>2015</v>
      </c>
      <c r="C8" s="1">
        <v>0.2593963348288984</v>
      </c>
      <c r="D8" s="1">
        <v>0.2593963348288984</v>
      </c>
      <c r="E8" s="1">
        <f t="shared" si="0"/>
        <v>0.66666666666666663</v>
      </c>
      <c r="F8" s="1">
        <v>0.42575023825045033</v>
      </c>
      <c r="G8" s="1">
        <v>0.42575023825045033</v>
      </c>
      <c r="H8" s="1">
        <v>0.4517014326058918</v>
      </c>
      <c r="I8" s="1">
        <v>0.4517014326058918</v>
      </c>
      <c r="J8" s="1">
        <v>0.638669564512513</v>
      </c>
      <c r="K8" s="1">
        <v>0.4517014326058918</v>
      </c>
      <c r="L8" s="1">
        <v>0.4517014326058918</v>
      </c>
      <c r="M8" s="1">
        <v>0.88312250943647141</v>
      </c>
      <c r="N8" s="1">
        <v>0.76719032734218373</v>
      </c>
      <c r="O8" s="1">
        <v>1</v>
      </c>
      <c r="P8" s="1">
        <v>0.95416706423627684</v>
      </c>
      <c r="Q8" s="1">
        <v>1</v>
      </c>
      <c r="R8" s="1">
        <v>0.76719032734218373</v>
      </c>
      <c r="S8" s="1">
        <v>0.51225552972491395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</row>
    <row r="9" spans="1:44" x14ac:dyDescent="0.3">
      <c r="A9" t="s">
        <v>48</v>
      </c>
      <c r="B9">
        <v>2015</v>
      </c>
      <c r="C9" s="1">
        <v>0.39521444033224329</v>
      </c>
      <c r="D9" s="1">
        <v>0.39521444033224329</v>
      </c>
      <c r="E9" s="1">
        <f t="shared" si="0"/>
        <v>0.66666666666666663</v>
      </c>
      <c r="F9" s="1">
        <v>0.28320098705822194</v>
      </c>
      <c r="G9" s="1">
        <v>0.28320098705822194</v>
      </c>
      <c r="H9" s="1">
        <v>0.46042161629348444</v>
      </c>
      <c r="I9" s="1">
        <v>0.46042161629348444</v>
      </c>
      <c r="J9" s="1">
        <v>0.70568976758569046</v>
      </c>
      <c r="K9" s="1">
        <v>0.46042161629348444</v>
      </c>
      <c r="L9" s="1">
        <v>0.46042161629348444</v>
      </c>
      <c r="M9" s="1">
        <v>0.98035800863276856</v>
      </c>
      <c r="N9" s="1">
        <v>0.97150394543611029</v>
      </c>
      <c r="O9" s="1">
        <v>1</v>
      </c>
      <c r="P9" s="1">
        <v>0.88234778523841173</v>
      </c>
      <c r="Q9" s="1">
        <v>1</v>
      </c>
      <c r="R9" s="1">
        <v>0.97150394543611029</v>
      </c>
      <c r="S9" s="1">
        <v>0.83416579787742096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</row>
    <row r="10" spans="1:44" x14ac:dyDescent="0.3">
      <c r="A10" t="s">
        <v>50</v>
      </c>
      <c r="B10">
        <v>2015</v>
      </c>
      <c r="C10" s="1">
        <v>0.62214852860919212</v>
      </c>
      <c r="D10" s="1">
        <v>0.62214852860919212</v>
      </c>
      <c r="E10" s="1">
        <f t="shared" si="0"/>
        <v>0.66666666666666663</v>
      </c>
      <c r="F10" s="1">
        <v>0.49999125015312229</v>
      </c>
      <c r="G10" s="1">
        <v>0.49999125015312229</v>
      </c>
      <c r="H10" s="1">
        <v>0.56917481530041647</v>
      </c>
      <c r="I10" s="1">
        <v>0.56917481530041647</v>
      </c>
      <c r="J10" s="1">
        <v>0.50945442368204663</v>
      </c>
      <c r="K10" s="1">
        <v>0.56917481530041647</v>
      </c>
      <c r="L10" s="1">
        <v>0.56917481530041647</v>
      </c>
      <c r="M10" s="1">
        <v>0.84719622229364921</v>
      </c>
      <c r="N10" s="1">
        <v>0.73516866282153714</v>
      </c>
      <c r="O10" s="1">
        <v>1</v>
      </c>
      <c r="P10" s="1">
        <v>0.75499886750169853</v>
      </c>
      <c r="Q10" s="1">
        <v>1</v>
      </c>
      <c r="R10" s="1">
        <v>0.73516866282153714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4" x14ac:dyDescent="0.3">
      <c r="A11" t="s">
        <v>52</v>
      </c>
      <c r="B11">
        <v>2015</v>
      </c>
      <c r="C11" s="1">
        <v>0.43002056567173075</v>
      </c>
      <c r="D11" s="1">
        <v>0.43002056567173075</v>
      </c>
      <c r="E11" s="1">
        <f t="shared" si="0"/>
        <v>0.66666666666666663</v>
      </c>
      <c r="F11" s="1">
        <v>0.6713874448317293</v>
      </c>
      <c r="G11" s="1">
        <v>0.6713874448317293</v>
      </c>
      <c r="H11" s="1">
        <v>0.52569793683406496</v>
      </c>
      <c r="I11" s="1">
        <v>0.52569793683406496</v>
      </c>
      <c r="J11" s="1">
        <v>0.64134697456185275</v>
      </c>
      <c r="K11" s="1">
        <v>0.52569793683406496</v>
      </c>
      <c r="L11" s="1">
        <v>0.52569793683406496</v>
      </c>
      <c r="M11" s="1">
        <v>0.88901140381004184</v>
      </c>
      <c r="N11" s="1">
        <v>0.88140351222812086</v>
      </c>
      <c r="O11" s="1">
        <v>1</v>
      </c>
      <c r="P11" s="1">
        <v>0.87455376889089453</v>
      </c>
      <c r="Q11" s="1">
        <v>1</v>
      </c>
      <c r="R11" s="1">
        <v>0.88140351222812086</v>
      </c>
      <c r="S11" s="1">
        <v>0.80541223202988022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</row>
    <row r="12" spans="1:44" x14ac:dyDescent="0.3">
      <c r="A12" t="s">
        <v>53</v>
      </c>
      <c r="B12">
        <v>2015</v>
      </c>
      <c r="C12" s="1">
        <v>0.36904501018863961</v>
      </c>
      <c r="D12" s="1">
        <v>0.36904501018863961</v>
      </c>
      <c r="E12" s="1">
        <f t="shared" si="0"/>
        <v>0.66666666666666663</v>
      </c>
      <c r="F12" s="1">
        <v>0.58020207299461501</v>
      </c>
      <c r="G12" s="1">
        <v>0.58020207299461501</v>
      </c>
      <c r="H12" s="1">
        <v>0.33271261733692653</v>
      </c>
      <c r="I12" s="1">
        <v>0.33271261733692653</v>
      </c>
      <c r="J12" s="1">
        <v>0.35335598729127826</v>
      </c>
      <c r="K12" s="1">
        <v>0.33271261733692653</v>
      </c>
      <c r="L12" s="1">
        <v>0.33271261733692653</v>
      </c>
      <c r="M12" s="1">
        <v>0.89787801534904288</v>
      </c>
      <c r="N12" s="1">
        <v>0.85415273681254988</v>
      </c>
      <c r="O12" s="1">
        <v>1</v>
      </c>
      <c r="P12" s="1">
        <v>0.90557588513061071</v>
      </c>
      <c r="Q12" s="1">
        <v>1</v>
      </c>
      <c r="R12" s="1">
        <v>0.85415273681254988</v>
      </c>
      <c r="S12" s="1">
        <v>0.8628797362023749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</row>
    <row r="13" spans="1:44" x14ac:dyDescent="0.3">
      <c r="A13" t="s">
        <v>54</v>
      </c>
      <c r="B13">
        <v>2015</v>
      </c>
      <c r="C13" s="1">
        <v>0.2044586897317083</v>
      </c>
      <c r="D13" s="1">
        <v>0.2044586897317083</v>
      </c>
      <c r="E13" s="1">
        <f t="shared" si="0"/>
        <v>0.66666666666666663</v>
      </c>
      <c r="F13" s="1">
        <v>5.9274593576285846E-2</v>
      </c>
      <c r="G13" s="1">
        <v>5.9274593576285846E-2</v>
      </c>
      <c r="H13" s="1">
        <v>0.47310007175951507</v>
      </c>
      <c r="I13" s="1">
        <v>0.47310007175951507</v>
      </c>
      <c r="J13" s="1">
        <v>0.38290471862800618</v>
      </c>
      <c r="K13" s="1">
        <v>0.47310007175951507</v>
      </c>
      <c r="L13" s="1">
        <v>0.47310007175951507</v>
      </c>
      <c r="M13" s="1">
        <v>0.81248490811893803</v>
      </c>
      <c r="N13" s="1">
        <v>0.64230697530104686</v>
      </c>
      <c r="O13" s="1">
        <v>1</v>
      </c>
      <c r="P13" s="1">
        <v>0.77961699848343269</v>
      </c>
      <c r="Q13" s="1">
        <v>1</v>
      </c>
      <c r="R13" s="1">
        <v>0.64230697530104686</v>
      </c>
      <c r="S13" s="1">
        <v>0.61478891334776875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1:44" x14ac:dyDescent="0.3">
      <c r="A14" t="s">
        <v>55</v>
      </c>
      <c r="B14">
        <v>2015</v>
      </c>
      <c r="C14" s="1">
        <v>0</v>
      </c>
      <c r="D14" s="1">
        <v>0</v>
      </c>
      <c r="E14" s="1">
        <f t="shared" si="0"/>
        <v>0.66666666666666663</v>
      </c>
      <c r="F14" s="1">
        <v>1.5777798113606457E-2</v>
      </c>
      <c r="G14" s="1">
        <v>1.5777798113606457E-2</v>
      </c>
      <c r="H14" s="1">
        <v>2.589962393472503E-2</v>
      </c>
      <c r="I14" s="1">
        <v>2.589962393472503E-2</v>
      </c>
      <c r="J14" s="1">
        <v>0</v>
      </c>
      <c r="K14" s="1">
        <v>2.589962393472503E-2</v>
      </c>
      <c r="L14" s="1">
        <v>2.589962393472503E-2</v>
      </c>
      <c r="M14" s="1">
        <v>0</v>
      </c>
      <c r="N14" s="1">
        <v>0</v>
      </c>
      <c r="O14" s="1">
        <v>1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</row>
    <row r="15" spans="1:44" x14ac:dyDescent="0.3">
      <c r="A15" t="s">
        <v>56</v>
      </c>
      <c r="B15">
        <v>2015</v>
      </c>
      <c r="C15" s="1">
        <v>0.40740188030467439</v>
      </c>
      <c r="D15" s="1">
        <v>0.40740188030467439</v>
      </c>
      <c r="E15" s="1">
        <f t="shared" si="0"/>
        <v>0.66666666666666663</v>
      </c>
      <c r="F15" s="1">
        <v>0.39999300012249783</v>
      </c>
      <c r="G15" s="1">
        <v>0.39999300012249783</v>
      </c>
      <c r="H15" s="1">
        <v>0.30458858920198428</v>
      </c>
      <c r="I15" s="1">
        <v>0.30458858920198428</v>
      </c>
      <c r="J15" s="1">
        <v>0.31654851118663768</v>
      </c>
      <c r="K15" s="1">
        <v>0.30458858920198428</v>
      </c>
      <c r="L15" s="1">
        <v>0.30458858920198428</v>
      </c>
      <c r="M15" s="1">
        <v>0.92267522419856218</v>
      </c>
      <c r="N15" s="1">
        <v>0.86242329772104875</v>
      </c>
      <c r="O15" s="1">
        <v>1</v>
      </c>
      <c r="P15" s="1">
        <v>0.99840255591054305</v>
      </c>
      <c r="Q15" s="1">
        <v>1</v>
      </c>
      <c r="R15" s="1">
        <v>0.86242329772104875</v>
      </c>
      <c r="S15" s="1">
        <v>0.35731974459578703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</row>
    <row r="16" spans="1:44" x14ac:dyDescent="0.3">
      <c r="A16" t="s">
        <v>58</v>
      </c>
      <c r="B16">
        <v>2015</v>
      </c>
      <c r="C16" s="1">
        <v>0</v>
      </c>
      <c r="D16" s="1">
        <v>0</v>
      </c>
      <c r="E16" s="1">
        <f t="shared" si="0"/>
        <v>0.66666666666666663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</row>
    <row r="17" spans="1:44" x14ac:dyDescent="0.3">
      <c r="A17" t="s">
        <v>59</v>
      </c>
      <c r="B17">
        <v>2015</v>
      </c>
      <c r="C17" s="1">
        <v>0.23586160469525499</v>
      </c>
      <c r="D17" s="1">
        <v>0.23586160469525499</v>
      </c>
      <c r="E17" s="1">
        <f t="shared" si="0"/>
        <v>0.66666666666666663</v>
      </c>
      <c r="F17" s="1">
        <v>0.13399270330377572</v>
      </c>
      <c r="G17" s="1">
        <v>0.13399270330377572</v>
      </c>
      <c r="H17" s="1">
        <v>0.45958962047186841</v>
      </c>
      <c r="I17" s="1">
        <v>0.45958962047186841</v>
      </c>
      <c r="J17" s="1">
        <v>0.25581718382692864</v>
      </c>
      <c r="K17" s="1">
        <v>0.45958962047186841</v>
      </c>
      <c r="L17" s="1">
        <v>0.45958962047186841</v>
      </c>
      <c r="M17" s="1">
        <v>0.78567500196418749</v>
      </c>
      <c r="N17" s="1">
        <v>0.77963394595147884</v>
      </c>
      <c r="O17" s="1">
        <v>1</v>
      </c>
      <c r="P17" s="1">
        <v>0.87489063867016614</v>
      </c>
      <c r="Q17" s="1">
        <v>1</v>
      </c>
      <c r="R17" s="1">
        <v>0.77963394595147884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 x14ac:dyDescent="0.3">
      <c r="A18" t="s">
        <v>61</v>
      </c>
      <c r="B18">
        <v>2015</v>
      </c>
      <c r="C18" s="1">
        <v>0.44683505702188792</v>
      </c>
      <c r="D18" s="1">
        <v>0.44683505702188792</v>
      </c>
      <c r="E18" s="1">
        <f t="shared" si="0"/>
        <v>0.66666666666666663</v>
      </c>
      <c r="F18" s="1">
        <v>0</v>
      </c>
      <c r="G18" s="1">
        <v>0</v>
      </c>
      <c r="H18" s="1">
        <v>0.53340421740520072</v>
      </c>
      <c r="I18" s="1">
        <v>0.53340421740520072</v>
      </c>
      <c r="J18" s="1">
        <v>0</v>
      </c>
      <c r="K18" s="1">
        <v>0.53340421740520072</v>
      </c>
      <c r="L18" s="1">
        <v>0.53340421740520072</v>
      </c>
      <c r="M18" s="1">
        <v>0.91344027791726412</v>
      </c>
      <c r="N18" s="1">
        <v>0.69222862329671853</v>
      </c>
      <c r="O18" s="1">
        <v>1</v>
      </c>
      <c r="P18" s="1">
        <v>0.72768757320889077</v>
      </c>
      <c r="Q18" s="1">
        <v>1</v>
      </c>
      <c r="R18" s="1">
        <v>0.69222862329671853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 x14ac:dyDescent="0.3">
      <c r="A19" t="s">
        <v>62</v>
      </c>
      <c r="B19">
        <v>2015</v>
      </c>
      <c r="C19" s="1">
        <v>0.37639046064922915</v>
      </c>
      <c r="D19" s="1">
        <v>0.37639046064922915</v>
      </c>
      <c r="E19" s="1">
        <f t="shared" si="0"/>
        <v>0.66666666666666663</v>
      </c>
      <c r="F19" s="1">
        <v>0.17794140325865118</v>
      </c>
      <c r="G19" s="1">
        <v>0.17794140325865118</v>
      </c>
      <c r="H19" s="1">
        <v>0.65593093378767642</v>
      </c>
      <c r="I19" s="1">
        <v>0.65593093378767642</v>
      </c>
      <c r="J19" s="1">
        <v>0.57615653280359402</v>
      </c>
      <c r="K19" s="1">
        <v>0.65593093378767642</v>
      </c>
      <c r="L19" s="1">
        <v>0.65593093378767642</v>
      </c>
      <c r="M19" s="1">
        <v>0.83641880447718786</v>
      </c>
      <c r="N19" s="1">
        <v>0.80120943949318124</v>
      </c>
      <c r="O19" s="1">
        <v>1</v>
      </c>
      <c r="P19" s="1">
        <v>0.69519833969354727</v>
      </c>
      <c r="Q19" s="1">
        <v>1</v>
      </c>
      <c r="R19" s="1">
        <v>0.80120943949318124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</row>
    <row r="20" spans="1:44" x14ac:dyDescent="0.3">
      <c r="A20" t="s">
        <v>64</v>
      </c>
      <c r="B20">
        <v>2015</v>
      </c>
      <c r="C20" s="1">
        <v>0.48149006794111948</v>
      </c>
      <c r="D20" s="1">
        <v>0.48149006794111948</v>
      </c>
      <c r="E20" s="1">
        <f t="shared" si="0"/>
        <v>0.66666666666666663</v>
      </c>
      <c r="F20" s="1">
        <v>0.43687150837988831</v>
      </c>
      <c r="G20" s="1">
        <v>0.43687150837988831</v>
      </c>
      <c r="H20" s="1">
        <v>0.63668439182636039</v>
      </c>
      <c r="I20" s="1">
        <v>0.63668439182636039</v>
      </c>
      <c r="J20" s="1">
        <v>0</v>
      </c>
      <c r="K20" s="1">
        <v>0.63668439182636039</v>
      </c>
      <c r="L20" s="1">
        <v>0.63668439182636039</v>
      </c>
      <c r="M20" s="1">
        <v>0.7387725890141349</v>
      </c>
      <c r="N20" s="1">
        <v>0.84690570502597873</v>
      </c>
      <c r="O20" s="1">
        <v>1</v>
      </c>
      <c r="P20" s="1">
        <v>0.66467661691542279</v>
      </c>
      <c r="Q20" s="1">
        <v>1</v>
      </c>
      <c r="R20" s="1">
        <v>0.84690570502597873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</row>
    <row r="21" spans="1:44" x14ac:dyDescent="0.3">
      <c r="A21" t="s">
        <v>65</v>
      </c>
      <c r="B21">
        <v>2015</v>
      </c>
      <c r="C21" s="1">
        <v>0.13043478260869565</v>
      </c>
      <c r="D21" s="1">
        <v>0.13043478260869565</v>
      </c>
      <c r="E21" s="1">
        <f t="shared" si="0"/>
        <v>0.66666666666666663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 x14ac:dyDescent="0.3">
      <c r="A22" t="s">
        <v>66</v>
      </c>
      <c r="B22">
        <v>2015</v>
      </c>
      <c r="C22" s="1">
        <v>0.30512263027851749</v>
      </c>
      <c r="D22" s="1">
        <v>0.30512263027851749</v>
      </c>
      <c r="E22" s="1">
        <f t="shared" si="0"/>
        <v>0.66666666666666663</v>
      </c>
      <c r="F22" s="1">
        <v>3.4944758286257059E-2</v>
      </c>
      <c r="G22" s="1">
        <v>3.4944758286257059E-2</v>
      </c>
      <c r="H22" s="1">
        <v>6.7866651355591806E-2</v>
      </c>
      <c r="I22" s="1">
        <v>6.7866651355591806E-2</v>
      </c>
      <c r="J22" s="1">
        <v>0.30019917223454301</v>
      </c>
      <c r="K22" s="1">
        <v>6.7866651355591806E-2</v>
      </c>
      <c r="L22" s="1">
        <v>6.7866651355591806E-2</v>
      </c>
      <c r="M22" s="1">
        <v>0.66712320482976495</v>
      </c>
      <c r="N22" s="1">
        <v>0.85275299238302493</v>
      </c>
      <c r="O22" s="1">
        <v>1</v>
      </c>
      <c r="P22" s="1">
        <v>0</v>
      </c>
      <c r="Q22" s="1">
        <v>1</v>
      </c>
      <c r="R22" s="1">
        <v>0.85275299238302493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</row>
    <row r="23" spans="1:44" x14ac:dyDescent="0.3">
      <c r="A23" t="s">
        <v>67</v>
      </c>
      <c r="B23">
        <v>2015</v>
      </c>
      <c r="C23" s="1">
        <v>0.27321824099666109</v>
      </c>
      <c r="D23" s="1">
        <v>0.27321824099666109</v>
      </c>
      <c r="E23" s="1">
        <f t="shared" si="0"/>
        <v>0.66666666666666663</v>
      </c>
      <c r="F23" s="1">
        <v>0.16788446842122753</v>
      </c>
      <c r="G23" s="1">
        <v>0.16788446842122753</v>
      </c>
      <c r="H23" s="1">
        <v>0.11170848708321938</v>
      </c>
      <c r="I23" s="1">
        <v>0.11170848708321938</v>
      </c>
      <c r="J23" s="1">
        <v>0.40210843373493976</v>
      </c>
      <c r="K23" s="1">
        <v>0.11170848708321938</v>
      </c>
      <c r="L23" s="1">
        <v>0.11170848708321938</v>
      </c>
      <c r="M23" s="1">
        <v>0.81332401990744774</v>
      </c>
      <c r="N23" s="1">
        <v>0.81804562024521443</v>
      </c>
      <c r="O23" s="1">
        <v>1</v>
      </c>
      <c r="P23" s="1">
        <v>0.82755501959602051</v>
      </c>
      <c r="Q23" s="1">
        <v>1</v>
      </c>
      <c r="R23" s="1">
        <v>0.81804562024521443</v>
      </c>
      <c r="S23" s="1">
        <v>0.75965665236051494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 x14ac:dyDescent="0.3">
      <c r="A24" t="s">
        <v>68</v>
      </c>
      <c r="B24">
        <v>2015</v>
      </c>
      <c r="C24" s="1">
        <v>0.37542803083198772</v>
      </c>
      <c r="D24" s="1">
        <v>0.37542803083198772</v>
      </c>
      <c r="E24" s="1">
        <f t="shared" si="0"/>
        <v>0.66666666666666663</v>
      </c>
      <c r="F24" s="1">
        <v>0.13892405063291138</v>
      </c>
      <c r="G24" s="1">
        <v>0.13892405063291138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</row>
    <row r="25" spans="1:44" x14ac:dyDescent="0.3">
      <c r="A25" t="s">
        <v>69</v>
      </c>
      <c r="B25">
        <v>2015</v>
      </c>
      <c r="C25" s="1">
        <v>0.58589335242805052</v>
      </c>
      <c r="D25" s="1">
        <v>0.58589335242805052</v>
      </c>
      <c r="E25" s="1">
        <f t="shared" si="0"/>
        <v>0.66666666666666663</v>
      </c>
      <c r="F25" s="1">
        <v>0.41082089552238804</v>
      </c>
      <c r="G25" s="1">
        <v>0.41082089552238804</v>
      </c>
      <c r="H25" s="1">
        <v>0.38387768125190352</v>
      </c>
      <c r="I25" s="1">
        <v>0.38387768125190352</v>
      </c>
      <c r="J25" s="1">
        <v>0</v>
      </c>
      <c r="K25" s="1">
        <v>0.38387768125190352</v>
      </c>
      <c r="L25" s="1">
        <v>0.38387768125190352</v>
      </c>
      <c r="M25" s="1">
        <v>0.64688182321822352</v>
      </c>
      <c r="N25" s="1">
        <v>0.72362278244631195</v>
      </c>
      <c r="O25" s="1">
        <v>1</v>
      </c>
      <c r="P25" s="1">
        <v>0.76351894809236831</v>
      </c>
      <c r="Q25" s="1">
        <v>1</v>
      </c>
      <c r="R25" s="1">
        <v>0.72362278244631195</v>
      </c>
      <c r="S25" s="1">
        <v>0.53333333333333344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</row>
    <row r="26" spans="1:44" x14ac:dyDescent="0.3">
      <c r="A26" t="s">
        <v>71</v>
      </c>
      <c r="B26">
        <v>2015</v>
      </c>
      <c r="C26" s="1">
        <v>0.40572882314143033</v>
      </c>
      <c r="D26" s="1">
        <v>0.40572882314143033</v>
      </c>
      <c r="E26" s="1">
        <f t="shared" si="0"/>
        <v>0.66666666666666663</v>
      </c>
      <c r="F26" s="1">
        <v>0.52795566502463054</v>
      </c>
      <c r="G26" s="1">
        <v>0.52795566502463054</v>
      </c>
      <c r="H26" s="1">
        <v>0.17741621175562938</v>
      </c>
      <c r="I26" s="1">
        <v>0.17741621175562938</v>
      </c>
      <c r="J26" s="1">
        <v>1.5723270440251571E-3</v>
      </c>
      <c r="K26" s="1">
        <v>0.17741621175562938</v>
      </c>
      <c r="L26" s="1">
        <v>0.17741621175562938</v>
      </c>
      <c r="M26" s="1">
        <v>0.91485415301706241</v>
      </c>
      <c r="N26" s="1">
        <v>0.74762658227848089</v>
      </c>
      <c r="O26" s="1">
        <v>1</v>
      </c>
      <c r="P26" s="1">
        <v>0</v>
      </c>
      <c r="Q26" s="1">
        <v>1</v>
      </c>
      <c r="R26" s="1">
        <v>0.74762658227848089</v>
      </c>
      <c r="S26" s="1">
        <v>0.83333333333333337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 x14ac:dyDescent="0.3">
      <c r="A27" t="s">
        <v>72</v>
      </c>
      <c r="B27">
        <v>2015</v>
      </c>
      <c r="C27" s="1">
        <v>0.35038459723467508</v>
      </c>
      <c r="D27" s="1">
        <v>0.35038459723467508</v>
      </c>
      <c r="E27" s="1">
        <f t="shared" si="0"/>
        <v>0.66666666666666663</v>
      </c>
      <c r="F27" s="1">
        <v>7.8507156229240899E-2</v>
      </c>
      <c r="G27" s="1">
        <v>7.8507156229240899E-2</v>
      </c>
      <c r="H27" s="1">
        <v>0.12426211572638113</v>
      </c>
      <c r="I27" s="1">
        <v>0.12426211572638113</v>
      </c>
      <c r="J27" s="1">
        <v>0.36363636363636365</v>
      </c>
      <c r="K27" s="1">
        <v>0.12426211572638113</v>
      </c>
      <c r="L27" s="1">
        <v>0.12426211572638113</v>
      </c>
      <c r="M27" s="1">
        <v>0.95093062605752954</v>
      </c>
      <c r="N27" s="1">
        <v>0.83778790144003623</v>
      </c>
      <c r="O27" s="1">
        <v>1</v>
      </c>
      <c r="P27" s="1">
        <v>0.76291079812206564</v>
      </c>
      <c r="Q27" s="1">
        <v>1</v>
      </c>
      <c r="R27" s="1">
        <v>0.83778790144003623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</row>
    <row r="28" spans="1:44" x14ac:dyDescent="0.3">
      <c r="A28" t="s">
        <v>73</v>
      </c>
      <c r="B28">
        <v>2015</v>
      </c>
      <c r="C28" s="1">
        <v>0</v>
      </c>
      <c r="D28" s="1">
        <v>0</v>
      </c>
      <c r="E28" s="1">
        <f t="shared" si="0"/>
        <v>0.66666666666666663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</row>
    <row r="29" spans="1:44" x14ac:dyDescent="0.3">
      <c r="A29" t="s">
        <v>74</v>
      </c>
      <c r="B29">
        <v>2015</v>
      </c>
      <c r="C29" s="1">
        <v>0.62218605200635313</v>
      </c>
      <c r="D29" s="1">
        <v>0.62218605200635313</v>
      </c>
      <c r="E29" s="1">
        <f t="shared" si="0"/>
        <v>0.66666666666666663</v>
      </c>
      <c r="F29" s="1">
        <v>0.55784686109254522</v>
      </c>
      <c r="G29" s="1">
        <v>0.55784686109254522</v>
      </c>
      <c r="H29" s="1">
        <v>0.55444509757800697</v>
      </c>
      <c r="I29" s="1">
        <v>0.55444509757800697</v>
      </c>
      <c r="J29" s="1">
        <v>0.68153464350392379</v>
      </c>
      <c r="K29" s="1">
        <v>0.55444509757800697</v>
      </c>
      <c r="L29" s="1">
        <v>0.55444509757800697</v>
      </c>
      <c r="M29" s="1">
        <v>0.93446387564034605</v>
      </c>
      <c r="N29" s="1">
        <v>0.89609514117037958</v>
      </c>
      <c r="O29" s="1">
        <v>1</v>
      </c>
      <c r="P29" s="1">
        <v>0.90785085858355619</v>
      </c>
      <c r="Q29" s="1">
        <v>1</v>
      </c>
      <c r="R29" s="1">
        <v>0.89609514117037958</v>
      </c>
      <c r="S29" s="1">
        <v>0.89599999999999991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</row>
    <row r="30" spans="1:44" x14ac:dyDescent="0.3">
      <c r="A30" t="s">
        <v>51</v>
      </c>
      <c r="B30">
        <v>2015</v>
      </c>
      <c r="C30" s="1">
        <v>0.26350230390450974</v>
      </c>
      <c r="D30" s="1">
        <v>0.26350230390450974</v>
      </c>
      <c r="E30" s="1">
        <f t="shared" si="0"/>
        <v>0.66666666666666663</v>
      </c>
      <c r="F30" s="1">
        <v>0.17483772186019511</v>
      </c>
      <c r="G30" s="1">
        <v>0.17483772186019511</v>
      </c>
      <c r="H30" s="1">
        <v>0.26249019460148693</v>
      </c>
      <c r="I30" s="1">
        <v>0.26249019460148693</v>
      </c>
      <c r="J30" s="1">
        <v>0.42500886869572774</v>
      </c>
      <c r="K30" s="1">
        <v>0.26249019460148693</v>
      </c>
      <c r="L30" s="1">
        <v>0.26249019460148693</v>
      </c>
      <c r="M30" s="1">
        <v>0.83994151978988141</v>
      </c>
      <c r="N30" s="1">
        <v>0.82599119602194637</v>
      </c>
      <c r="O30" s="1">
        <v>1</v>
      </c>
      <c r="P30" s="1">
        <v>0.8529739790271933</v>
      </c>
      <c r="Q30" s="1">
        <v>1</v>
      </c>
      <c r="R30" s="1">
        <v>0.82599119602194637</v>
      </c>
      <c r="S30" s="1">
        <v>0.6906229021159499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 x14ac:dyDescent="0.3">
      <c r="A31" t="s">
        <v>75</v>
      </c>
      <c r="B31">
        <v>2015</v>
      </c>
      <c r="C31" s="1">
        <v>0</v>
      </c>
      <c r="D31" s="1">
        <v>0</v>
      </c>
      <c r="E31" s="1">
        <f t="shared" si="0"/>
        <v>0.66666666666666663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0.62809316117504221</v>
      </c>
      <c r="N31" s="1">
        <v>0.69686430567653146</v>
      </c>
      <c r="O31" s="1">
        <v>1</v>
      </c>
      <c r="P31" s="1">
        <v>0.64444078134014682</v>
      </c>
      <c r="Q31" s="1">
        <v>1</v>
      </c>
      <c r="R31" s="1">
        <v>0.69686430567653146</v>
      </c>
      <c r="S31" s="1">
        <v>0.62815884476534289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</row>
    <row r="32" spans="1:44" x14ac:dyDescent="0.3">
      <c r="A32" t="s">
        <v>45</v>
      </c>
      <c r="B32">
        <v>2015</v>
      </c>
      <c r="C32" s="1">
        <v>0.555251294425265</v>
      </c>
      <c r="D32" s="1">
        <v>0.555251294425265</v>
      </c>
      <c r="E32" s="1">
        <f t="shared" si="0"/>
        <v>0.66666666666666663</v>
      </c>
      <c r="F32" s="1">
        <v>0</v>
      </c>
      <c r="G32" s="1">
        <v>0</v>
      </c>
      <c r="H32" s="1">
        <v>0.16437425909603315</v>
      </c>
      <c r="I32" s="1">
        <v>0.16437425909603315</v>
      </c>
      <c r="J32" s="1">
        <v>0</v>
      </c>
      <c r="K32" s="1">
        <v>0.16437425909603315</v>
      </c>
      <c r="L32" s="1">
        <v>0.16437425909603315</v>
      </c>
      <c r="M32" s="1">
        <v>0.77401246777524413</v>
      </c>
      <c r="N32" s="1">
        <v>0.79</v>
      </c>
      <c r="O32" s="1">
        <v>1</v>
      </c>
      <c r="P32" s="1">
        <v>1.9054037461568374</v>
      </c>
      <c r="Q32" s="1">
        <v>1</v>
      </c>
      <c r="R32" s="1">
        <v>0.79</v>
      </c>
      <c r="S32" s="1">
        <v>0.80000471540132734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</row>
    <row r="33" spans="1:44" x14ac:dyDescent="0.3">
      <c r="A33" t="s">
        <v>49</v>
      </c>
      <c r="B33">
        <v>2015</v>
      </c>
      <c r="C33" s="1">
        <v>0.14699966475027071</v>
      </c>
      <c r="D33" s="1">
        <v>0.14699966475027071</v>
      </c>
      <c r="E33" s="1">
        <f t="shared" si="0"/>
        <v>0.66666666666666663</v>
      </c>
      <c r="F33" s="1">
        <v>0.35511936177637426</v>
      </c>
      <c r="G33" s="1">
        <v>0.35511936177637426</v>
      </c>
      <c r="H33" s="1">
        <v>0.23806018609680235</v>
      </c>
      <c r="I33" s="1">
        <v>0.23806018609680235</v>
      </c>
      <c r="J33" s="1">
        <v>4.2581397690954217E-2</v>
      </c>
      <c r="K33" s="1">
        <v>0.23806018609680235</v>
      </c>
      <c r="L33" s="1">
        <v>0.23806018609680235</v>
      </c>
      <c r="M33" s="1">
        <v>1.0011553273436253</v>
      </c>
      <c r="N33" s="1">
        <v>0.5848162580419265</v>
      </c>
      <c r="O33" s="1">
        <v>1</v>
      </c>
      <c r="P33" s="1">
        <v>0.67805241361280022</v>
      </c>
      <c r="Q33" s="1">
        <v>1</v>
      </c>
      <c r="R33" s="1">
        <v>0.5848162580419265</v>
      </c>
      <c r="S33" s="1">
        <v>0.85770545637641216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</row>
    <row r="34" spans="1:44" x14ac:dyDescent="0.3">
      <c r="A34" t="s">
        <v>57</v>
      </c>
      <c r="B34">
        <v>2015</v>
      </c>
      <c r="C34" s="1">
        <v>0</v>
      </c>
      <c r="D34" s="1">
        <v>0</v>
      </c>
      <c r="E34" s="1">
        <f t="shared" si="0"/>
        <v>0.66666666666666663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</row>
    <row r="35" spans="1:44" x14ac:dyDescent="0.3">
      <c r="A35" t="s">
        <v>60</v>
      </c>
      <c r="B35">
        <v>2015</v>
      </c>
      <c r="C35" s="1">
        <v>0</v>
      </c>
      <c r="D35" s="1">
        <v>0</v>
      </c>
      <c r="E35" s="1">
        <f t="shared" si="0"/>
        <v>0.66666666666666663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</row>
    <row r="36" spans="1:44" x14ac:dyDescent="0.3">
      <c r="A36" t="s">
        <v>70</v>
      </c>
      <c r="B36">
        <v>2015</v>
      </c>
      <c r="C36" s="1">
        <v>0.32146885280317206</v>
      </c>
      <c r="D36" s="1">
        <v>0.32146885280317206</v>
      </c>
      <c r="E36" s="1">
        <f t="shared" si="0"/>
        <v>0.66666666666666663</v>
      </c>
      <c r="F36" s="1">
        <v>0.32106019958180121</v>
      </c>
      <c r="G36" s="1">
        <v>0.32106019958180121</v>
      </c>
      <c r="H36" s="1">
        <v>0.28109559697333714</v>
      </c>
      <c r="I36" s="1">
        <v>0.28109559697333714</v>
      </c>
      <c r="J36" s="1">
        <v>0.37728194726166325</v>
      </c>
      <c r="K36" s="1">
        <v>0.28109559697333714</v>
      </c>
      <c r="L36" s="1">
        <v>0.28109559697333714</v>
      </c>
      <c r="M36" s="1">
        <v>0.77103916791404103</v>
      </c>
      <c r="N36" s="1">
        <v>0.77842830762363102</v>
      </c>
      <c r="O36" s="1">
        <v>1</v>
      </c>
      <c r="P36" s="1">
        <v>0.80800145704061965</v>
      </c>
      <c r="Q36" s="1">
        <v>1</v>
      </c>
      <c r="R36" s="1">
        <v>0.77842830762363102</v>
      </c>
      <c r="S36" s="1">
        <v>0.76826626610799276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</row>
    <row r="37" spans="1:44" x14ac:dyDescent="0.3">
      <c r="A37" t="s">
        <v>76</v>
      </c>
      <c r="B37">
        <v>2015</v>
      </c>
      <c r="C37" s="1">
        <v>0.1545920395524186</v>
      </c>
      <c r="D37" s="1">
        <v>0.1545920395524186</v>
      </c>
      <c r="E37" s="1">
        <f t="shared" si="0"/>
        <v>0.66666666666666663</v>
      </c>
      <c r="F37" s="1">
        <v>0.15125907032902516</v>
      </c>
      <c r="G37" s="1">
        <v>0.15125907032902516</v>
      </c>
      <c r="H37" s="1">
        <v>0.12139673526836463</v>
      </c>
      <c r="I37" s="1">
        <v>0.12139673526836463</v>
      </c>
      <c r="J37" s="1">
        <v>0.33193589641159599</v>
      </c>
      <c r="K37" s="1">
        <v>0.12139673526836463</v>
      </c>
      <c r="L37" s="1">
        <v>0.12139673526836463</v>
      </c>
      <c r="M37" s="1">
        <v>0.53931156300668048</v>
      </c>
      <c r="N37" s="1">
        <v>0</v>
      </c>
      <c r="O37" s="1">
        <v>1</v>
      </c>
      <c r="P37" s="1">
        <v>0</v>
      </c>
      <c r="Q37" s="1">
        <v>1</v>
      </c>
      <c r="R37" s="1">
        <v>0</v>
      </c>
      <c r="S37" s="1">
        <v>0.54448905095534827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</row>
    <row r="38" spans="1:44" x14ac:dyDescent="0.3">
      <c r="A38" t="s">
        <v>63</v>
      </c>
      <c r="B38">
        <v>2015</v>
      </c>
      <c r="C38" s="1">
        <v>0.17400566201763326</v>
      </c>
      <c r="D38" s="1">
        <v>0.17400566201763326</v>
      </c>
      <c r="E38" s="1">
        <f t="shared" si="0"/>
        <v>0.66666666666666663</v>
      </c>
      <c r="F38" s="1">
        <v>0.3788272608843069</v>
      </c>
      <c r="G38" s="1">
        <v>0.3788272608843069</v>
      </c>
      <c r="H38" s="1">
        <v>0.48740484163950104</v>
      </c>
      <c r="I38" s="1">
        <v>0.48740484163950104</v>
      </c>
      <c r="J38" s="1">
        <v>0.36099474507152107</v>
      </c>
      <c r="K38" s="1">
        <v>0.48740484163950104</v>
      </c>
      <c r="L38" s="1">
        <v>0.48740484163950104</v>
      </c>
      <c r="M38" s="1">
        <v>0.89289262017340565</v>
      </c>
      <c r="N38" s="1">
        <v>0.73776420798487596</v>
      </c>
      <c r="O38" s="1">
        <v>1</v>
      </c>
      <c r="P38" s="1">
        <v>0.72717558090665602</v>
      </c>
      <c r="Q38" s="1">
        <v>1</v>
      </c>
      <c r="R38" s="1">
        <v>0.73776420798487596</v>
      </c>
      <c r="S38" s="1">
        <v>0.79377431906614793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</row>
    <row r="40" spans="1:44" x14ac:dyDescent="0.3">
      <c r="A40" t="s">
        <v>92</v>
      </c>
      <c r="C40" s="5">
        <f t="shared" ref="C40:R40" si="1">SUMIF(C3:C38,"&gt;0.1")/COUNTIF(C3:C38,"&gt;0.1")</f>
        <v>0.36054964192945299</v>
      </c>
      <c r="D40" s="5">
        <f t="shared" si="1"/>
        <v>0.36054964192945299</v>
      </c>
      <c r="E40" s="5">
        <f t="shared" si="1"/>
        <v>0.66666666666666685</v>
      </c>
      <c r="F40" s="5">
        <f t="shared" si="1"/>
        <v>0.36091130109516351</v>
      </c>
      <c r="G40" s="5">
        <f t="shared" si="1"/>
        <v>0.36091130109516351</v>
      </c>
      <c r="H40" s="5">
        <f t="shared" si="1"/>
        <v>0.38633597084018595</v>
      </c>
      <c r="I40" s="5">
        <f t="shared" si="1"/>
        <v>0.38633597084018595</v>
      </c>
      <c r="J40" s="5">
        <f t="shared" si="1"/>
        <v>0.44372389893139186</v>
      </c>
      <c r="K40" s="5">
        <f t="shared" si="1"/>
        <v>0.38633597084018595</v>
      </c>
      <c r="L40" s="5">
        <f t="shared" si="1"/>
        <v>0.38633597084018595</v>
      </c>
      <c r="M40" s="5">
        <f t="shared" si="1"/>
        <v>0.83171150927525161</v>
      </c>
      <c r="N40" s="5">
        <f t="shared" si="1"/>
        <v>0.79297319217951812</v>
      </c>
      <c r="O40" s="5">
        <f t="shared" si="1"/>
        <v>1</v>
      </c>
      <c r="P40" s="5">
        <f t="shared" si="1"/>
        <v>0.85685827788455249</v>
      </c>
      <c r="Q40" s="5">
        <f t="shared" si="1"/>
        <v>1</v>
      </c>
      <c r="R40" s="5">
        <f t="shared" si="1"/>
        <v>0.79297319217951812</v>
      </c>
      <c r="S40" s="5">
        <f t="shared" ref="O40:S40" si="2">SUMIF(S3:S38,"&gt;0.1")/COUNTIF(S3:S38,"&gt;0.1")</f>
        <v>0.71202664251460079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</row>
    <row r="42" spans="1:44" ht="15" thickBot="1" x14ac:dyDescent="0.35">
      <c r="C42" s="10" t="s">
        <v>93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1:44" x14ac:dyDescent="0.3">
      <c r="A43" t="s">
        <v>42</v>
      </c>
      <c r="B43">
        <v>2015</v>
      </c>
      <c r="C43" s="22">
        <f>IF('CHP-Check'!C3="OK",th_eff!C3,th_eff!C$40)</f>
        <v>0.41626938798333901</v>
      </c>
      <c r="D43" s="23">
        <f>IF('CHP-Check'!D3="OK",th_eff!D3,th_eff!D$40)</f>
        <v>0.41626938798333901</v>
      </c>
      <c r="E43" s="23">
        <f>IF('CHP-Check'!E3="OK",th_eff!E3,th_eff!E$40)</f>
        <v>0.66666666666666663</v>
      </c>
      <c r="F43" s="23">
        <f>IF('CHP-Check'!F3="OK",th_eff!F3,th_eff!F$40)</f>
        <v>0.42690532064467579</v>
      </c>
      <c r="G43" s="23">
        <f>IF('CHP-Check'!G3="OK",th_eff!G3,th_eff!G$40)</f>
        <v>0.42690532064467579</v>
      </c>
      <c r="H43" s="23">
        <f>IF('CHP-Check'!H3="OK",th_eff!H3,th_eff!H$40)</f>
        <v>0.48846379942061363</v>
      </c>
      <c r="I43" s="23">
        <f>IF('CHP-Check'!I3="OK",th_eff!I3,th_eff!I$40)</f>
        <v>0.48846379942061363</v>
      </c>
      <c r="J43" s="23">
        <f>IF('CHP-Check'!J3="OK",th_eff!J3,th_eff!J$40)</f>
        <v>0.67024055683810724</v>
      </c>
      <c r="K43" s="23">
        <f>IF('CHP-Check'!K3="OK",th_eff!K3,th_eff!K$40)</f>
        <v>0.48846379942061363</v>
      </c>
      <c r="L43" s="23">
        <f>IF('CHP-Check'!L3="OK",th_eff!L3,th_eff!L$40)</f>
        <v>0.48846379942061363</v>
      </c>
      <c r="M43" s="24">
        <f>IF(M3&lt;0.1,M$40,M3)</f>
        <v>0.87813336200948844</v>
      </c>
      <c r="N43" s="24">
        <f t="shared" ref="N43:S43" si="3">IF(N3&lt;0.1,N$40,N3)</f>
        <v>0.84285966879211838</v>
      </c>
      <c r="O43" s="24">
        <f t="shared" si="3"/>
        <v>1</v>
      </c>
      <c r="P43" s="24">
        <f t="shared" si="3"/>
        <v>0.93487738176605606</v>
      </c>
      <c r="Q43" s="24">
        <f t="shared" si="3"/>
        <v>1</v>
      </c>
      <c r="R43" s="24">
        <f t="shared" si="3"/>
        <v>0.84285966879211838</v>
      </c>
      <c r="S43" s="24">
        <f t="shared" si="3"/>
        <v>0.72431273766896431</v>
      </c>
      <c r="T43" s="16">
        <f t="shared" ref="T43:T78" si="4">T3</f>
        <v>0</v>
      </c>
      <c r="U43" s="16">
        <f t="shared" ref="U43:AO43" si="5">U3</f>
        <v>0</v>
      </c>
      <c r="V43" s="16">
        <f t="shared" si="5"/>
        <v>0</v>
      </c>
      <c r="W43" s="16">
        <f t="shared" si="5"/>
        <v>0</v>
      </c>
      <c r="X43" s="16">
        <f t="shared" si="5"/>
        <v>0</v>
      </c>
      <c r="Y43" s="16">
        <f t="shared" si="5"/>
        <v>0</v>
      </c>
      <c r="Z43" s="16">
        <f t="shared" si="5"/>
        <v>0</v>
      </c>
      <c r="AA43" s="16">
        <f t="shared" si="5"/>
        <v>0</v>
      </c>
      <c r="AB43" s="16">
        <f t="shared" si="5"/>
        <v>0</v>
      </c>
      <c r="AC43" s="16">
        <f t="shared" si="5"/>
        <v>0</v>
      </c>
      <c r="AD43" s="16">
        <f t="shared" si="5"/>
        <v>0</v>
      </c>
      <c r="AE43" s="16">
        <f t="shared" si="5"/>
        <v>0</v>
      </c>
      <c r="AF43" s="16">
        <f t="shared" si="5"/>
        <v>0</v>
      </c>
      <c r="AG43" s="16">
        <f t="shared" si="5"/>
        <v>0</v>
      </c>
      <c r="AH43" s="16">
        <f t="shared" si="5"/>
        <v>0</v>
      </c>
      <c r="AI43" s="16">
        <f t="shared" si="5"/>
        <v>0</v>
      </c>
      <c r="AJ43" s="16">
        <f t="shared" si="5"/>
        <v>0</v>
      </c>
      <c r="AK43" s="16">
        <f t="shared" si="5"/>
        <v>0</v>
      </c>
      <c r="AL43" s="16">
        <f t="shared" si="5"/>
        <v>0</v>
      </c>
      <c r="AM43" s="16">
        <f t="shared" si="5"/>
        <v>0</v>
      </c>
      <c r="AN43" s="16">
        <f t="shared" si="5"/>
        <v>0</v>
      </c>
      <c r="AO43" s="16">
        <f t="shared" si="5"/>
        <v>0</v>
      </c>
      <c r="AP43" s="16">
        <f>AP3</f>
        <v>0</v>
      </c>
      <c r="AQ43" s="16">
        <f t="shared" ref="AQ43:AR43" si="6">AQ3</f>
        <v>0</v>
      </c>
      <c r="AR43" s="17">
        <f t="shared" si="6"/>
        <v>0</v>
      </c>
    </row>
    <row r="44" spans="1:44" x14ac:dyDescent="0.3">
      <c r="A44" t="s">
        <v>43</v>
      </c>
      <c r="B44">
        <v>2015</v>
      </c>
      <c r="C44" s="25">
        <f>IF('CHP-Check'!C4="OK",th_eff!C4,th_eff!C$40)</f>
        <v>0.27890954948985192</v>
      </c>
      <c r="D44" s="26">
        <f>IF('CHP-Check'!D4="OK",th_eff!D4,th_eff!D$40)</f>
        <v>0.27890954948985192</v>
      </c>
      <c r="E44" s="26">
        <f>IF('CHP-Check'!E4="OK",th_eff!E4,th_eff!E$40)</f>
        <v>0.66666666666666663</v>
      </c>
      <c r="F44" s="26">
        <f>IF('CHP-Check'!F4="OK",th_eff!F4,th_eff!F$40)</f>
        <v>0.10954842777931818</v>
      </c>
      <c r="G44" s="26">
        <f>IF('CHP-Check'!G4="OK",th_eff!G4,th_eff!G$40)</f>
        <v>0.10954842777931818</v>
      </c>
      <c r="H44" s="26">
        <f>IF('CHP-Check'!H4="OK",th_eff!H4,th_eff!H$40)</f>
        <v>2.5304468820625575E-2</v>
      </c>
      <c r="I44" s="26">
        <f>IF('CHP-Check'!I4="OK",th_eff!I4,th_eff!I$40)</f>
        <v>2.5304468820625575E-2</v>
      </c>
      <c r="J44" s="26">
        <f>IF('CHP-Check'!J4="OK",th_eff!J4,th_eff!J$40)</f>
        <v>0.13786978822951229</v>
      </c>
      <c r="K44" s="26">
        <f>IF('CHP-Check'!K4="OK",th_eff!K4,th_eff!K$40)</f>
        <v>2.5304468820625575E-2</v>
      </c>
      <c r="L44" s="26">
        <f>IF('CHP-Check'!L4="OK",th_eff!L4,th_eff!L$40)</f>
        <v>2.5304468820625575E-2</v>
      </c>
      <c r="M44" s="27">
        <f t="shared" ref="M44:S44" si="7">IF(M4&lt;0.1,M$40,M4)</f>
        <v>0.814588632740466</v>
      </c>
      <c r="N44" s="27">
        <f t="shared" si="7"/>
        <v>0.79297319217951812</v>
      </c>
      <c r="O44" s="27">
        <f t="shared" si="7"/>
        <v>1</v>
      </c>
      <c r="P44" s="27">
        <f t="shared" si="7"/>
        <v>0.85685827788455249</v>
      </c>
      <c r="Q44" s="27">
        <f t="shared" si="7"/>
        <v>1</v>
      </c>
      <c r="R44" s="27">
        <f t="shared" si="7"/>
        <v>0.79297319217951812</v>
      </c>
      <c r="S44" s="27">
        <f t="shared" si="7"/>
        <v>0.71202664251460079</v>
      </c>
      <c r="T44" s="18">
        <f t="shared" si="4"/>
        <v>0</v>
      </c>
      <c r="U44" s="18">
        <f t="shared" ref="U44:AP44" si="8">U4</f>
        <v>0</v>
      </c>
      <c r="V44" s="18">
        <f t="shared" si="8"/>
        <v>0</v>
      </c>
      <c r="W44" s="18">
        <f t="shared" si="8"/>
        <v>0</v>
      </c>
      <c r="X44" s="18">
        <f t="shared" si="8"/>
        <v>0</v>
      </c>
      <c r="Y44" s="18">
        <f t="shared" si="8"/>
        <v>0</v>
      </c>
      <c r="Z44" s="18">
        <f t="shared" si="8"/>
        <v>0</v>
      </c>
      <c r="AA44" s="18">
        <f t="shared" si="8"/>
        <v>0</v>
      </c>
      <c r="AB44" s="18">
        <f t="shared" si="8"/>
        <v>0</v>
      </c>
      <c r="AC44" s="18">
        <f t="shared" si="8"/>
        <v>0</v>
      </c>
      <c r="AD44" s="18">
        <f t="shared" si="8"/>
        <v>0</v>
      </c>
      <c r="AE44" s="18">
        <f t="shared" si="8"/>
        <v>0</v>
      </c>
      <c r="AF44" s="18">
        <f t="shared" si="8"/>
        <v>0</v>
      </c>
      <c r="AG44" s="18">
        <f t="shared" si="8"/>
        <v>0</v>
      </c>
      <c r="AH44" s="18">
        <f t="shared" si="8"/>
        <v>0</v>
      </c>
      <c r="AI44" s="18">
        <f t="shared" si="8"/>
        <v>0</v>
      </c>
      <c r="AJ44" s="18">
        <f t="shared" si="8"/>
        <v>0</v>
      </c>
      <c r="AK44" s="18">
        <f t="shared" si="8"/>
        <v>0</v>
      </c>
      <c r="AL44" s="18">
        <f t="shared" si="8"/>
        <v>0</v>
      </c>
      <c r="AM44" s="18">
        <f t="shared" si="8"/>
        <v>0</v>
      </c>
      <c r="AN44" s="18">
        <f t="shared" si="8"/>
        <v>0</v>
      </c>
      <c r="AO44" s="18">
        <f t="shared" si="8"/>
        <v>0</v>
      </c>
      <c r="AP44" s="18">
        <f t="shared" si="8"/>
        <v>0</v>
      </c>
      <c r="AQ44" s="18">
        <f t="shared" ref="AQ44:AR44" si="9">AQ4</f>
        <v>0</v>
      </c>
      <c r="AR44" s="19">
        <f t="shared" si="9"/>
        <v>0</v>
      </c>
    </row>
    <row r="45" spans="1:44" x14ac:dyDescent="0.3">
      <c r="A45" t="s">
        <v>44</v>
      </c>
      <c r="B45">
        <v>2015</v>
      </c>
      <c r="C45" s="25">
        <f>IF('CHP-Check'!C5="OK",th_eff!C5,th_eff!C$40)</f>
        <v>0.56703438968853881</v>
      </c>
      <c r="D45" s="26">
        <f>IF('CHP-Check'!D5="OK",th_eff!D5,th_eff!D$40)</f>
        <v>0.56703438968853881</v>
      </c>
      <c r="E45" s="26">
        <f>IF('CHP-Check'!E5="OK",th_eff!E5,th_eff!E$40)</f>
        <v>0.66666666666666663</v>
      </c>
      <c r="F45" s="26">
        <f>IF('CHP-Check'!F5="OK",th_eff!F5,th_eff!F$40)</f>
        <v>0.5298786885872141</v>
      </c>
      <c r="G45" s="26">
        <f>IF('CHP-Check'!G5="OK",th_eff!G5,th_eff!G$40)</f>
        <v>0.5298786885872141</v>
      </c>
      <c r="H45" s="26">
        <f>IF('CHP-Check'!H5="OK",th_eff!H5,th_eff!H$40)</f>
        <v>0.59229462764990659</v>
      </c>
      <c r="I45" s="26">
        <f>IF('CHP-Check'!I5="OK",th_eff!I5,th_eff!I$40)</f>
        <v>0.59229462764990659</v>
      </c>
      <c r="J45" s="26">
        <f>IF('CHP-Check'!J5="OK",th_eff!J5,th_eff!J$40)</f>
        <v>0.44372389893139186</v>
      </c>
      <c r="K45" s="26">
        <f>IF('CHP-Check'!K5="OK",th_eff!K5,th_eff!K$40)</f>
        <v>0.59229462764990659</v>
      </c>
      <c r="L45" s="26">
        <f>IF('CHP-Check'!L5="OK",th_eff!L5,th_eff!L$40)</f>
        <v>0.59229462764990659</v>
      </c>
      <c r="M45" s="27">
        <f t="shared" ref="M45:S45" si="10">IF(M5&lt;0.1,M$40,M5)</f>
        <v>0.91005503858527304</v>
      </c>
      <c r="N45" s="27">
        <f t="shared" si="10"/>
        <v>0.85754766895352019</v>
      </c>
      <c r="O45" s="27">
        <f t="shared" si="10"/>
        <v>1</v>
      </c>
      <c r="P45" s="27">
        <f t="shared" si="10"/>
        <v>0.85685827788455249</v>
      </c>
      <c r="Q45" s="27">
        <f t="shared" si="10"/>
        <v>1</v>
      </c>
      <c r="R45" s="27">
        <f t="shared" si="10"/>
        <v>0.85754766895352019</v>
      </c>
      <c r="S45" s="27">
        <f t="shared" si="10"/>
        <v>0.71202664251460079</v>
      </c>
      <c r="T45" s="18">
        <f t="shared" si="4"/>
        <v>0</v>
      </c>
      <c r="U45" s="18">
        <f t="shared" ref="U45:AP45" si="11">U5</f>
        <v>0</v>
      </c>
      <c r="V45" s="18">
        <f t="shared" si="11"/>
        <v>0</v>
      </c>
      <c r="W45" s="18">
        <f t="shared" si="11"/>
        <v>0</v>
      </c>
      <c r="X45" s="18">
        <f t="shared" si="11"/>
        <v>0</v>
      </c>
      <c r="Y45" s="18">
        <f t="shared" si="11"/>
        <v>0</v>
      </c>
      <c r="Z45" s="18">
        <f t="shared" si="11"/>
        <v>0</v>
      </c>
      <c r="AA45" s="18">
        <f t="shared" si="11"/>
        <v>0</v>
      </c>
      <c r="AB45" s="18">
        <f t="shared" si="11"/>
        <v>0</v>
      </c>
      <c r="AC45" s="18">
        <f t="shared" si="11"/>
        <v>0</v>
      </c>
      <c r="AD45" s="18">
        <f t="shared" si="11"/>
        <v>0</v>
      </c>
      <c r="AE45" s="18">
        <f t="shared" si="11"/>
        <v>0</v>
      </c>
      <c r="AF45" s="18">
        <f t="shared" si="11"/>
        <v>0</v>
      </c>
      <c r="AG45" s="18">
        <f t="shared" si="11"/>
        <v>0</v>
      </c>
      <c r="AH45" s="18">
        <f t="shared" si="11"/>
        <v>0</v>
      </c>
      <c r="AI45" s="18">
        <f t="shared" si="11"/>
        <v>0</v>
      </c>
      <c r="AJ45" s="18">
        <f t="shared" si="11"/>
        <v>0</v>
      </c>
      <c r="AK45" s="18">
        <f t="shared" si="11"/>
        <v>0</v>
      </c>
      <c r="AL45" s="18">
        <f t="shared" si="11"/>
        <v>0</v>
      </c>
      <c r="AM45" s="18">
        <f t="shared" si="11"/>
        <v>0</v>
      </c>
      <c r="AN45" s="18">
        <f t="shared" si="11"/>
        <v>0</v>
      </c>
      <c r="AO45" s="18">
        <f t="shared" si="11"/>
        <v>0</v>
      </c>
      <c r="AP45" s="18">
        <f t="shared" si="11"/>
        <v>0</v>
      </c>
      <c r="AQ45" s="18">
        <f t="shared" ref="AQ45:AR45" si="12">AQ5</f>
        <v>0</v>
      </c>
      <c r="AR45" s="19">
        <f t="shared" si="12"/>
        <v>0</v>
      </c>
    </row>
    <row r="46" spans="1:44" x14ac:dyDescent="0.3">
      <c r="A46" t="s">
        <v>46</v>
      </c>
      <c r="B46">
        <v>2015</v>
      </c>
      <c r="C46" s="25">
        <f>IF('CHP-Check'!C6="OK",th_eff!C6,th_eff!C$40)</f>
        <v>0.49674756545360732</v>
      </c>
      <c r="D46" s="26">
        <f>IF('CHP-Check'!D6="OK",th_eff!D6,th_eff!D$40)</f>
        <v>0.49674756545360732</v>
      </c>
      <c r="E46" s="26">
        <f>IF('CHP-Check'!E6="OK",th_eff!E6,th_eff!E$40)</f>
        <v>0.66666666666666663</v>
      </c>
      <c r="F46" s="26">
        <f>IF('CHP-Check'!F6="OK",th_eff!F6,th_eff!F$40)</f>
        <v>0.44076132469919388</v>
      </c>
      <c r="G46" s="26">
        <f>IF('CHP-Check'!G6="OK",th_eff!G6,th_eff!G$40)</f>
        <v>0.44076132469919388</v>
      </c>
      <c r="H46" s="26">
        <f>IF('CHP-Check'!H6="OK",th_eff!H6,th_eff!H$40)</f>
        <v>0.26810319404007465</v>
      </c>
      <c r="I46" s="26">
        <f>IF('CHP-Check'!I6="OK",th_eff!I6,th_eff!I$40)</f>
        <v>0.26810319404007465</v>
      </c>
      <c r="J46" s="26">
        <f>IF('CHP-Check'!J6="OK",th_eff!J6,th_eff!J$40)</f>
        <v>0.44372389893139186</v>
      </c>
      <c r="K46" s="26">
        <f>IF('CHP-Check'!K6="OK",th_eff!K6,th_eff!K$40)</f>
        <v>0.26810319404007465</v>
      </c>
      <c r="L46" s="26">
        <f>IF('CHP-Check'!L6="OK",th_eff!L6,th_eff!L$40)</f>
        <v>0.26810319404007465</v>
      </c>
      <c r="M46" s="27">
        <f t="shared" ref="M46:S46" si="13">IF(M6&lt;0.1,M$40,M6)</f>
        <v>0.80408873131127523</v>
      </c>
      <c r="N46" s="27">
        <f t="shared" si="13"/>
        <v>0.79297319217951812</v>
      </c>
      <c r="O46" s="27">
        <f t="shared" si="13"/>
        <v>1</v>
      </c>
      <c r="P46" s="27">
        <f t="shared" si="13"/>
        <v>0.78286333322048818</v>
      </c>
      <c r="Q46" s="27">
        <f t="shared" si="13"/>
        <v>1</v>
      </c>
      <c r="R46" s="27">
        <f t="shared" si="13"/>
        <v>0.79297319217951812</v>
      </c>
      <c r="S46" s="27">
        <f t="shared" si="13"/>
        <v>0.71202664251460079</v>
      </c>
      <c r="T46" s="18">
        <f t="shared" si="4"/>
        <v>0</v>
      </c>
      <c r="U46" s="18">
        <f t="shared" ref="U46:AP46" si="14">U6</f>
        <v>0</v>
      </c>
      <c r="V46" s="18">
        <f t="shared" si="14"/>
        <v>0</v>
      </c>
      <c r="W46" s="18">
        <f t="shared" si="14"/>
        <v>0</v>
      </c>
      <c r="X46" s="18">
        <f t="shared" si="14"/>
        <v>0</v>
      </c>
      <c r="Y46" s="18">
        <f t="shared" si="14"/>
        <v>0</v>
      </c>
      <c r="Z46" s="18">
        <f t="shared" si="14"/>
        <v>0</v>
      </c>
      <c r="AA46" s="18">
        <f t="shared" si="14"/>
        <v>0</v>
      </c>
      <c r="AB46" s="18">
        <f t="shared" si="14"/>
        <v>0</v>
      </c>
      <c r="AC46" s="18">
        <f t="shared" si="14"/>
        <v>0</v>
      </c>
      <c r="AD46" s="18">
        <f t="shared" si="14"/>
        <v>0</v>
      </c>
      <c r="AE46" s="18">
        <f t="shared" si="14"/>
        <v>0</v>
      </c>
      <c r="AF46" s="18">
        <f t="shared" si="14"/>
        <v>0</v>
      </c>
      <c r="AG46" s="18">
        <f t="shared" si="14"/>
        <v>0</v>
      </c>
      <c r="AH46" s="18">
        <f t="shared" si="14"/>
        <v>0</v>
      </c>
      <c r="AI46" s="18">
        <f t="shared" si="14"/>
        <v>0</v>
      </c>
      <c r="AJ46" s="18">
        <f t="shared" si="14"/>
        <v>0</v>
      </c>
      <c r="AK46" s="18">
        <f t="shared" si="14"/>
        <v>0</v>
      </c>
      <c r="AL46" s="18">
        <f t="shared" si="14"/>
        <v>0</v>
      </c>
      <c r="AM46" s="18">
        <f t="shared" si="14"/>
        <v>0</v>
      </c>
      <c r="AN46" s="18">
        <f t="shared" si="14"/>
        <v>0</v>
      </c>
      <c r="AO46" s="18">
        <f t="shared" si="14"/>
        <v>0</v>
      </c>
      <c r="AP46" s="18">
        <f t="shared" si="14"/>
        <v>0</v>
      </c>
      <c r="AQ46" s="18">
        <f t="shared" ref="AQ46:AR46" si="15">AQ6</f>
        <v>0</v>
      </c>
      <c r="AR46" s="19">
        <f t="shared" si="15"/>
        <v>0</v>
      </c>
    </row>
    <row r="47" spans="1:44" x14ac:dyDescent="0.3">
      <c r="A47" t="s">
        <v>47</v>
      </c>
      <c r="B47">
        <v>2015</v>
      </c>
      <c r="C47" s="25">
        <f>IF('CHP-Check'!C7="OK",th_eff!C7,th_eff!C$40)</f>
        <v>0.16504939831403656</v>
      </c>
      <c r="D47" s="26">
        <f>IF('CHP-Check'!D7="OK",th_eff!D7,th_eff!D$40)</f>
        <v>0.16504939831403656</v>
      </c>
      <c r="E47" s="26">
        <f>IF('CHP-Check'!E7="OK",th_eff!E7,th_eff!E$40)</f>
        <v>0.66666666666666663</v>
      </c>
      <c r="F47" s="26">
        <f>IF('CHP-Check'!F7="OK",th_eff!F7,th_eff!F$40)</f>
        <v>0.36091130109516351</v>
      </c>
      <c r="G47" s="26">
        <f>IF('CHP-Check'!G7="OK",th_eff!G7,th_eff!G$40)</f>
        <v>0.36091130109516351</v>
      </c>
      <c r="H47" s="26">
        <f>IF('CHP-Check'!H7="OK",th_eff!H7,th_eff!H$40)</f>
        <v>0.38633597084018595</v>
      </c>
      <c r="I47" s="26">
        <f>IF('CHP-Check'!I7="OK",th_eff!I7,th_eff!I$40)</f>
        <v>0.38633597084018595</v>
      </c>
      <c r="J47" s="26">
        <f>IF('CHP-Check'!J7="OK",th_eff!J7,th_eff!J$40)</f>
        <v>0.44372389893139186</v>
      </c>
      <c r="K47" s="26">
        <f>IF('CHP-Check'!K7="OK",th_eff!K7,th_eff!K$40)</f>
        <v>0.38633597084018595</v>
      </c>
      <c r="L47" s="26">
        <f>IF('CHP-Check'!L7="OK",th_eff!L7,th_eff!L$40)</f>
        <v>0.38633597084018595</v>
      </c>
      <c r="M47" s="27">
        <f t="shared" ref="M47:S47" si="16">IF(M7&lt;0.1,M$40,M7)</f>
        <v>0.83171150927525161</v>
      </c>
      <c r="N47" s="27">
        <f t="shared" si="16"/>
        <v>0.79297319217951812</v>
      </c>
      <c r="O47" s="27">
        <f t="shared" si="16"/>
        <v>1</v>
      </c>
      <c r="P47" s="27">
        <f t="shared" si="16"/>
        <v>0.85685827788455249</v>
      </c>
      <c r="Q47" s="27">
        <f t="shared" si="16"/>
        <v>1</v>
      </c>
      <c r="R47" s="27">
        <f t="shared" si="16"/>
        <v>0.79297319217951812</v>
      </c>
      <c r="S47" s="27">
        <f t="shared" si="16"/>
        <v>0.71202664251460079</v>
      </c>
      <c r="T47" s="18">
        <f t="shared" si="4"/>
        <v>0</v>
      </c>
      <c r="U47" s="18">
        <f t="shared" ref="U47:AP47" si="17">U7</f>
        <v>0</v>
      </c>
      <c r="V47" s="18">
        <f t="shared" si="17"/>
        <v>0</v>
      </c>
      <c r="W47" s="18">
        <f t="shared" si="17"/>
        <v>0</v>
      </c>
      <c r="X47" s="18">
        <f t="shared" si="17"/>
        <v>0</v>
      </c>
      <c r="Y47" s="18">
        <f t="shared" si="17"/>
        <v>0</v>
      </c>
      <c r="Z47" s="18">
        <f t="shared" si="17"/>
        <v>0</v>
      </c>
      <c r="AA47" s="18">
        <f t="shared" si="17"/>
        <v>0</v>
      </c>
      <c r="AB47" s="18">
        <f t="shared" si="17"/>
        <v>0</v>
      </c>
      <c r="AC47" s="18">
        <f t="shared" si="17"/>
        <v>0</v>
      </c>
      <c r="AD47" s="18">
        <f t="shared" si="17"/>
        <v>0</v>
      </c>
      <c r="AE47" s="18">
        <f t="shared" si="17"/>
        <v>0</v>
      </c>
      <c r="AF47" s="18">
        <f t="shared" si="17"/>
        <v>0</v>
      </c>
      <c r="AG47" s="18">
        <f t="shared" si="17"/>
        <v>0</v>
      </c>
      <c r="AH47" s="18">
        <f t="shared" si="17"/>
        <v>0</v>
      </c>
      <c r="AI47" s="18">
        <f t="shared" si="17"/>
        <v>0</v>
      </c>
      <c r="AJ47" s="18">
        <f t="shared" si="17"/>
        <v>0</v>
      </c>
      <c r="AK47" s="18">
        <f t="shared" si="17"/>
        <v>0</v>
      </c>
      <c r="AL47" s="18">
        <f t="shared" si="17"/>
        <v>0</v>
      </c>
      <c r="AM47" s="18">
        <f t="shared" si="17"/>
        <v>0</v>
      </c>
      <c r="AN47" s="18">
        <f t="shared" si="17"/>
        <v>0</v>
      </c>
      <c r="AO47" s="18">
        <f t="shared" si="17"/>
        <v>0</v>
      </c>
      <c r="AP47" s="18">
        <f t="shared" si="17"/>
        <v>0</v>
      </c>
      <c r="AQ47" s="18">
        <f t="shared" ref="AQ47:AR47" si="18">AQ7</f>
        <v>0</v>
      </c>
      <c r="AR47" s="19">
        <f t="shared" si="18"/>
        <v>0</v>
      </c>
    </row>
    <row r="48" spans="1:44" x14ac:dyDescent="0.3">
      <c r="A48" t="s">
        <v>79</v>
      </c>
      <c r="B48">
        <v>2015</v>
      </c>
      <c r="C48" s="25">
        <f>IF('CHP-Check'!C8="OK",th_eff!C8,th_eff!C$40)</f>
        <v>0.2593963348288984</v>
      </c>
      <c r="D48" s="26">
        <f>IF('CHP-Check'!D8="OK",th_eff!D8,th_eff!D$40)</f>
        <v>0.2593963348288984</v>
      </c>
      <c r="E48" s="26">
        <f>IF('CHP-Check'!E8="OK",th_eff!E8,th_eff!E$40)</f>
        <v>0.66666666666666663</v>
      </c>
      <c r="F48" s="26">
        <f>IF('CHP-Check'!F8="OK",th_eff!F8,th_eff!F$40)</f>
        <v>0.42575023825045033</v>
      </c>
      <c r="G48" s="26">
        <f>IF('CHP-Check'!G8="OK",th_eff!G8,th_eff!G$40)</f>
        <v>0.42575023825045033</v>
      </c>
      <c r="H48" s="26">
        <f>IF('CHP-Check'!H8="OK",th_eff!H8,th_eff!H$40)</f>
        <v>0.4517014326058918</v>
      </c>
      <c r="I48" s="26">
        <f>IF('CHP-Check'!I8="OK",th_eff!I8,th_eff!I$40)</f>
        <v>0.4517014326058918</v>
      </c>
      <c r="J48" s="26">
        <f>IF('CHP-Check'!J8="OK",th_eff!J8,th_eff!J$40)</f>
        <v>0.638669564512513</v>
      </c>
      <c r="K48" s="26">
        <f>IF('CHP-Check'!K8="OK",th_eff!K8,th_eff!K$40)</f>
        <v>0.4517014326058918</v>
      </c>
      <c r="L48" s="26">
        <f>IF('CHP-Check'!L8="OK",th_eff!L8,th_eff!L$40)</f>
        <v>0.4517014326058918</v>
      </c>
      <c r="M48" s="27">
        <f t="shared" ref="M48:S48" si="19">IF(M8&lt;0.1,M$40,M8)</f>
        <v>0.88312250943647141</v>
      </c>
      <c r="N48" s="27">
        <f t="shared" si="19"/>
        <v>0.76719032734218373</v>
      </c>
      <c r="O48" s="27">
        <f t="shared" si="19"/>
        <v>1</v>
      </c>
      <c r="P48" s="27">
        <f t="shared" si="19"/>
        <v>0.95416706423627684</v>
      </c>
      <c r="Q48" s="27">
        <f t="shared" si="19"/>
        <v>1</v>
      </c>
      <c r="R48" s="27">
        <f t="shared" si="19"/>
        <v>0.76719032734218373</v>
      </c>
      <c r="S48" s="27">
        <f t="shared" si="19"/>
        <v>0.51225552972491395</v>
      </c>
      <c r="T48" s="18">
        <f t="shared" si="4"/>
        <v>0</v>
      </c>
      <c r="U48" s="18">
        <f t="shared" ref="U48:AP48" si="20">U8</f>
        <v>0</v>
      </c>
      <c r="V48" s="18">
        <f t="shared" si="20"/>
        <v>0</v>
      </c>
      <c r="W48" s="18">
        <f t="shared" si="20"/>
        <v>0</v>
      </c>
      <c r="X48" s="18">
        <f t="shared" si="20"/>
        <v>0</v>
      </c>
      <c r="Y48" s="18">
        <f t="shared" si="20"/>
        <v>0</v>
      </c>
      <c r="Z48" s="18">
        <f t="shared" si="20"/>
        <v>0</v>
      </c>
      <c r="AA48" s="18">
        <f t="shared" si="20"/>
        <v>0</v>
      </c>
      <c r="AB48" s="18">
        <f t="shared" si="20"/>
        <v>0</v>
      </c>
      <c r="AC48" s="18">
        <f t="shared" si="20"/>
        <v>0</v>
      </c>
      <c r="AD48" s="18">
        <f t="shared" si="20"/>
        <v>0</v>
      </c>
      <c r="AE48" s="18">
        <f t="shared" si="20"/>
        <v>0</v>
      </c>
      <c r="AF48" s="18">
        <f t="shared" si="20"/>
        <v>0</v>
      </c>
      <c r="AG48" s="18">
        <f t="shared" si="20"/>
        <v>0</v>
      </c>
      <c r="AH48" s="18">
        <f t="shared" si="20"/>
        <v>0</v>
      </c>
      <c r="AI48" s="18">
        <f t="shared" si="20"/>
        <v>0</v>
      </c>
      <c r="AJ48" s="18">
        <f t="shared" si="20"/>
        <v>0</v>
      </c>
      <c r="AK48" s="18">
        <f t="shared" si="20"/>
        <v>0</v>
      </c>
      <c r="AL48" s="18">
        <f t="shared" si="20"/>
        <v>0</v>
      </c>
      <c r="AM48" s="18">
        <f t="shared" si="20"/>
        <v>0</v>
      </c>
      <c r="AN48" s="18">
        <f t="shared" si="20"/>
        <v>0</v>
      </c>
      <c r="AO48" s="18">
        <f t="shared" si="20"/>
        <v>0</v>
      </c>
      <c r="AP48" s="18">
        <f t="shared" si="20"/>
        <v>0</v>
      </c>
      <c r="AQ48" s="18">
        <f t="shared" ref="AQ48:AR48" si="21">AQ8</f>
        <v>0</v>
      </c>
      <c r="AR48" s="19">
        <f t="shared" si="21"/>
        <v>0</v>
      </c>
    </row>
    <row r="49" spans="1:44" x14ac:dyDescent="0.3">
      <c r="A49" t="s">
        <v>48</v>
      </c>
      <c r="B49">
        <v>2015</v>
      </c>
      <c r="C49" s="25">
        <f>IF('CHP-Check'!C9="OK",th_eff!C9,th_eff!C$40)</f>
        <v>0.39521444033224329</v>
      </c>
      <c r="D49" s="26">
        <f>IF('CHP-Check'!D9="OK",th_eff!D9,th_eff!D$40)</f>
        <v>0.39521444033224329</v>
      </c>
      <c r="E49" s="26">
        <f>IF('CHP-Check'!E9="OK",th_eff!E9,th_eff!E$40)</f>
        <v>0.66666666666666663</v>
      </c>
      <c r="F49" s="26">
        <f>IF('CHP-Check'!F9="OK",th_eff!F9,th_eff!F$40)</f>
        <v>0.28320098705822194</v>
      </c>
      <c r="G49" s="26">
        <f>IF('CHP-Check'!G9="OK",th_eff!G9,th_eff!G$40)</f>
        <v>0.28320098705822194</v>
      </c>
      <c r="H49" s="26">
        <f>IF('CHP-Check'!H9="OK",th_eff!H9,th_eff!H$40)</f>
        <v>0.46042161629348444</v>
      </c>
      <c r="I49" s="26">
        <f>IF('CHP-Check'!I9="OK",th_eff!I9,th_eff!I$40)</f>
        <v>0.46042161629348444</v>
      </c>
      <c r="J49" s="26">
        <f>IF('CHP-Check'!J9="OK",th_eff!J9,th_eff!J$40)</f>
        <v>0.70568976758569046</v>
      </c>
      <c r="K49" s="26">
        <f>IF('CHP-Check'!K9="OK",th_eff!K9,th_eff!K$40)</f>
        <v>0.46042161629348444</v>
      </c>
      <c r="L49" s="26">
        <f>IF('CHP-Check'!L9="OK",th_eff!L9,th_eff!L$40)</f>
        <v>0.46042161629348444</v>
      </c>
      <c r="M49" s="27">
        <f t="shared" ref="M49:S49" si="22">IF(M9&lt;0.1,M$40,M9)</f>
        <v>0.98035800863276856</v>
      </c>
      <c r="N49" s="27">
        <f t="shared" si="22"/>
        <v>0.97150394543611029</v>
      </c>
      <c r="O49" s="27">
        <f t="shared" si="22"/>
        <v>1</v>
      </c>
      <c r="P49" s="27">
        <f t="shared" si="22"/>
        <v>0.88234778523841173</v>
      </c>
      <c r="Q49" s="27">
        <f t="shared" si="22"/>
        <v>1</v>
      </c>
      <c r="R49" s="27">
        <f t="shared" si="22"/>
        <v>0.97150394543611029</v>
      </c>
      <c r="S49" s="27">
        <f t="shared" si="22"/>
        <v>0.83416579787742096</v>
      </c>
      <c r="T49" s="18">
        <f t="shared" si="4"/>
        <v>0</v>
      </c>
      <c r="U49" s="18">
        <f t="shared" ref="U49:AP49" si="23">U9</f>
        <v>0</v>
      </c>
      <c r="V49" s="18">
        <f t="shared" si="23"/>
        <v>0</v>
      </c>
      <c r="W49" s="18">
        <f t="shared" si="23"/>
        <v>0</v>
      </c>
      <c r="X49" s="18">
        <f t="shared" si="23"/>
        <v>0</v>
      </c>
      <c r="Y49" s="18">
        <f t="shared" si="23"/>
        <v>0</v>
      </c>
      <c r="Z49" s="18">
        <f t="shared" si="23"/>
        <v>0</v>
      </c>
      <c r="AA49" s="18">
        <f t="shared" si="23"/>
        <v>0</v>
      </c>
      <c r="AB49" s="18">
        <f t="shared" si="23"/>
        <v>0</v>
      </c>
      <c r="AC49" s="18">
        <f t="shared" si="23"/>
        <v>0</v>
      </c>
      <c r="AD49" s="18">
        <f t="shared" si="23"/>
        <v>0</v>
      </c>
      <c r="AE49" s="18">
        <f t="shared" si="23"/>
        <v>0</v>
      </c>
      <c r="AF49" s="18">
        <f t="shared" si="23"/>
        <v>0</v>
      </c>
      <c r="AG49" s="18">
        <f t="shared" si="23"/>
        <v>0</v>
      </c>
      <c r="AH49" s="18">
        <f t="shared" si="23"/>
        <v>0</v>
      </c>
      <c r="AI49" s="18">
        <f t="shared" si="23"/>
        <v>0</v>
      </c>
      <c r="AJ49" s="18">
        <f t="shared" si="23"/>
        <v>0</v>
      </c>
      <c r="AK49" s="18">
        <f t="shared" si="23"/>
        <v>0</v>
      </c>
      <c r="AL49" s="18">
        <f t="shared" si="23"/>
        <v>0</v>
      </c>
      <c r="AM49" s="18">
        <f t="shared" si="23"/>
        <v>0</v>
      </c>
      <c r="AN49" s="18">
        <f t="shared" si="23"/>
        <v>0</v>
      </c>
      <c r="AO49" s="18">
        <f t="shared" si="23"/>
        <v>0</v>
      </c>
      <c r="AP49" s="18">
        <f t="shared" si="23"/>
        <v>0</v>
      </c>
      <c r="AQ49" s="18">
        <f t="shared" ref="AQ49:AR49" si="24">AQ9</f>
        <v>0</v>
      </c>
      <c r="AR49" s="19">
        <f t="shared" si="24"/>
        <v>0</v>
      </c>
    </row>
    <row r="50" spans="1:44" x14ac:dyDescent="0.3">
      <c r="A50" t="s">
        <v>50</v>
      </c>
      <c r="B50">
        <v>2015</v>
      </c>
      <c r="C50" s="25">
        <f>IF('CHP-Check'!C10="OK",th_eff!C10,th_eff!C$40)</f>
        <v>0.62214852860919212</v>
      </c>
      <c r="D50" s="26">
        <f>IF('CHP-Check'!D10="OK",th_eff!D10,th_eff!D$40)</f>
        <v>0.62214852860919212</v>
      </c>
      <c r="E50" s="26">
        <f>IF('CHP-Check'!E10="OK",th_eff!E10,th_eff!E$40)</f>
        <v>0.66666666666666663</v>
      </c>
      <c r="F50" s="26">
        <f>IF('CHP-Check'!F10="OK",th_eff!F10,th_eff!F$40)</f>
        <v>0.49999125015312229</v>
      </c>
      <c r="G50" s="26">
        <f>IF('CHP-Check'!G10="OK",th_eff!G10,th_eff!G$40)</f>
        <v>0.49999125015312229</v>
      </c>
      <c r="H50" s="26">
        <f>IF('CHP-Check'!H10="OK",th_eff!H10,th_eff!H$40)</f>
        <v>0.56917481530041647</v>
      </c>
      <c r="I50" s="26">
        <f>IF('CHP-Check'!I10="OK",th_eff!I10,th_eff!I$40)</f>
        <v>0.56917481530041647</v>
      </c>
      <c r="J50" s="26">
        <f>IF('CHP-Check'!J10="OK",th_eff!J10,th_eff!J$40)</f>
        <v>0.50945442368204663</v>
      </c>
      <c r="K50" s="26">
        <f>IF('CHP-Check'!K10="OK",th_eff!K10,th_eff!K$40)</f>
        <v>0.56917481530041647</v>
      </c>
      <c r="L50" s="26">
        <f>IF('CHP-Check'!L10="OK",th_eff!L10,th_eff!L$40)</f>
        <v>0.56917481530041647</v>
      </c>
      <c r="M50" s="27">
        <f t="shared" ref="M50:S50" si="25">IF(M10&lt;0.1,M$40,M10)</f>
        <v>0.84719622229364921</v>
      </c>
      <c r="N50" s="27">
        <f t="shared" si="25"/>
        <v>0.73516866282153714</v>
      </c>
      <c r="O50" s="27">
        <f t="shared" si="25"/>
        <v>1</v>
      </c>
      <c r="P50" s="27">
        <f t="shared" si="25"/>
        <v>0.75499886750169853</v>
      </c>
      <c r="Q50" s="27">
        <f t="shared" si="25"/>
        <v>1</v>
      </c>
      <c r="R50" s="27">
        <f t="shared" si="25"/>
        <v>0.73516866282153714</v>
      </c>
      <c r="S50" s="27">
        <f t="shared" si="25"/>
        <v>0.71202664251460079</v>
      </c>
      <c r="T50" s="18">
        <f t="shared" si="4"/>
        <v>0</v>
      </c>
      <c r="U50" s="18">
        <f t="shared" ref="U50:AP50" si="26">U10</f>
        <v>0</v>
      </c>
      <c r="V50" s="18">
        <f t="shared" si="26"/>
        <v>0</v>
      </c>
      <c r="W50" s="18">
        <f t="shared" si="26"/>
        <v>0</v>
      </c>
      <c r="X50" s="18">
        <f t="shared" si="26"/>
        <v>0</v>
      </c>
      <c r="Y50" s="18">
        <f t="shared" si="26"/>
        <v>0</v>
      </c>
      <c r="Z50" s="18">
        <f t="shared" si="26"/>
        <v>0</v>
      </c>
      <c r="AA50" s="18">
        <f t="shared" si="26"/>
        <v>0</v>
      </c>
      <c r="AB50" s="18">
        <f t="shared" si="26"/>
        <v>0</v>
      </c>
      <c r="AC50" s="18">
        <f t="shared" si="26"/>
        <v>0</v>
      </c>
      <c r="AD50" s="18">
        <f t="shared" si="26"/>
        <v>0</v>
      </c>
      <c r="AE50" s="18">
        <f t="shared" si="26"/>
        <v>0</v>
      </c>
      <c r="AF50" s="18">
        <f t="shared" si="26"/>
        <v>0</v>
      </c>
      <c r="AG50" s="18">
        <f t="shared" si="26"/>
        <v>0</v>
      </c>
      <c r="AH50" s="18">
        <f t="shared" si="26"/>
        <v>0</v>
      </c>
      <c r="AI50" s="18">
        <f t="shared" si="26"/>
        <v>0</v>
      </c>
      <c r="AJ50" s="18">
        <f t="shared" si="26"/>
        <v>0</v>
      </c>
      <c r="AK50" s="18">
        <f t="shared" si="26"/>
        <v>0</v>
      </c>
      <c r="AL50" s="18">
        <f t="shared" si="26"/>
        <v>0</v>
      </c>
      <c r="AM50" s="18">
        <f t="shared" si="26"/>
        <v>0</v>
      </c>
      <c r="AN50" s="18">
        <f t="shared" si="26"/>
        <v>0</v>
      </c>
      <c r="AO50" s="18">
        <f t="shared" si="26"/>
        <v>0</v>
      </c>
      <c r="AP50" s="18">
        <f t="shared" si="26"/>
        <v>0</v>
      </c>
      <c r="AQ50" s="18">
        <f t="shared" ref="AQ50:AR50" si="27">AQ10</f>
        <v>0</v>
      </c>
      <c r="AR50" s="19">
        <f t="shared" si="27"/>
        <v>0</v>
      </c>
    </row>
    <row r="51" spans="1:44" x14ac:dyDescent="0.3">
      <c r="A51" t="s">
        <v>52</v>
      </c>
      <c r="B51">
        <v>2015</v>
      </c>
      <c r="C51" s="25">
        <f>IF('CHP-Check'!C11="OK",th_eff!C11,th_eff!C$40)</f>
        <v>0.43002056567173075</v>
      </c>
      <c r="D51" s="26">
        <f>IF('CHP-Check'!D11="OK",th_eff!D11,th_eff!D$40)</f>
        <v>0.43002056567173075</v>
      </c>
      <c r="E51" s="26">
        <f>IF('CHP-Check'!E11="OK",th_eff!E11,th_eff!E$40)</f>
        <v>0.66666666666666663</v>
      </c>
      <c r="F51" s="26">
        <f>IF('CHP-Check'!F11="OK",th_eff!F11,th_eff!F$40)</f>
        <v>0.6713874448317293</v>
      </c>
      <c r="G51" s="26">
        <f>IF('CHP-Check'!G11="OK",th_eff!G11,th_eff!G$40)</f>
        <v>0.6713874448317293</v>
      </c>
      <c r="H51" s="26">
        <f>IF('CHP-Check'!H11="OK",th_eff!H11,th_eff!H$40)</f>
        <v>0.52569793683406496</v>
      </c>
      <c r="I51" s="26">
        <f>IF('CHP-Check'!I11="OK",th_eff!I11,th_eff!I$40)</f>
        <v>0.52569793683406496</v>
      </c>
      <c r="J51" s="26">
        <f>IF('CHP-Check'!J11="OK",th_eff!J11,th_eff!J$40)</f>
        <v>0.64134697456185275</v>
      </c>
      <c r="K51" s="26">
        <f>IF('CHP-Check'!K11="OK",th_eff!K11,th_eff!K$40)</f>
        <v>0.52569793683406496</v>
      </c>
      <c r="L51" s="26">
        <f>IF('CHP-Check'!L11="OK",th_eff!L11,th_eff!L$40)</f>
        <v>0.52569793683406496</v>
      </c>
      <c r="M51" s="27">
        <f t="shared" ref="M51:S51" si="28">IF(M11&lt;0.1,M$40,M11)</f>
        <v>0.88901140381004184</v>
      </c>
      <c r="N51" s="27">
        <f t="shared" si="28"/>
        <v>0.88140351222812086</v>
      </c>
      <c r="O51" s="27">
        <f t="shared" si="28"/>
        <v>1</v>
      </c>
      <c r="P51" s="27">
        <f t="shared" si="28"/>
        <v>0.87455376889089453</v>
      </c>
      <c r="Q51" s="27">
        <f t="shared" si="28"/>
        <v>1</v>
      </c>
      <c r="R51" s="27">
        <f t="shared" si="28"/>
        <v>0.88140351222812086</v>
      </c>
      <c r="S51" s="27">
        <f t="shared" si="28"/>
        <v>0.80541223202988022</v>
      </c>
      <c r="T51" s="18">
        <f t="shared" si="4"/>
        <v>0</v>
      </c>
      <c r="U51" s="18">
        <f t="shared" ref="U51:AP51" si="29">U11</f>
        <v>0</v>
      </c>
      <c r="V51" s="18">
        <f t="shared" si="29"/>
        <v>0</v>
      </c>
      <c r="W51" s="18">
        <f t="shared" si="29"/>
        <v>0</v>
      </c>
      <c r="X51" s="18">
        <f t="shared" si="29"/>
        <v>0</v>
      </c>
      <c r="Y51" s="18">
        <f t="shared" si="29"/>
        <v>0</v>
      </c>
      <c r="Z51" s="18">
        <f t="shared" si="29"/>
        <v>0</v>
      </c>
      <c r="AA51" s="18">
        <f t="shared" si="29"/>
        <v>0</v>
      </c>
      <c r="AB51" s="18">
        <f t="shared" si="29"/>
        <v>0</v>
      </c>
      <c r="AC51" s="18">
        <f t="shared" si="29"/>
        <v>0</v>
      </c>
      <c r="AD51" s="18">
        <f t="shared" si="29"/>
        <v>0</v>
      </c>
      <c r="AE51" s="18">
        <f t="shared" si="29"/>
        <v>0</v>
      </c>
      <c r="AF51" s="18">
        <f t="shared" si="29"/>
        <v>0</v>
      </c>
      <c r="AG51" s="18">
        <f t="shared" si="29"/>
        <v>0</v>
      </c>
      <c r="AH51" s="18">
        <f t="shared" si="29"/>
        <v>0</v>
      </c>
      <c r="AI51" s="18">
        <f t="shared" si="29"/>
        <v>0</v>
      </c>
      <c r="AJ51" s="18">
        <f t="shared" si="29"/>
        <v>0</v>
      </c>
      <c r="AK51" s="18">
        <f t="shared" si="29"/>
        <v>0</v>
      </c>
      <c r="AL51" s="18">
        <f t="shared" si="29"/>
        <v>0</v>
      </c>
      <c r="AM51" s="18">
        <f t="shared" si="29"/>
        <v>0</v>
      </c>
      <c r="AN51" s="18">
        <f t="shared" si="29"/>
        <v>0</v>
      </c>
      <c r="AO51" s="18">
        <f t="shared" si="29"/>
        <v>0</v>
      </c>
      <c r="AP51" s="18">
        <f t="shared" si="29"/>
        <v>0</v>
      </c>
      <c r="AQ51" s="18">
        <f t="shared" ref="AQ51:AR51" si="30">AQ11</f>
        <v>0</v>
      </c>
      <c r="AR51" s="19">
        <f t="shared" si="30"/>
        <v>0</v>
      </c>
    </row>
    <row r="52" spans="1:44" x14ac:dyDescent="0.3">
      <c r="A52" t="s">
        <v>53</v>
      </c>
      <c r="B52">
        <v>2015</v>
      </c>
      <c r="C52" s="25">
        <f>IF('CHP-Check'!C12="OK",th_eff!C12,th_eff!C$40)</f>
        <v>0.36904501018863961</v>
      </c>
      <c r="D52" s="26">
        <f>IF('CHP-Check'!D12="OK",th_eff!D12,th_eff!D$40)</f>
        <v>0.36904501018863961</v>
      </c>
      <c r="E52" s="26">
        <f>IF('CHP-Check'!E12="OK",th_eff!E12,th_eff!E$40)</f>
        <v>0.66666666666666663</v>
      </c>
      <c r="F52" s="26">
        <f>IF('CHP-Check'!F12="OK",th_eff!F12,th_eff!F$40)</f>
        <v>0.58020207299461501</v>
      </c>
      <c r="G52" s="26">
        <f>IF('CHP-Check'!G12="OK",th_eff!G12,th_eff!G$40)</f>
        <v>0.58020207299461501</v>
      </c>
      <c r="H52" s="26">
        <f>IF('CHP-Check'!H12="OK",th_eff!H12,th_eff!H$40)</f>
        <v>0.33271261733692653</v>
      </c>
      <c r="I52" s="26">
        <f>IF('CHP-Check'!I12="OK",th_eff!I12,th_eff!I$40)</f>
        <v>0.33271261733692653</v>
      </c>
      <c r="J52" s="26">
        <f>IF('CHP-Check'!J12="OK",th_eff!J12,th_eff!J$40)</f>
        <v>0.35335598729127826</v>
      </c>
      <c r="K52" s="26">
        <f>IF('CHP-Check'!K12="OK",th_eff!K12,th_eff!K$40)</f>
        <v>0.33271261733692653</v>
      </c>
      <c r="L52" s="26">
        <f>IF('CHP-Check'!L12="OK",th_eff!L12,th_eff!L$40)</f>
        <v>0.33271261733692653</v>
      </c>
      <c r="M52" s="27">
        <f t="shared" ref="M52:S52" si="31">IF(M12&lt;0.1,M$40,M12)</f>
        <v>0.89787801534904288</v>
      </c>
      <c r="N52" s="27">
        <f t="shared" si="31"/>
        <v>0.85415273681254988</v>
      </c>
      <c r="O52" s="27">
        <f t="shared" si="31"/>
        <v>1</v>
      </c>
      <c r="P52" s="27">
        <f t="shared" si="31"/>
        <v>0.90557588513061071</v>
      </c>
      <c r="Q52" s="27">
        <f t="shared" si="31"/>
        <v>1</v>
      </c>
      <c r="R52" s="27">
        <f t="shared" si="31"/>
        <v>0.85415273681254988</v>
      </c>
      <c r="S52" s="27">
        <f t="shared" si="31"/>
        <v>0.8628797362023749</v>
      </c>
      <c r="T52" s="18">
        <f t="shared" si="4"/>
        <v>0</v>
      </c>
      <c r="U52" s="18">
        <f t="shared" ref="U52:AP52" si="32">U12</f>
        <v>0</v>
      </c>
      <c r="V52" s="18">
        <f t="shared" si="32"/>
        <v>0</v>
      </c>
      <c r="W52" s="18">
        <f t="shared" si="32"/>
        <v>0</v>
      </c>
      <c r="X52" s="18">
        <f t="shared" si="32"/>
        <v>0</v>
      </c>
      <c r="Y52" s="18">
        <f t="shared" si="32"/>
        <v>0</v>
      </c>
      <c r="Z52" s="18">
        <f t="shared" si="32"/>
        <v>0</v>
      </c>
      <c r="AA52" s="18">
        <f t="shared" si="32"/>
        <v>0</v>
      </c>
      <c r="AB52" s="18">
        <f t="shared" si="32"/>
        <v>0</v>
      </c>
      <c r="AC52" s="18">
        <f t="shared" si="32"/>
        <v>0</v>
      </c>
      <c r="AD52" s="18">
        <f t="shared" si="32"/>
        <v>0</v>
      </c>
      <c r="AE52" s="18">
        <f t="shared" si="32"/>
        <v>0</v>
      </c>
      <c r="AF52" s="18">
        <f t="shared" si="32"/>
        <v>0</v>
      </c>
      <c r="AG52" s="18">
        <f t="shared" si="32"/>
        <v>0</v>
      </c>
      <c r="AH52" s="18">
        <f t="shared" si="32"/>
        <v>0</v>
      </c>
      <c r="AI52" s="18">
        <f t="shared" si="32"/>
        <v>0</v>
      </c>
      <c r="AJ52" s="18">
        <f t="shared" si="32"/>
        <v>0</v>
      </c>
      <c r="AK52" s="18">
        <f t="shared" si="32"/>
        <v>0</v>
      </c>
      <c r="AL52" s="18">
        <f t="shared" si="32"/>
        <v>0</v>
      </c>
      <c r="AM52" s="18">
        <f t="shared" si="32"/>
        <v>0</v>
      </c>
      <c r="AN52" s="18">
        <f t="shared" si="32"/>
        <v>0</v>
      </c>
      <c r="AO52" s="18">
        <f t="shared" si="32"/>
        <v>0</v>
      </c>
      <c r="AP52" s="18">
        <f t="shared" si="32"/>
        <v>0</v>
      </c>
      <c r="AQ52" s="18">
        <f t="shared" ref="AQ52:AR52" si="33">AQ12</f>
        <v>0</v>
      </c>
      <c r="AR52" s="19">
        <f t="shared" si="33"/>
        <v>0</v>
      </c>
    </row>
    <row r="53" spans="1:44" x14ac:dyDescent="0.3">
      <c r="A53" t="s">
        <v>54</v>
      </c>
      <c r="B53">
        <v>2015</v>
      </c>
      <c r="C53" s="25">
        <f>IF('CHP-Check'!C13="OK",th_eff!C13,th_eff!C$40)</f>
        <v>0.2044586897317083</v>
      </c>
      <c r="D53" s="26">
        <f>IF('CHP-Check'!D13="OK",th_eff!D13,th_eff!D$40)</f>
        <v>0.2044586897317083</v>
      </c>
      <c r="E53" s="26">
        <f>IF('CHP-Check'!E13="OK",th_eff!E13,th_eff!E$40)</f>
        <v>0.66666666666666663</v>
      </c>
      <c r="F53" s="26">
        <f>IF('CHP-Check'!F13="OK",th_eff!F13,th_eff!F$40)</f>
        <v>5.9274593576285846E-2</v>
      </c>
      <c r="G53" s="26">
        <f>IF('CHP-Check'!G13="OK",th_eff!G13,th_eff!G$40)</f>
        <v>5.9274593576285846E-2</v>
      </c>
      <c r="H53" s="26">
        <f>IF('CHP-Check'!H13="OK",th_eff!H13,th_eff!H$40)</f>
        <v>0.47310007175951507</v>
      </c>
      <c r="I53" s="26">
        <f>IF('CHP-Check'!I13="OK",th_eff!I13,th_eff!I$40)</f>
        <v>0.47310007175951507</v>
      </c>
      <c r="J53" s="26">
        <f>IF('CHP-Check'!J13="OK",th_eff!J13,th_eff!J$40)</f>
        <v>0.38290471862800618</v>
      </c>
      <c r="K53" s="26">
        <f>IF('CHP-Check'!K13="OK",th_eff!K13,th_eff!K$40)</f>
        <v>0.47310007175951507</v>
      </c>
      <c r="L53" s="26">
        <f>IF('CHP-Check'!L13="OK",th_eff!L13,th_eff!L$40)</f>
        <v>0.47310007175951507</v>
      </c>
      <c r="M53" s="27">
        <f t="shared" ref="M53:S53" si="34">IF(M13&lt;0.1,M$40,M13)</f>
        <v>0.81248490811893803</v>
      </c>
      <c r="N53" s="27">
        <f t="shared" si="34"/>
        <v>0.64230697530104686</v>
      </c>
      <c r="O53" s="27">
        <f t="shared" si="34"/>
        <v>1</v>
      </c>
      <c r="P53" s="27">
        <f t="shared" si="34"/>
        <v>0.77961699848343269</v>
      </c>
      <c r="Q53" s="27">
        <f t="shared" si="34"/>
        <v>1</v>
      </c>
      <c r="R53" s="27">
        <f t="shared" si="34"/>
        <v>0.64230697530104686</v>
      </c>
      <c r="S53" s="27">
        <f t="shared" si="34"/>
        <v>0.61478891334776875</v>
      </c>
      <c r="T53" s="18">
        <f t="shared" si="4"/>
        <v>0</v>
      </c>
      <c r="U53" s="18">
        <f t="shared" ref="U53:AP53" si="35">U13</f>
        <v>0</v>
      </c>
      <c r="V53" s="18">
        <f t="shared" si="35"/>
        <v>0</v>
      </c>
      <c r="W53" s="18">
        <f t="shared" si="35"/>
        <v>0</v>
      </c>
      <c r="X53" s="18">
        <f t="shared" si="35"/>
        <v>0</v>
      </c>
      <c r="Y53" s="18">
        <f t="shared" si="35"/>
        <v>0</v>
      </c>
      <c r="Z53" s="18">
        <f t="shared" si="35"/>
        <v>0</v>
      </c>
      <c r="AA53" s="18">
        <f t="shared" si="35"/>
        <v>0</v>
      </c>
      <c r="AB53" s="18">
        <f t="shared" si="35"/>
        <v>0</v>
      </c>
      <c r="AC53" s="18">
        <f t="shared" si="35"/>
        <v>0</v>
      </c>
      <c r="AD53" s="18">
        <f t="shared" si="35"/>
        <v>0</v>
      </c>
      <c r="AE53" s="18">
        <f t="shared" si="35"/>
        <v>0</v>
      </c>
      <c r="AF53" s="18">
        <f t="shared" si="35"/>
        <v>0</v>
      </c>
      <c r="AG53" s="18">
        <f t="shared" si="35"/>
        <v>0</v>
      </c>
      <c r="AH53" s="18">
        <f t="shared" si="35"/>
        <v>0</v>
      </c>
      <c r="AI53" s="18">
        <f t="shared" si="35"/>
        <v>0</v>
      </c>
      <c r="AJ53" s="18">
        <f t="shared" si="35"/>
        <v>0</v>
      </c>
      <c r="AK53" s="18">
        <f t="shared" si="35"/>
        <v>0</v>
      </c>
      <c r="AL53" s="18">
        <f t="shared" si="35"/>
        <v>0</v>
      </c>
      <c r="AM53" s="18">
        <f t="shared" si="35"/>
        <v>0</v>
      </c>
      <c r="AN53" s="18">
        <f t="shared" si="35"/>
        <v>0</v>
      </c>
      <c r="AO53" s="18">
        <f t="shared" si="35"/>
        <v>0</v>
      </c>
      <c r="AP53" s="18">
        <f t="shared" si="35"/>
        <v>0</v>
      </c>
      <c r="AQ53" s="18">
        <f t="shared" ref="AQ53:AR53" si="36">AQ13</f>
        <v>0</v>
      </c>
      <c r="AR53" s="19">
        <f t="shared" si="36"/>
        <v>0</v>
      </c>
    </row>
    <row r="54" spans="1:44" x14ac:dyDescent="0.3">
      <c r="A54" t="s">
        <v>55</v>
      </c>
      <c r="B54">
        <v>2015</v>
      </c>
      <c r="C54" s="25">
        <f>IF('CHP-Check'!C14="OK",th_eff!C14,th_eff!C$40)</f>
        <v>0.36054964192945299</v>
      </c>
      <c r="D54" s="26">
        <f>IF('CHP-Check'!D14="OK",th_eff!D14,th_eff!D$40)</f>
        <v>0.36054964192945299</v>
      </c>
      <c r="E54" s="26">
        <f>IF('CHP-Check'!E14="OK",th_eff!E14,th_eff!E$40)</f>
        <v>0.66666666666666663</v>
      </c>
      <c r="F54" s="26">
        <f>IF('CHP-Check'!F14="OK",th_eff!F14,th_eff!F$40)</f>
        <v>1.5777798113606457E-2</v>
      </c>
      <c r="G54" s="26">
        <f>IF('CHP-Check'!G14="OK",th_eff!G14,th_eff!G$40)</f>
        <v>1.5777798113606457E-2</v>
      </c>
      <c r="H54" s="26">
        <f>IF('CHP-Check'!H14="OK",th_eff!H14,th_eff!H$40)</f>
        <v>2.589962393472503E-2</v>
      </c>
      <c r="I54" s="26">
        <f>IF('CHP-Check'!I14="OK",th_eff!I14,th_eff!I$40)</f>
        <v>2.589962393472503E-2</v>
      </c>
      <c r="J54" s="26">
        <f>IF('CHP-Check'!J14="OK",th_eff!J14,th_eff!J$40)</f>
        <v>0.44372389893139186</v>
      </c>
      <c r="K54" s="26">
        <f>IF('CHP-Check'!K14="OK",th_eff!K14,th_eff!K$40)</f>
        <v>2.589962393472503E-2</v>
      </c>
      <c r="L54" s="26">
        <f>IF('CHP-Check'!L14="OK",th_eff!L14,th_eff!L$40)</f>
        <v>2.589962393472503E-2</v>
      </c>
      <c r="M54" s="27">
        <f t="shared" ref="M54:S54" si="37">IF(M14&lt;0.1,M$40,M14)</f>
        <v>0.83171150927525161</v>
      </c>
      <c r="N54" s="27">
        <f t="shared" si="37"/>
        <v>0.79297319217951812</v>
      </c>
      <c r="O54" s="27">
        <f t="shared" si="37"/>
        <v>1</v>
      </c>
      <c r="P54" s="27">
        <f t="shared" si="37"/>
        <v>0.85685827788455249</v>
      </c>
      <c r="Q54" s="27">
        <f t="shared" si="37"/>
        <v>1</v>
      </c>
      <c r="R54" s="27">
        <f t="shared" si="37"/>
        <v>0.79297319217951812</v>
      </c>
      <c r="S54" s="27">
        <f t="shared" si="37"/>
        <v>0.71202664251460079</v>
      </c>
      <c r="T54" s="18">
        <f t="shared" si="4"/>
        <v>0</v>
      </c>
      <c r="U54" s="18">
        <f t="shared" ref="U54:AP54" si="38">U14</f>
        <v>0</v>
      </c>
      <c r="V54" s="18">
        <f t="shared" si="38"/>
        <v>0</v>
      </c>
      <c r="W54" s="18">
        <f t="shared" si="38"/>
        <v>0</v>
      </c>
      <c r="X54" s="18">
        <f t="shared" si="38"/>
        <v>0</v>
      </c>
      <c r="Y54" s="18">
        <f t="shared" si="38"/>
        <v>0</v>
      </c>
      <c r="Z54" s="18">
        <f t="shared" si="38"/>
        <v>0</v>
      </c>
      <c r="AA54" s="18">
        <f t="shared" si="38"/>
        <v>0</v>
      </c>
      <c r="AB54" s="18">
        <f t="shared" si="38"/>
        <v>0</v>
      </c>
      <c r="AC54" s="18">
        <f t="shared" si="38"/>
        <v>0</v>
      </c>
      <c r="AD54" s="18">
        <f t="shared" si="38"/>
        <v>0</v>
      </c>
      <c r="AE54" s="18">
        <f t="shared" si="38"/>
        <v>0</v>
      </c>
      <c r="AF54" s="18">
        <f t="shared" si="38"/>
        <v>0</v>
      </c>
      <c r="AG54" s="18">
        <f t="shared" si="38"/>
        <v>0</v>
      </c>
      <c r="AH54" s="18">
        <f t="shared" si="38"/>
        <v>0</v>
      </c>
      <c r="AI54" s="18">
        <f t="shared" si="38"/>
        <v>0</v>
      </c>
      <c r="AJ54" s="18">
        <f t="shared" si="38"/>
        <v>0</v>
      </c>
      <c r="AK54" s="18">
        <f t="shared" si="38"/>
        <v>0</v>
      </c>
      <c r="AL54" s="18">
        <f t="shared" si="38"/>
        <v>0</v>
      </c>
      <c r="AM54" s="18">
        <f t="shared" si="38"/>
        <v>0</v>
      </c>
      <c r="AN54" s="18">
        <f t="shared" si="38"/>
        <v>0</v>
      </c>
      <c r="AO54" s="18">
        <f t="shared" si="38"/>
        <v>0</v>
      </c>
      <c r="AP54" s="18">
        <f t="shared" si="38"/>
        <v>0</v>
      </c>
      <c r="AQ54" s="18">
        <f t="shared" ref="AQ54:AR54" si="39">AQ14</f>
        <v>0</v>
      </c>
      <c r="AR54" s="19">
        <f t="shared" si="39"/>
        <v>0</v>
      </c>
    </row>
    <row r="55" spans="1:44" x14ac:dyDescent="0.3">
      <c r="A55" t="s">
        <v>56</v>
      </c>
      <c r="B55">
        <v>2015</v>
      </c>
      <c r="C55" s="25">
        <f>IF('CHP-Check'!C15="OK",th_eff!C15,th_eff!C$40)</f>
        <v>0.40740188030467439</v>
      </c>
      <c r="D55" s="26">
        <f>IF('CHP-Check'!D15="OK",th_eff!D15,th_eff!D$40)</f>
        <v>0.40740188030467439</v>
      </c>
      <c r="E55" s="26">
        <f>IF('CHP-Check'!E15="OK",th_eff!E15,th_eff!E$40)</f>
        <v>0.66666666666666663</v>
      </c>
      <c r="F55" s="26">
        <f>IF('CHP-Check'!F15="OK",th_eff!F15,th_eff!F$40)</f>
        <v>0.39999300012249783</v>
      </c>
      <c r="G55" s="26">
        <f>IF('CHP-Check'!G15="OK",th_eff!G15,th_eff!G$40)</f>
        <v>0.39999300012249783</v>
      </c>
      <c r="H55" s="26">
        <f>IF('CHP-Check'!H15="OK",th_eff!H15,th_eff!H$40)</f>
        <v>0.30458858920198428</v>
      </c>
      <c r="I55" s="26">
        <f>IF('CHP-Check'!I15="OK",th_eff!I15,th_eff!I$40)</f>
        <v>0.30458858920198428</v>
      </c>
      <c r="J55" s="26">
        <f>IF('CHP-Check'!J15="OK",th_eff!J15,th_eff!J$40)</f>
        <v>0.31654851118663768</v>
      </c>
      <c r="K55" s="26">
        <f>IF('CHP-Check'!K15="OK",th_eff!K15,th_eff!K$40)</f>
        <v>0.30458858920198428</v>
      </c>
      <c r="L55" s="26">
        <f>IF('CHP-Check'!L15="OK",th_eff!L15,th_eff!L$40)</f>
        <v>0.30458858920198428</v>
      </c>
      <c r="M55" s="27">
        <f t="shared" ref="M55:S55" si="40">IF(M15&lt;0.1,M$40,M15)</f>
        <v>0.92267522419856218</v>
      </c>
      <c r="N55" s="27">
        <f t="shared" si="40"/>
        <v>0.86242329772104875</v>
      </c>
      <c r="O55" s="27">
        <f t="shared" si="40"/>
        <v>1</v>
      </c>
      <c r="P55" s="27">
        <f t="shared" si="40"/>
        <v>0.99840255591054305</v>
      </c>
      <c r="Q55" s="27">
        <f t="shared" si="40"/>
        <v>1</v>
      </c>
      <c r="R55" s="27">
        <f t="shared" si="40"/>
        <v>0.86242329772104875</v>
      </c>
      <c r="S55" s="27">
        <f t="shared" si="40"/>
        <v>0.35731974459578703</v>
      </c>
      <c r="T55" s="18">
        <f t="shared" si="4"/>
        <v>0</v>
      </c>
      <c r="U55" s="18">
        <f t="shared" ref="U55:AP55" si="41">U15</f>
        <v>0</v>
      </c>
      <c r="V55" s="18">
        <f t="shared" si="41"/>
        <v>0</v>
      </c>
      <c r="W55" s="18">
        <f t="shared" si="41"/>
        <v>0</v>
      </c>
      <c r="X55" s="18">
        <f t="shared" si="41"/>
        <v>0</v>
      </c>
      <c r="Y55" s="18">
        <f t="shared" si="41"/>
        <v>0</v>
      </c>
      <c r="Z55" s="18">
        <f t="shared" si="41"/>
        <v>0</v>
      </c>
      <c r="AA55" s="18">
        <f t="shared" si="41"/>
        <v>0</v>
      </c>
      <c r="AB55" s="18">
        <f t="shared" si="41"/>
        <v>0</v>
      </c>
      <c r="AC55" s="18">
        <f t="shared" si="41"/>
        <v>0</v>
      </c>
      <c r="AD55" s="18">
        <f t="shared" si="41"/>
        <v>0</v>
      </c>
      <c r="AE55" s="18">
        <f t="shared" si="41"/>
        <v>0</v>
      </c>
      <c r="AF55" s="18">
        <f t="shared" si="41"/>
        <v>0</v>
      </c>
      <c r="AG55" s="18">
        <f t="shared" si="41"/>
        <v>0</v>
      </c>
      <c r="AH55" s="18">
        <f t="shared" si="41"/>
        <v>0</v>
      </c>
      <c r="AI55" s="18">
        <f t="shared" si="41"/>
        <v>0</v>
      </c>
      <c r="AJ55" s="18">
        <f t="shared" si="41"/>
        <v>0</v>
      </c>
      <c r="AK55" s="18">
        <f t="shared" si="41"/>
        <v>0</v>
      </c>
      <c r="AL55" s="18">
        <f t="shared" si="41"/>
        <v>0</v>
      </c>
      <c r="AM55" s="18">
        <f t="shared" si="41"/>
        <v>0</v>
      </c>
      <c r="AN55" s="18">
        <f t="shared" si="41"/>
        <v>0</v>
      </c>
      <c r="AO55" s="18">
        <f t="shared" si="41"/>
        <v>0</v>
      </c>
      <c r="AP55" s="18">
        <f t="shared" si="41"/>
        <v>0</v>
      </c>
      <c r="AQ55" s="18">
        <f t="shared" ref="AQ55:AR55" si="42">AQ15</f>
        <v>0</v>
      </c>
      <c r="AR55" s="19">
        <f t="shared" si="42"/>
        <v>0</v>
      </c>
    </row>
    <row r="56" spans="1:44" x14ac:dyDescent="0.3">
      <c r="A56" t="s">
        <v>58</v>
      </c>
      <c r="B56">
        <v>2015</v>
      </c>
      <c r="C56" s="25">
        <f>IF('CHP-Check'!C16="OK",th_eff!C16,th_eff!C$40)</f>
        <v>0.36054964192945299</v>
      </c>
      <c r="D56" s="26">
        <f>IF('CHP-Check'!D16="OK",th_eff!D16,th_eff!D$40)</f>
        <v>0.36054964192945299</v>
      </c>
      <c r="E56" s="26">
        <f>IF('CHP-Check'!E16="OK",th_eff!E16,th_eff!E$40)</f>
        <v>0.66666666666666663</v>
      </c>
      <c r="F56" s="26">
        <f>IF('CHP-Check'!F16="OK",th_eff!F16,th_eff!F$40)</f>
        <v>0.36091130109516351</v>
      </c>
      <c r="G56" s="26">
        <f>IF('CHP-Check'!G16="OK",th_eff!G16,th_eff!G$40)</f>
        <v>0.36091130109516351</v>
      </c>
      <c r="H56" s="26">
        <f>IF('CHP-Check'!H16="OK",th_eff!H16,th_eff!H$40)</f>
        <v>0.38633597084018595</v>
      </c>
      <c r="I56" s="26">
        <f>IF('CHP-Check'!I16="OK",th_eff!I16,th_eff!I$40)</f>
        <v>0.38633597084018595</v>
      </c>
      <c r="J56" s="26">
        <f>IF('CHP-Check'!J16="OK",th_eff!J16,th_eff!J$40)</f>
        <v>0.44372389893139186</v>
      </c>
      <c r="K56" s="26">
        <f>IF('CHP-Check'!K16="OK",th_eff!K16,th_eff!K$40)</f>
        <v>0.38633597084018595</v>
      </c>
      <c r="L56" s="26">
        <f>IF('CHP-Check'!L16="OK",th_eff!L16,th_eff!L$40)</f>
        <v>0.38633597084018595</v>
      </c>
      <c r="M56" s="27">
        <f t="shared" ref="M56:S56" si="43">IF(M16&lt;0.1,M$40,M16)</f>
        <v>0.83171150927525161</v>
      </c>
      <c r="N56" s="27">
        <f t="shared" si="43"/>
        <v>0.79297319217951812</v>
      </c>
      <c r="O56" s="27">
        <f t="shared" si="43"/>
        <v>1</v>
      </c>
      <c r="P56" s="27">
        <f t="shared" si="43"/>
        <v>0.85685827788455249</v>
      </c>
      <c r="Q56" s="27">
        <f t="shared" si="43"/>
        <v>1</v>
      </c>
      <c r="R56" s="27">
        <f t="shared" si="43"/>
        <v>0.79297319217951812</v>
      </c>
      <c r="S56" s="27">
        <f t="shared" si="43"/>
        <v>0.71202664251460079</v>
      </c>
      <c r="T56" s="18">
        <f t="shared" si="4"/>
        <v>0</v>
      </c>
      <c r="U56" s="18">
        <f t="shared" ref="U56:AP56" si="44">U16</f>
        <v>0</v>
      </c>
      <c r="V56" s="18">
        <f t="shared" si="44"/>
        <v>0</v>
      </c>
      <c r="W56" s="18">
        <f t="shared" si="44"/>
        <v>0</v>
      </c>
      <c r="X56" s="18">
        <f t="shared" si="44"/>
        <v>0</v>
      </c>
      <c r="Y56" s="18">
        <f t="shared" si="44"/>
        <v>0</v>
      </c>
      <c r="Z56" s="18">
        <f t="shared" si="44"/>
        <v>0</v>
      </c>
      <c r="AA56" s="18">
        <f t="shared" si="44"/>
        <v>0</v>
      </c>
      <c r="AB56" s="18">
        <f t="shared" si="44"/>
        <v>0</v>
      </c>
      <c r="AC56" s="18">
        <f t="shared" si="44"/>
        <v>0</v>
      </c>
      <c r="AD56" s="18">
        <f t="shared" si="44"/>
        <v>0</v>
      </c>
      <c r="AE56" s="18">
        <f t="shared" si="44"/>
        <v>0</v>
      </c>
      <c r="AF56" s="18">
        <f t="shared" si="44"/>
        <v>0</v>
      </c>
      <c r="AG56" s="18">
        <f t="shared" si="44"/>
        <v>0</v>
      </c>
      <c r="AH56" s="18">
        <f t="shared" si="44"/>
        <v>0</v>
      </c>
      <c r="AI56" s="18">
        <f t="shared" si="44"/>
        <v>0</v>
      </c>
      <c r="AJ56" s="18">
        <f t="shared" si="44"/>
        <v>0</v>
      </c>
      <c r="AK56" s="18">
        <f t="shared" si="44"/>
        <v>0</v>
      </c>
      <c r="AL56" s="18">
        <f t="shared" si="44"/>
        <v>0</v>
      </c>
      <c r="AM56" s="18">
        <f t="shared" si="44"/>
        <v>0</v>
      </c>
      <c r="AN56" s="18">
        <f t="shared" si="44"/>
        <v>0</v>
      </c>
      <c r="AO56" s="18">
        <f t="shared" si="44"/>
        <v>0</v>
      </c>
      <c r="AP56" s="18">
        <f t="shared" si="44"/>
        <v>0</v>
      </c>
      <c r="AQ56" s="18">
        <f t="shared" ref="AQ56:AR56" si="45">AQ16</f>
        <v>0</v>
      </c>
      <c r="AR56" s="19">
        <f t="shared" si="45"/>
        <v>0</v>
      </c>
    </row>
    <row r="57" spans="1:44" x14ac:dyDescent="0.3">
      <c r="A57" t="s">
        <v>59</v>
      </c>
      <c r="B57">
        <v>2015</v>
      </c>
      <c r="C57" s="25">
        <f>IF('CHP-Check'!C17="OK",th_eff!C17,th_eff!C$40)</f>
        <v>0.23586160469525499</v>
      </c>
      <c r="D57" s="26">
        <f>IF('CHP-Check'!D17="OK",th_eff!D17,th_eff!D$40)</f>
        <v>0.23586160469525499</v>
      </c>
      <c r="E57" s="26">
        <f>IF('CHP-Check'!E17="OK",th_eff!E17,th_eff!E$40)</f>
        <v>0.66666666666666663</v>
      </c>
      <c r="F57" s="26">
        <f>IF('CHP-Check'!F17="OK",th_eff!F17,th_eff!F$40)</f>
        <v>0.13399270330377572</v>
      </c>
      <c r="G57" s="26">
        <f>IF('CHP-Check'!G17="OK",th_eff!G17,th_eff!G$40)</f>
        <v>0.13399270330377572</v>
      </c>
      <c r="H57" s="26">
        <f>IF('CHP-Check'!H17="OK",th_eff!H17,th_eff!H$40)</f>
        <v>0.45958962047186841</v>
      </c>
      <c r="I57" s="26">
        <f>IF('CHP-Check'!I17="OK",th_eff!I17,th_eff!I$40)</f>
        <v>0.45958962047186841</v>
      </c>
      <c r="J57" s="26">
        <f>IF('CHP-Check'!J17="OK",th_eff!J17,th_eff!J$40)</f>
        <v>0.25581718382692864</v>
      </c>
      <c r="K57" s="26">
        <f>IF('CHP-Check'!K17="OK",th_eff!K17,th_eff!K$40)</f>
        <v>0.45958962047186841</v>
      </c>
      <c r="L57" s="26">
        <f>IF('CHP-Check'!L17="OK",th_eff!L17,th_eff!L$40)</f>
        <v>0.45958962047186841</v>
      </c>
      <c r="M57" s="27">
        <f t="shared" ref="M57:S57" si="46">IF(M17&lt;0.1,M$40,M17)</f>
        <v>0.78567500196418749</v>
      </c>
      <c r="N57" s="27">
        <f t="shared" si="46"/>
        <v>0.77963394595147884</v>
      </c>
      <c r="O57" s="27">
        <f t="shared" si="46"/>
        <v>1</v>
      </c>
      <c r="P57" s="27">
        <f t="shared" si="46"/>
        <v>0.87489063867016614</v>
      </c>
      <c r="Q57" s="27">
        <f t="shared" si="46"/>
        <v>1</v>
      </c>
      <c r="R57" s="27">
        <f t="shared" si="46"/>
        <v>0.77963394595147884</v>
      </c>
      <c r="S57" s="27">
        <f t="shared" si="46"/>
        <v>0.71202664251460079</v>
      </c>
      <c r="T57" s="18">
        <f t="shared" si="4"/>
        <v>0</v>
      </c>
      <c r="U57" s="18">
        <f t="shared" ref="U57:AP57" si="47">U17</f>
        <v>0</v>
      </c>
      <c r="V57" s="18">
        <f t="shared" si="47"/>
        <v>0</v>
      </c>
      <c r="W57" s="18">
        <f t="shared" si="47"/>
        <v>0</v>
      </c>
      <c r="X57" s="18">
        <f t="shared" si="47"/>
        <v>0</v>
      </c>
      <c r="Y57" s="18">
        <f t="shared" si="47"/>
        <v>0</v>
      </c>
      <c r="Z57" s="18">
        <f t="shared" si="47"/>
        <v>0</v>
      </c>
      <c r="AA57" s="18">
        <f t="shared" si="47"/>
        <v>0</v>
      </c>
      <c r="AB57" s="18">
        <f t="shared" si="47"/>
        <v>0</v>
      </c>
      <c r="AC57" s="18">
        <f t="shared" si="47"/>
        <v>0</v>
      </c>
      <c r="AD57" s="18">
        <f t="shared" si="47"/>
        <v>0</v>
      </c>
      <c r="AE57" s="18">
        <f t="shared" si="47"/>
        <v>0</v>
      </c>
      <c r="AF57" s="18">
        <f t="shared" si="47"/>
        <v>0</v>
      </c>
      <c r="AG57" s="18">
        <f t="shared" si="47"/>
        <v>0</v>
      </c>
      <c r="AH57" s="18">
        <f t="shared" si="47"/>
        <v>0</v>
      </c>
      <c r="AI57" s="18">
        <f t="shared" si="47"/>
        <v>0</v>
      </c>
      <c r="AJ57" s="18">
        <f t="shared" si="47"/>
        <v>0</v>
      </c>
      <c r="AK57" s="18">
        <f t="shared" si="47"/>
        <v>0</v>
      </c>
      <c r="AL57" s="18">
        <f t="shared" si="47"/>
        <v>0</v>
      </c>
      <c r="AM57" s="18">
        <f t="shared" si="47"/>
        <v>0</v>
      </c>
      <c r="AN57" s="18">
        <f t="shared" si="47"/>
        <v>0</v>
      </c>
      <c r="AO57" s="18">
        <f t="shared" si="47"/>
        <v>0</v>
      </c>
      <c r="AP57" s="18">
        <f t="shared" si="47"/>
        <v>0</v>
      </c>
      <c r="AQ57" s="18">
        <f t="shared" ref="AQ57:AR57" si="48">AQ17</f>
        <v>0</v>
      </c>
      <c r="AR57" s="19">
        <f t="shared" si="48"/>
        <v>0</v>
      </c>
    </row>
    <row r="58" spans="1:44" x14ac:dyDescent="0.3">
      <c r="A58" t="s">
        <v>61</v>
      </c>
      <c r="B58">
        <v>2015</v>
      </c>
      <c r="C58" s="25">
        <f>IF('CHP-Check'!C18="OK",th_eff!C18,th_eff!C$40)</f>
        <v>0.44683505702188792</v>
      </c>
      <c r="D58" s="26">
        <f>IF('CHP-Check'!D18="OK",th_eff!D18,th_eff!D$40)</f>
        <v>0.44683505702188792</v>
      </c>
      <c r="E58" s="26">
        <f>IF('CHP-Check'!E18="OK",th_eff!E18,th_eff!E$40)</f>
        <v>0.66666666666666663</v>
      </c>
      <c r="F58" s="26">
        <f>IF('CHP-Check'!F18="OK",th_eff!F18,th_eff!F$40)</f>
        <v>0.36091130109516351</v>
      </c>
      <c r="G58" s="26">
        <f>IF('CHP-Check'!G18="OK",th_eff!G18,th_eff!G$40)</f>
        <v>0.36091130109516351</v>
      </c>
      <c r="H58" s="26">
        <f>IF('CHP-Check'!H18="OK",th_eff!H18,th_eff!H$40)</f>
        <v>0.53340421740520072</v>
      </c>
      <c r="I58" s="26">
        <f>IF('CHP-Check'!I18="OK",th_eff!I18,th_eff!I$40)</f>
        <v>0.53340421740520072</v>
      </c>
      <c r="J58" s="26">
        <f>IF('CHP-Check'!J18="OK",th_eff!J18,th_eff!J$40)</f>
        <v>0.44372389893139186</v>
      </c>
      <c r="K58" s="26">
        <f>IF('CHP-Check'!K18="OK",th_eff!K18,th_eff!K$40)</f>
        <v>0.53340421740520072</v>
      </c>
      <c r="L58" s="26">
        <f>IF('CHP-Check'!L18="OK",th_eff!L18,th_eff!L$40)</f>
        <v>0.53340421740520072</v>
      </c>
      <c r="M58" s="27">
        <f t="shared" ref="M58:S58" si="49">IF(M18&lt;0.1,M$40,M18)</f>
        <v>0.91344027791726412</v>
      </c>
      <c r="N58" s="27">
        <f t="shared" si="49"/>
        <v>0.69222862329671853</v>
      </c>
      <c r="O58" s="27">
        <f t="shared" si="49"/>
        <v>1</v>
      </c>
      <c r="P58" s="27">
        <f t="shared" si="49"/>
        <v>0.72768757320889077</v>
      </c>
      <c r="Q58" s="27">
        <f t="shared" si="49"/>
        <v>1</v>
      </c>
      <c r="R58" s="27">
        <f t="shared" si="49"/>
        <v>0.69222862329671853</v>
      </c>
      <c r="S58" s="27">
        <f t="shared" si="49"/>
        <v>0.71202664251460079</v>
      </c>
      <c r="T58" s="18">
        <f t="shared" si="4"/>
        <v>0</v>
      </c>
      <c r="U58" s="18">
        <f t="shared" ref="U58:AP58" si="50">U18</f>
        <v>0</v>
      </c>
      <c r="V58" s="18">
        <f t="shared" si="50"/>
        <v>0</v>
      </c>
      <c r="W58" s="18">
        <f t="shared" si="50"/>
        <v>0</v>
      </c>
      <c r="X58" s="18">
        <f t="shared" si="50"/>
        <v>0</v>
      </c>
      <c r="Y58" s="18">
        <f t="shared" si="50"/>
        <v>0</v>
      </c>
      <c r="Z58" s="18">
        <f t="shared" si="50"/>
        <v>0</v>
      </c>
      <c r="AA58" s="18">
        <f t="shared" si="50"/>
        <v>0</v>
      </c>
      <c r="AB58" s="18">
        <f t="shared" si="50"/>
        <v>0</v>
      </c>
      <c r="AC58" s="18">
        <f t="shared" si="50"/>
        <v>0</v>
      </c>
      <c r="AD58" s="18">
        <f t="shared" si="50"/>
        <v>0</v>
      </c>
      <c r="AE58" s="18">
        <f t="shared" si="50"/>
        <v>0</v>
      </c>
      <c r="AF58" s="18">
        <f t="shared" si="50"/>
        <v>0</v>
      </c>
      <c r="AG58" s="18">
        <f t="shared" si="50"/>
        <v>0</v>
      </c>
      <c r="AH58" s="18">
        <f t="shared" si="50"/>
        <v>0</v>
      </c>
      <c r="AI58" s="18">
        <f t="shared" si="50"/>
        <v>0</v>
      </c>
      <c r="AJ58" s="18">
        <f t="shared" si="50"/>
        <v>0</v>
      </c>
      <c r="AK58" s="18">
        <f t="shared" si="50"/>
        <v>0</v>
      </c>
      <c r="AL58" s="18">
        <f t="shared" si="50"/>
        <v>0</v>
      </c>
      <c r="AM58" s="18">
        <f t="shared" si="50"/>
        <v>0</v>
      </c>
      <c r="AN58" s="18">
        <f t="shared" si="50"/>
        <v>0</v>
      </c>
      <c r="AO58" s="18">
        <f t="shared" si="50"/>
        <v>0</v>
      </c>
      <c r="AP58" s="18">
        <f t="shared" si="50"/>
        <v>0</v>
      </c>
      <c r="AQ58" s="18">
        <f t="shared" ref="AQ58:AR58" si="51">AQ18</f>
        <v>0</v>
      </c>
      <c r="AR58" s="19">
        <f t="shared" si="51"/>
        <v>0</v>
      </c>
    </row>
    <row r="59" spans="1:44" x14ac:dyDescent="0.3">
      <c r="A59" t="s">
        <v>62</v>
      </c>
      <c r="B59">
        <v>2015</v>
      </c>
      <c r="C59" s="25">
        <f>IF('CHP-Check'!C19="OK",th_eff!C19,th_eff!C$40)</f>
        <v>0.37639046064922915</v>
      </c>
      <c r="D59" s="26">
        <f>IF('CHP-Check'!D19="OK",th_eff!D19,th_eff!D$40)</f>
        <v>0.37639046064922915</v>
      </c>
      <c r="E59" s="26">
        <f>IF('CHP-Check'!E19="OK",th_eff!E19,th_eff!E$40)</f>
        <v>0.66666666666666663</v>
      </c>
      <c r="F59" s="26">
        <f>IF('CHP-Check'!F19="OK",th_eff!F19,th_eff!F$40)</f>
        <v>0.17794140325865118</v>
      </c>
      <c r="G59" s="26">
        <f>IF('CHP-Check'!G19="OK",th_eff!G19,th_eff!G$40)</f>
        <v>0.17794140325865118</v>
      </c>
      <c r="H59" s="26">
        <f>IF('CHP-Check'!H19="OK",th_eff!H19,th_eff!H$40)</f>
        <v>0.65593093378767642</v>
      </c>
      <c r="I59" s="26">
        <f>IF('CHP-Check'!I19="OK",th_eff!I19,th_eff!I$40)</f>
        <v>0.65593093378767642</v>
      </c>
      <c r="J59" s="26">
        <f>IF('CHP-Check'!J19="OK",th_eff!J19,th_eff!J$40)</f>
        <v>0.57615653280359402</v>
      </c>
      <c r="K59" s="26">
        <f>IF('CHP-Check'!K19="OK",th_eff!K19,th_eff!K$40)</f>
        <v>0.65593093378767642</v>
      </c>
      <c r="L59" s="26">
        <f>IF('CHP-Check'!L19="OK",th_eff!L19,th_eff!L$40)</f>
        <v>0.65593093378767642</v>
      </c>
      <c r="M59" s="27">
        <f t="shared" ref="M59:S59" si="52">IF(M19&lt;0.1,M$40,M19)</f>
        <v>0.83641880447718786</v>
      </c>
      <c r="N59" s="27">
        <f t="shared" si="52"/>
        <v>0.80120943949318124</v>
      </c>
      <c r="O59" s="27">
        <f t="shared" si="52"/>
        <v>1</v>
      </c>
      <c r="P59" s="27">
        <f t="shared" si="52"/>
        <v>0.69519833969354727</v>
      </c>
      <c r="Q59" s="27">
        <f t="shared" si="52"/>
        <v>1</v>
      </c>
      <c r="R59" s="27">
        <f t="shared" si="52"/>
        <v>0.80120943949318124</v>
      </c>
      <c r="S59" s="27">
        <f t="shared" si="52"/>
        <v>0.71202664251460079</v>
      </c>
      <c r="T59" s="18">
        <f t="shared" si="4"/>
        <v>0</v>
      </c>
      <c r="U59" s="18">
        <f t="shared" ref="U59:AP59" si="53">U19</f>
        <v>0</v>
      </c>
      <c r="V59" s="18">
        <f t="shared" si="53"/>
        <v>0</v>
      </c>
      <c r="W59" s="18">
        <f t="shared" si="53"/>
        <v>0</v>
      </c>
      <c r="X59" s="18">
        <f t="shared" si="53"/>
        <v>0</v>
      </c>
      <c r="Y59" s="18">
        <f t="shared" si="53"/>
        <v>0</v>
      </c>
      <c r="Z59" s="18">
        <f t="shared" si="53"/>
        <v>0</v>
      </c>
      <c r="AA59" s="18">
        <f t="shared" si="53"/>
        <v>0</v>
      </c>
      <c r="AB59" s="18">
        <f t="shared" si="53"/>
        <v>0</v>
      </c>
      <c r="AC59" s="18">
        <f t="shared" si="53"/>
        <v>0</v>
      </c>
      <c r="AD59" s="18">
        <f t="shared" si="53"/>
        <v>0</v>
      </c>
      <c r="AE59" s="18">
        <f t="shared" si="53"/>
        <v>0</v>
      </c>
      <c r="AF59" s="18">
        <f t="shared" si="53"/>
        <v>0</v>
      </c>
      <c r="AG59" s="18">
        <f t="shared" si="53"/>
        <v>0</v>
      </c>
      <c r="AH59" s="18">
        <f t="shared" si="53"/>
        <v>0</v>
      </c>
      <c r="AI59" s="18">
        <f t="shared" si="53"/>
        <v>0</v>
      </c>
      <c r="AJ59" s="18">
        <f t="shared" si="53"/>
        <v>0</v>
      </c>
      <c r="AK59" s="18">
        <f t="shared" si="53"/>
        <v>0</v>
      </c>
      <c r="AL59" s="18">
        <f t="shared" si="53"/>
        <v>0</v>
      </c>
      <c r="AM59" s="18">
        <f t="shared" si="53"/>
        <v>0</v>
      </c>
      <c r="AN59" s="18">
        <f t="shared" si="53"/>
        <v>0</v>
      </c>
      <c r="AO59" s="18">
        <f t="shared" si="53"/>
        <v>0</v>
      </c>
      <c r="AP59" s="18">
        <f t="shared" si="53"/>
        <v>0</v>
      </c>
      <c r="AQ59" s="18">
        <f t="shared" ref="AQ59:AR59" si="54">AQ19</f>
        <v>0</v>
      </c>
      <c r="AR59" s="19">
        <f t="shared" si="54"/>
        <v>0</v>
      </c>
    </row>
    <row r="60" spans="1:44" x14ac:dyDescent="0.3">
      <c r="A60" t="s">
        <v>64</v>
      </c>
      <c r="B60">
        <v>2015</v>
      </c>
      <c r="C60" s="25">
        <f>IF('CHP-Check'!C20="OK",th_eff!C20,th_eff!C$40)</f>
        <v>0.48149006794111948</v>
      </c>
      <c r="D60" s="26">
        <f>IF('CHP-Check'!D20="OK",th_eff!D20,th_eff!D$40)</f>
        <v>0.48149006794111948</v>
      </c>
      <c r="E60" s="26">
        <f>IF('CHP-Check'!E20="OK",th_eff!E20,th_eff!E$40)</f>
        <v>0.66666666666666663</v>
      </c>
      <c r="F60" s="26">
        <f>IF('CHP-Check'!F20="OK",th_eff!F20,th_eff!F$40)</f>
        <v>0.43687150837988831</v>
      </c>
      <c r="G60" s="26">
        <f>IF('CHP-Check'!G20="OK",th_eff!G20,th_eff!G$40)</f>
        <v>0.43687150837988831</v>
      </c>
      <c r="H60" s="26">
        <f>IF('CHP-Check'!H20="OK",th_eff!H20,th_eff!H$40)</f>
        <v>0.63668439182636039</v>
      </c>
      <c r="I60" s="26">
        <f>IF('CHP-Check'!I20="OK",th_eff!I20,th_eff!I$40)</f>
        <v>0.63668439182636039</v>
      </c>
      <c r="J60" s="26">
        <f>IF('CHP-Check'!J20="OK",th_eff!J20,th_eff!J$40)</f>
        <v>0.44372389893139186</v>
      </c>
      <c r="K60" s="26">
        <f>IF('CHP-Check'!K20="OK",th_eff!K20,th_eff!K$40)</f>
        <v>0.63668439182636039</v>
      </c>
      <c r="L60" s="26">
        <f>IF('CHP-Check'!L20="OK",th_eff!L20,th_eff!L$40)</f>
        <v>0.63668439182636039</v>
      </c>
      <c r="M60" s="27">
        <f t="shared" ref="M60:S60" si="55">IF(M20&lt;0.1,M$40,M20)</f>
        <v>0.7387725890141349</v>
      </c>
      <c r="N60" s="27">
        <f t="shared" si="55"/>
        <v>0.84690570502597873</v>
      </c>
      <c r="O60" s="27">
        <f t="shared" si="55"/>
        <v>1</v>
      </c>
      <c r="P60" s="27">
        <f t="shared" si="55"/>
        <v>0.66467661691542279</v>
      </c>
      <c r="Q60" s="27">
        <f t="shared" si="55"/>
        <v>1</v>
      </c>
      <c r="R60" s="27">
        <f t="shared" si="55"/>
        <v>0.84690570502597873</v>
      </c>
      <c r="S60" s="27">
        <f t="shared" si="55"/>
        <v>0.71202664251460079</v>
      </c>
      <c r="T60" s="18">
        <f t="shared" si="4"/>
        <v>0</v>
      </c>
      <c r="U60" s="18">
        <f t="shared" ref="U60:AP60" si="56">U20</f>
        <v>0</v>
      </c>
      <c r="V60" s="18">
        <f t="shared" si="56"/>
        <v>0</v>
      </c>
      <c r="W60" s="18">
        <f t="shared" si="56"/>
        <v>0</v>
      </c>
      <c r="X60" s="18">
        <f t="shared" si="56"/>
        <v>0</v>
      </c>
      <c r="Y60" s="18">
        <f t="shared" si="56"/>
        <v>0</v>
      </c>
      <c r="Z60" s="18">
        <f t="shared" si="56"/>
        <v>0</v>
      </c>
      <c r="AA60" s="18">
        <f t="shared" si="56"/>
        <v>0</v>
      </c>
      <c r="AB60" s="18">
        <f t="shared" si="56"/>
        <v>0</v>
      </c>
      <c r="AC60" s="18">
        <f t="shared" si="56"/>
        <v>0</v>
      </c>
      <c r="AD60" s="18">
        <f t="shared" si="56"/>
        <v>0</v>
      </c>
      <c r="AE60" s="18">
        <f t="shared" si="56"/>
        <v>0</v>
      </c>
      <c r="AF60" s="18">
        <f t="shared" si="56"/>
        <v>0</v>
      </c>
      <c r="AG60" s="18">
        <f t="shared" si="56"/>
        <v>0</v>
      </c>
      <c r="AH60" s="18">
        <f t="shared" si="56"/>
        <v>0</v>
      </c>
      <c r="AI60" s="18">
        <f t="shared" si="56"/>
        <v>0</v>
      </c>
      <c r="AJ60" s="18">
        <f t="shared" si="56"/>
        <v>0</v>
      </c>
      <c r="AK60" s="18">
        <f t="shared" si="56"/>
        <v>0</v>
      </c>
      <c r="AL60" s="18">
        <f t="shared" si="56"/>
        <v>0</v>
      </c>
      <c r="AM60" s="18">
        <f t="shared" si="56"/>
        <v>0</v>
      </c>
      <c r="AN60" s="18">
        <f t="shared" si="56"/>
        <v>0</v>
      </c>
      <c r="AO60" s="18">
        <f t="shared" si="56"/>
        <v>0</v>
      </c>
      <c r="AP60" s="18">
        <f t="shared" si="56"/>
        <v>0</v>
      </c>
      <c r="AQ60" s="18">
        <f t="shared" ref="AQ60:AR60" si="57">AQ20</f>
        <v>0</v>
      </c>
      <c r="AR60" s="19">
        <f t="shared" si="57"/>
        <v>0</v>
      </c>
    </row>
    <row r="61" spans="1:44" x14ac:dyDescent="0.3">
      <c r="A61" t="s">
        <v>65</v>
      </c>
      <c r="B61">
        <v>2015</v>
      </c>
      <c r="C61" s="25">
        <f>IF('CHP-Check'!C21="OK",th_eff!C21,th_eff!C$40)</f>
        <v>0.13043478260869565</v>
      </c>
      <c r="D61" s="26">
        <f>IF('CHP-Check'!D21="OK",th_eff!D21,th_eff!D$40)</f>
        <v>0.13043478260869565</v>
      </c>
      <c r="E61" s="26">
        <f>IF('CHP-Check'!E21="OK",th_eff!E21,th_eff!E$40)</f>
        <v>0.66666666666666663</v>
      </c>
      <c r="F61" s="26">
        <f>IF('CHP-Check'!F21="OK",th_eff!F21,th_eff!F$40)</f>
        <v>0.36091130109516351</v>
      </c>
      <c r="G61" s="26">
        <f>IF('CHP-Check'!G21="OK",th_eff!G21,th_eff!G$40)</f>
        <v>0.36091130109516351</v>
      </c>
      <c r="H61" s="26">
        <f>IF('CHP-Check'!H21="OK",th_eff!H21,th_eff!H$40)</f>
        <v>0.38633597084018595</v>
      </c>
      <c r="I61" s="26">
        <f>IF('CHP-Check'!I21="OK",th_eff!I21,th_eff!I$40)</f>
        <v>0.38633597084018595</v>
      </c>
      <c r="J61" s="26">
        <f>IF('CHP-Check'!J21="OK",th_eff!J21,th_eff!J$40)</f>
        <v>0.44372389893139186</v>
      </c>
      <c r="K61" s="26">
        <f>IF('CHP-Check'!K21="OK",th_eff!K21,th_eff!K$40)</f>
        <v>0.38633597084018595</v>
      </c>
      <c r="L61" s="26">
        <f>IF('CHP-Check'!L21="OK",th_eff!L21,th_eff!L$40)</f>
        <v>0.38633597084018595</v>
      </c>
      <c r="M61" s="27">
        <f t="shared" ref="M61:S61" si="58">IF(M21&lt;0.1,M$40,M21)</f>
        <v>0.83171150927525161</v>
      </c>
      <c r="N61" s="27">
        <f t="shared" si="58"/>
        <v>0.79297319217951812</v>
      </c>
      <c r="O61" s="27">
        <f t="shared" si="58"/>
        <v>1</v>
      </c>
      <c r="P61" s="27">
        <f t="shared" si="58"/>
        <v>0.85685827788455249</v>
      </c>
      <c r="Q61" s="27">
        <f t="shared" si="58"/>
        <v>1</v>
      </c>
      <c r="R61" s="27">
        <f t="shared" si="58"/>
        <v>0.79297319217951812</v>
      </c>
      <c r="S61" s="27">
        <f t="shared" si="58"/>
        <v>0.71202664251460079</v>
      </c>
      <c r="T61" s="18">
        <f t="shared" si="4"/>
        <v>0</v>
      </c>
      <c r="U61" s="18">
        <f t="shared" ref="U61:AP61" si="59">U21</f>
        <v>0</v>
      </c>
      <c r="V61" s="18">
        <f t="shared" si="59"/>
        <v>0</v>
      </c>
      <c r="W61" s="18">
        <f t="shared" si="59"/>
        <v>0</v>
      </c>
      <c r="X61" s="18">
        <f t="shared" si="59"/>
        <v>0</v>
      </c>
      <c r="Y61" s="18">
        <f t="shared" si="59"/>
        <v>0</v>
      </c>
      <c r="Z61" s="18">
        <f t="shared" si="59"/>
        <v>0</v>
      </c>
      <c r="AA61" s="18">
        <f t="shared" si="59"/>
        <v>0</v>
      </c>
      <c r="AB61" s="18">
        <f t="shared" si="59"/>
        <v>0</v>
      </c>
      <c r="AC61" s="18">
        <f t="shared" si="59"/>
        <v>0</v>
      </c>
      <c r="AD61" s="18">
        <f t="shared" si="59"/>
        <v>0</v>
      </c>
      <c r="AE61" s="18">
        <f t="shared" si="59"/>
        <v>0</v>
      </c>
      <c r="AF61" s="18">
        <f t="shared" si="59"/>
        <v>0</v>
      </c>
      <c r="AG61" s="18">
        <f t="shared" si="59"/>
        <v>0</v>
      </c>
      <c r="AH61" s="18">
        <f t="shared" si="59"/>
        <v>0</v>
      </c>
      <c r="AI61" s="18">
        <f t="shared" si="59"/>
        <v>0</v>
      </c>
      <c r="AJ61" s="18">
        <f t="shared" si="59"/>
        <v>0</v>
      </c>
      <c r="AK61" s="18">
        <f t="shared" si="59"/>
        <v>0</v>
      </c>
      <c r="AL61" s="18">
        <f t="shared" si="59"/>
        <v>0</v>
      </c>
      <c r="AM61" s="18">
        <f t="shared" si="59"/>
        <v>0</v>
      </c>
      <c r="AN61" s="18">
        <f t="shared" si="59"/>
        <v>0</v>
      </c>
      <c r="AO61" s="18">
        <f t="shared" si="59"/>
        <v>0</v>
      </c>
      <c r="AP61" s="18">
        <f t="shared" si="59"/>
        <v>0</v>
      </c>
      <c r="AQ61" s="18">
        <f t="shared" ref="AQ61:AR61" si="60">AQ21</f>
        <v>0</v>
      </c>
      <c r="AR61" s="19">
        <f t="shared" si="60"/>
        <v>0</v>
      </c>
    </row>
    <row r="62" spans="1:44" x14ac:dyDescent="0.3">
      <c r="A62" t="s">
        <v>66</v>
      </c>
      <c r="B62">
        <v>2015</v>
      </c>
      <c r="C62" s="25">
        <f>IF('CHP-Check'!C22="OK",th_eff!C22,th_eff!C$40)</f>
        <v>0.30512263027851749</v>
      </c>
      <c r="D62" s="26">
        <f>IF('CHP-Check'!D22="OK",th_eff!D22,th_eff!D$40)</f>
        <v>0.30512263027851749</v>
      </c>
      <c r="E62" s="26">
        <f>IF('CHP-Check'!E22="OK",th_eff!E22,th_eff!E$40)</f>
        <v>0.66666666666666663</v>
      </c>
      <c r="F62" s="26">
        <f>IF('CHP-Check'!F22="OK",th_eff!F22,th_eff!F$40)</f>
        <v>3.4944758286257059E-2</v>
      </c>
      <c r="G62" s="26">
        <f>IF('CHP-Check'!G22="OK",th_eff!G22,th_eff!G$40)</f>
        <v>3.4944758286257059E-2</v>
      </c>
      <c r="H62" s="26">
        <f>IF('CHP-Check'!H22="OK",th_eff!H22,th_eff!H$40)</f>
        <v>6.7866651355591806E-2</v>
      </c>
      <c r="I62" s="26">
        <f>IF('CHP-Check'!I22="OK",th_eff!I22,th_eff!I$40)</f>
        <v>6.7866651355591806E-2</v>
      </c>
      <c r="J62" s="26">
        <f>IF('CHP-Check'!J22="OK",th_eff!J22,th_eff!J$40)</f>
        <v>0.30019917223454301</v>
      </c>
      <c r="K62" s="26">
        <f>IF('CHP-Check'!K22="OK",th_eff!K22,th_eff!K$40)</f>
        <v>6.7866651355591806E-2</v>
      </c>
      <c r="L62" s="26">
        <f>IF('CHP-Check'!L22="OK",th_eff!L22,th_eff!L$40)</f>
        <v>6.7866651355591806E-2</v>
      </c>
      <c r="M62" s="27">
        <f t="shared" ref="M62:S62" si="61">IF(M22&lt;0.1,M$40,M22)</f>
        <v>0.66712320482976495</v>
      </c>
      <c r="N62" s="27">
        <f t="shared" si="61"/>
        <v>0.85275299238302493</v>
      </c>
      <c r="O62" s="27">
        <f t="shared" si="61"/>
        <v>1</v>
      </c>
      <c r="P62" s="27">
        <f t="shared" si="61"/>
        <v>0.85685827788455249</v>
      </c>
      <c r="Q62" s="27">
        <f t="shared" si="61"/>
        <v>1</v>
      </c>
      <c r="R62" s="27">
        <f t="shared" si="61"/>
        <v>0.85275299238302493</v>
      </c>
      <c r="S62" s="27">
        <f t="shared" si="61"/>
        <v>0.71202664251460079</v>
      </c>
      <c r="T62" s="18">
        <f t="shared" si="4"/>
        <v>0</v>
      </c>
      <c r="U62" s="18">
        <f t="shared" ref="U62:AP62" si="62">U22</f>
        <v>0</v>
      </c>
      <c r="V62" s="18">
        <f t="shared" si="62"/>
        <v>0</v>
      </c>
      <c r="W62" s="18">
        <f t="shared" si="62"/>
        <v>0</v>
      </c>
      <c r="X62" s="18">
        <f t="shared" si="62"/>
        <v>0</v>
      </c>
      <c r="Y62" s="18">
        <f t="shared" si="62"/>
        <v>0</v>
      </c>
      <c r="Z62" s="18">
        <f t="shared" si="62"/>
        <v>0</v>
      </c>
      <c r="AA62" s="18">
        <f t="shared" si="62"/>
        <v>0</v>
      </c>
      <c r="AB62" s="18">
        <f t="shared" si="62"/>
        <v>0</v>
      </c>
      <c r="AC62" s="18">
        <f t="shared" si="62"/>
        <v>0</v>
      </c>
      <c r="AD62" s="18">
        <f t="shared" si="62"/>
        <v>0</v>
      </c>
      <c r="AE62" s="18">
        <f t="shared" si="62"/>
        <v>0</v>
      </c>
      <c r="AF62" s="18">
        <f t="shared" si="62"/>
        <v>0</v>
      </c>
      <c r="AG62" s="18">
        <f t="shared" si="62"/>
        <v>0</v>
      </c>
      <c r="AH62" s="18">
        <f t="shared" si="62"/>
        <v>0</v>
      </c>
      <c r="AI62" s="18">
        <f t="shared" si="62"/>
        <v>0</v>
      </c>
      <c r="AJ62" s="18">
        <f t="shared" si="62"/>
        <v>0</v>
      </c>
      <c r="AK62" s="18">
        <f t="shared" si="62"/>
        <v>0</v>
      </c>
      <c r="AL62" s="18">
        <f t="shared" si="62"/>
        <v>0</v>
      </c>
      <c r="AM62" s="18">
        <f t="shared" si="62"/>
        <v>0</v>
      </c>
      <c r="AN62" s="18">
        <f t="shared" si="62"/>
        <v>0</v>
      </c>
      <c r="AO62" s="18">
        <f t="shared" si="62"/>
        <v>0</v>
      </c>
      <c r="AP62" s="18">
        <f t="shared" si="62"/>
        <v>0</v>
      </c>
      <c r="AQ62" s="18">
        <f t="shared" ref="AQ62:AR62" si="63">AQ22</f>
        <v>0</v>
      </c>
      <c r="AR62" s="19">
        <f t="shared" si="63"/>
        <v>0</v>
      </c>
    </row>
    <row r="63" spans="1:44" x14ac:dyDescent="0.3">
      <c r="A63" t="s">
        <v>67</v>
      </c>
      <c r="B63">
        <v>2015</v>
      </c>
      <c r="C63" s="25">
        <f>IF('CHP-Check'!C23="OK",th_eff!C23,th_eff!C$40)</f>
        <v>0.27321824099666109</v>
      </c>
      <c r="D63" s="26">
        <f>IF('CHP-Check'!D23="OK",th_eff!D23,th_eff!D$40)</f>
        <v>0.27321824099666109</v>
      </c>
      <c r="E63" s="26">
        <f>IF('CHP-Check'!E23="OK",th_eff!E23,th_eff!E$40)</f>
        <v>0.66666666666666663</v>
      </c>
      <c r="F63" s="26">
        <f>IF('CHP-Check'!F23="OK",th_eff!F23,th_eff!F$40)</f>
        <v>0.16788446842122753</v>
      </c>
      <c r="G63" s="26">
        <f>IF('CHP-Check'!G23="OK",th_eff!G23,th_eff!G$40)</f>
        <v>0.16788446842122753</v>
      </c>
      <c r="H63" s="26">
        <f>IF('CHP-Check'!H23="OK",th_eff!H23,th_eff!H$40)</f>
        <v>0.11170848708321938</v>
      </c>
      <c r="I63" s="26">
        <f>IF('CHP-Check'!I23="OK",th_eff!I23,th_eff!I$40)</f>
        <v>0.11170848708321938</v>
      </c>
      <c r="J63" s="26">
        <f>IF('CHP-Check'!J23="OK",th_eff!J23,th_eff!J$40)</f>
        <v>0.40210843373493976</v>
      </c>
      <c r="K63" s="26">
        <f>IF('CHP-Check'!K23="OK",th_eff!K23,th_eff!K$40)</f>
        <v>0.11170848708321938</v>
      </c>
      <c r="L63" s="26">
        <f>IF('CHP-Check'!L23="OK",th_eff!L23,th_eff!L$40)</f>
        <v>0.11170848708321938</v>
      </c>
      <c r="M63" s="27">
        <f t="shared" ref="M63:S63" si="64">IF(M23&lt;0.1,M$40,M23)</f>
        <v>0.81332401990744774</v>
      </c>
      <c r="N63" s="27">
        <f t="shared" si="64"/>
        <v>0.81804562024521443</v>
      </c>
      <c r="O63" s="27">
        <f t="shared" si="64"/>
        <v>1</v>
      </c>
      <c r="P63" s="27">
        <f t="shared" si="64"/>
        <v>0.82755501959602051</v>
      </c>
      <c r="Q63" s="27">
        <f t="shared" si="64"/>
        <v>1</v>
      </c>
      <c r="R63" s="27">
        <f t="shared" si="64"/>
        <v>0.81804562024521443</v>
      </c>
      <c r="S63" s="27">
        <f t="shared" si="64"/>
        <v>0.75965665236051494</v>
      </c>
      <c r="T63" s="18">
        <f t="shared" si="4"/>
        <v>0</v>
      </c>
      <c r="U63" s="18">
        <f t="shared" ref="U63:AP63" si="65">U23</f>
        <v>0</v>
      </c>
      <c r="V63" s="18">
        <f t="shared" si="65"/>
        <v>0</v>
      </c>
      <c r="W63" s="18">
        <f t="shared" si="65"/>
        <v>0</v>
      </c>
      <c r="X63" s="18">
        <f t="shared" si="65"/>
        <v>0</v>
      </c>
      <c r="Y63" s="18">
        <f t="shared" si="65"/>
        <v>0</v>
      </c>
      <c r="Z63" s="18">
        <f t="shared" si="65"/>
        <v>0</v>
      </c>
      <c r="AA63" s="18">
        <f t="shared" si="65"/>
        <v>0</v>
      </c>
      <c r="AB63" s="18">
        <f t="shared" si="65"/>
        <v>0</v>
      </c>
      <c r="AC63" s="18">
        <f t="shared" si="65"/>
        <v>0</v>
      </c>
      <c r="AD63" s="18">
        <f t="shared" si="65"/>
        <v>0</v>
      </c>
      <c r="AE63" s="18">
        <f t="shared" si="65"/>
        <v>0</v>
      </c>
      <c r="AF63" s="18">
        <f t="shared" si="65"/>
        <v>0</v>
      </c>
      <c r="AG63" s="18">
        <f t="shared" si="65"/>
        <v>0</v>
      </c>
      <c r="AH63" s="18">
        <f t="shared" si="65"/>
        <v>0</v>
      </c>
      <c r="AI63" s="18">
        <f t="shared" si="65"/>
        <v>0</v>
      </c>
      <c r="AJ63" s="18">
        <f t="shared" si="65"/>
        <v>0</v>
      </c>
      <c r="AK63" s="18">
        <f t="shared" si="65"/>
        <v>0</v>
      </c>
      <c r="AL63" s="18">
        <f t="shared" si="65"/>
        <v>0</v>
      </c>
      <c r="AM63" s="18">
        <f t="shared" si="65"/>
        <v>0</v>
      </c>
      <c r="AN63" s="18">
        <f t="shared" si="65"/>
        <v>0</v>
      </c>
      <c r="AO63" s="18">
        <f t="shared" si="65"/>
        <v>0</v>
      </c>
      <c r="AP63" s="18">
        <f t="shared" si="65"/>
        <v>0</v>
      </c>
      <c r="AQ63" s="18">
        <f t="shared" ref="AQ63:AR63" si="66">AQ23</f>
        <v>0</v>
      </c>
      <c r="AR63" s="19">
        <f t="shared" si="66"/>
        <v>0</v>
      </c>
    </row>
    <row r="64" spans="1:44" x14ac:dyDescent="0.3">
      <c r="A64" t="s">
        <v>68</v>
      </c>
      <c r="B64">
        <v>2015</v>
      </c>
      <c r="C64" s="25">
        <f>IF('CHP-Check'!C24="OK",th_eff!C24,th_eff!C$40)</f>
        <v>0.37542803083198772</v>
      </c>
      <c r="D64" s="26">
        <f>IF('CHP-Check'!D24="OK",th_eff!D24,th_eff!D$40)</f>
        <v>0.37542803083198772</v>
      </c>
      <c r="E64" s="26">
        <f>IF('CHP-Check'!E24="OK",th_eff!E24,th_eff!E$40)</f>
        <v>0.66666666666666663</v>
      </c>
      <c r="F64" s="26">
        <f>IF('CHP-Check'!F24="OK",th_eff!F24,th_eff!F$40)</f>
        <v>0.13892405063291138</v>
      </c>
      <c r="G64" s="26">
        <f>IF('CHP-Check'!G24="OK",th_eff!G24,th_eff!G$40)</f>
        <v>0.13892405063291138</v>
      </c>
      <c r="H64" s="26">
        <f>IF('CHP-Check'!H24="OK",th_eff!H24,th_eff!H$40)</f>
        <v>0.38633597084018595</v>
      </c>
      <c r="I64" s="26">
        <f>IF('CHP-Check'!I24="OK",th_eff!I24,th_eff!I$40)</f>
        <v>0.38633597084018595</v>
      </c>
      <c r="J64" s="26">
        <f>IF('CHP-Check'!J24="OK",th_eff!J24,th_eff!J$40)</f>
        <v>0.44372389893139186</v>
      </c>
      <c r="K64" s="26">
        <f>IF('CHP-Check'!K24="OK",th_eff!K24,th_eff!K$40)</f>
        <v>0.38633597084018595</v>
      </c>
      <c r="L64" s="26">
        <f>IF('CHP-Check'!L24="OK",th_eff!L24,th_eff!L$40)</f>
        <v>0.38633597084018595</v>
      </c>
      <c r="M64" s="27">
        <f t="shared" ref="M64:S64" si="67">IF(M24&lt;0.1,M$40,M24)</f>
        <v>0.83171150927525161</v>
      </c>
      <c r="N64" s="27">
        <f t="shared" si="67"/>
        <v>0.79297319217951812</v>
      </c>
      <c r="O64" s="27">
        <f t="shared" si="67"/>
        <v>1</v>
      </c>
      <c r="P64" s="27">
        <f t="shared" si="67"/>
        <v>0.85685827788455249</v>
      </c>
      <c r="Q64" s="27">
        <f t="shared" si="67"/>
        <v>1</v>
      </c>
      <c r="R64" s="27">
        <f t="shared" si="67"/>
        <v>0.79297319217951812</v>
      </c>
      <c r="S64" s="27">
        <f t="shared" si="67"/>
        <v>0.71202664251460079</v>
      </c>
      <c r="T64" s="18">
        <f t="shared" si="4"/>
        <v>0</v>
      </c>
      <c r="U64" s="18">
        <f t="shared" ref="U64:AP64" si="68">U24</f>
        <v>0</v>
      </c>
      <c r="V64" s="18">
        <f t="shared" si="68"/>
        <v>0</v>
      </c>
      <c r="W64" s="18">
        <f t="shared" si="68"/>
        <v>0</v>
      </c>
      <c r="X64" s="18">
        <f t="shared" si="68"/>
        <v>0</v>
      </c>
      <c r="Y64" s="18">
        <f t="shared" si="68"/>
        <v>0</v>
      </c>
      <c r="Z64" s="18">
        <f t="shared" si="68"/>
        <v>0</v>
      </c>
      <c r="AA64" s="18">
        <f t="shared" si="68"/>
        <v>0</v>
      </c>
      <c r="AB64" s="18">
        <f t="shared" si="68"/>
        <v>0</v>
      </c>
      <c r="AC64" s="18">
        <f t="shared" si="68"/>
        <v>0</v>
      </c>
      <c r="AD64" s="18">
        <f t="shared" si="68"/>
        <v>0</v>
      </c>
      <c r="AE64" s="18">
        <f t="shared" si="68"/>
        <v>0</v>
      </c>
      <c r="AF64" s="18">
        <f t="shared" si="68"/>
        <v>0</v>
      </c>
      <c r="AG64" s="18">
        <f t="shared" si="68"/>
        <v>0</v>
      </c>
      <c r="AH64" s="18">
        <f t="shared" si="68"/>
        <v>0</v>
      </c>
      <c r="AI64" s="18">
        <f t="shared" si="68"/>
        <v>0</v>
      </c>
      <c r="AJ64" s="18">
        <f t="shared" si="68"/>
        <v>0</v>
      </c>
      <c r="AK64" s="18">
        <f t="shared" si="68"/>
        <v>0</v>
      </c>
      <c r="AL64" s="18">
        <f t="shared" si="68"/>
        <v>0</v>
      </c>
      <c r="AM64" s="18">
        <f t="shared" si="68"/>
        <v>0</v>
      </c>
      <c r="AN64" s="18">
        <f t="shared" si="68"/>
        <v>0</v>
      </c>
      <c r="AO64" s="18">
        <f t="shared" si="68"/>
        <v>0</v>
      </c>
      <c r="AP64" s="18">
        <f t="shared" si="68"/>
        <v>0</v>
      </c>
      <c r="AQ64" s="18">
        <f t="shared" ref="AQ64:AR64" si="69">AQ24</f>
        <v>0</v>
      </c>
      <c r="AR64" s="19">
        <f t="shared" si="69"/>
        <v>0</v>
      </c>
    </row>
    <row r="65" spans="1:44" x14ac:dyDescent="0.3">
      <c r="A65" t="s">
        <v>69</v>
      </c>
      <c r="B65">
        <v>2015</v>
      </c>
      <c r="C65" s="25">
        <f>IF('CHP-Check'!C25="OK",th_eff!C25,th_eff!C$40)</f>
        <v>0.58589335242805052</v>
      </c>
      <c r="D65" s="26">
        <f>IF('CHP-Check'!D25="OK",th_eff!D25,th_eff!D$40)</f>
        <v>0.58589335242805052</v>
      </c>
      <c r="E65" s="26">
        <f>IF('CHP-Check'!E25="OK",th_eff!E25,th_eff!E$40)</f>
        <v>0.66666666666666663</v>
      </c>
      <c r="F65" s="26">
        <f>IF('CHP-Check'!F25="OK",th_eff!F25,th_eff!F$40)</f>
        <v>0.41082089552238804</v>
      </c>
      <c r="G65" s="26">
        <f>IF('CHP-Check'!G25="OK",th_eff!G25,th_eff!G$40)</f>
        <v>0.41082089552238804</v>
      </c>
      <c r="H65" s="26">
        <f>IF('CHP-Check'!H25="OK",th_eff!H25,th_eff!H$40)</f>
        <v>0.38387768125190352</v>
      </c>
      <c r="I65" s="26">
        <f>IF('CHP-Check'!I25="OK",th_eff!I25,th_eff!I$40)</f>
        <v>0.38387768125190352</v>
      </c>
      <c r="J65" s="26">
        <f>IF('CHP-Check'!J25="OK",th_eff!J25,th_eff!J$40)</f>
        <v>0.44372389893139186</v>
      </c>
      <c r="K65" s="26">
        <f>IF('CHP-Check'!K25="OK",th_eff!K25,th_eff!K$40)</f>
        <v>0.38387768125190352</v>
      </c>
      <c r="L65" s="26">
        <f>IF('CHP-Check'!L25="OK",th_eff!L25,th_eff!L$40)</f>
        <v>0.38387768125190352</v>
      </c>
      <c r="M65" s="27">
        <f t="shared" ref="M65:S65" si="70">IF(M25&lt;0.1,M$40,M25)</f>
        <v>0.64688182321822352</v>
      </c>
      <c r="N65" s="27">
        <f t="shared" si="70"/>
        <v>0.72362278244631195</v>
      </c>
      <c r="O65" s="27">
        <f t="shared" si="70"/>
        <v>1</v>
      </c>
      <c r="P65" s="27">
        <f t="shared" si="70"/>
        <v>0.76351894809236831</v>
      </c>
      <c r="Q65" s="27">
        <f t="shared" si="70"/>
        <v>1</v>
      </c>
      <c r="R65" s="27">
        <f t="shared" si="70"/>
        <v>0.72362278244631195</v>
      </c>
      <c r="S65" s="27">
        <f t="shared" si="70"/>
        <v>0.53333333333333344</v>
      </c>
      <c r="T65" s="18">
        <f t="shared" si="4"/>
        <v>0</v>
      </c>
      <c r="U65" s="18">
        <f t="shared" ref="U65:AP65" si="71">U25</f>
        <v>0</v>
      </c>
      <c r="V65" s="18">
        <f t="shared" si="71"/>
        <v>0</v>
      </c>
      <c r="W65" s="18">
        <f t="shared" si="71"/>
        <v>0</v>
      </c>
      <c r="X65" s="18">
        <f t="shared" si="71"/>
        <v>0</v>
      </c>
      <c r="Y65" s="18">
        <f t="shared" si="71"/>
        <v>0</v>
      </c>
      <c r="Z65" s="18">
        <f t="shared" si="71"/>
        <v>0</v>
      </c>
      <c r="AA65" s="18">
        <f t="shared" si="71"/>
        <v>0</v>
      </c>
      <c r="AB65" s="18">
        <f t="shared" si="71"/>
        <v>0</v>
      </c>
      <c r="AC65" s="18">
        <f t="shared" si="71"/>
        <v>0</v>
      </c>
      <c r="AD65" s="18">
        <f t="shared" si="71"/>
        <v>0</v>
      </c>
      <c r="AE65" s="18">
        <f t="shared" si="71"/>
        <v>0</v>
      </c>
      <c r="AF65" s="18">
        <f t="shared" si="71"/>
        <v>0</v>
      </c>
      <c r="AG65" s="18">
        <f t="shared" si="71"/>
        <v>0</v>
      </c>
      <c r="AH65" s="18">
        <f t="shared" si="71"/>
        <v>0</v>
      </c>
      <c r="AI65" s="18">
        <f t="shared" si="71"/>
        <v>0</v>
      </c>
      <c r="AJ65" s="18">
        <f t="shared" si="71"/>
        <v>0</v>
      </c>
      <c r="AK65" s="18">
        <f t="shared" si="71"/>
        <v>0</v>
      </c>
      <c r="AL65" s="18">
        <f t="shared" si="71"/>
        <v>0</v>
      </c>
      <c r="AM65" s="18">
        <f t="shared" si="71"/>
        <v>0</v>
      </c>
      <c r="AN65" s="18">
        <f t="shared" si="71"/>
        <v>0</v>
      </c>
      <c r="AO65" s="18">
        <f t="shared" si="71"/>
        <v>0</v>
      </c>
      <c r="AP65" s="18">
        <f t="shared" si="71"/>
        <v>0</v>
      </c>
      <c r="AQ65" s="18">
        <f t="shared" ref="AQ65:AR65" si="72">AQ25</f>
        <v>0</v>
      </c>
      <c r="AR65" s="19">
        <f t="shared" si="72"/>
        <v>0</v>
      </c>
    </row>
    <row r="66" spans="1:44" x14ac:dyDescent="0.3">
      <c r="A66" t="s">
        <v>71</v>
      </c>
      <c r="B66">
        <v>2015</v>
      </c>
      <c r="C66" s="25">
        <f>IF('CHP-Check'!C26="OK",th_eff!C26,th_eff!C$40)</f>
        <v>0.40572882314143033</v>
      </c>
      <c r="D66" s="26">
        <f>IF('CHP-Check'!D26="OK",th_eff!D26,th_eff!D$40)</f>
        <v>0.40572882314143033</v>
      </c>
      <c r="E66" s="26">
        <f>IF('CHP-Check'!E26="OK",th_eff!E26,th_eff!E$40)</f>
        <v>0.66666666666666663</v>
      </c>
      <c r="F66" s="26">
        <f>IF('CHP-Check'!F26="OK",th_eff!F26,th_eff!F$40)</f>
        <v>0.52795566502463054</v>
      </c>
      <c r="G66" s="26">
        <f>IF('CHP-Check'!G26="OK",th_eff!G26,th_eff!G$40)</f>
        <v>0.52795566502463054</v>
      </c>
      <c r="H66" s="26">
        <f>IF('CHP-Check'!H26="OK",th_eff!H26,th_eff!H$40)</f>
        <v>0.17741621175562938</v>
      </c>
      <c r="I66" s="26">
        <f>IF('CHP-Check'!I26="OK",th_eff!I26,th_eff!I$40)</f>
        <v>0.17741621175562938</v>
      </c>
      <c r="J66" s="26">
        <f>IF('CHP-Check'!J26="OK",th_eff!J26,th_eff!J$40)</f>
        <v>1.5723270440251571E-3</v>
      </c>
      <c r="K66" s="26">
        <f>IF('CHP-Check'!K26="OK",th_eff!K26,th_eff!K$40)</f>
        <v>0.17741621175562938</v>
      </c>
      <c r="L66" s="26">
        <f>IF('CHP-Check'!L26="OK",th_eff!L26,th_eff!L$40)</f>
        <v>0.17741621175562938</v>
      </c>
      <c r="M66" s="27">
        <f t="shared" ref="M66:S66" si="73">IF(M26&lt;0.1,M$40,M26)</f>
        <v>0.91485415301706241</v>
      </c>
      <c r="N66" s="27">
        <f t="shared" si="73"/>
        <v>0.74762658227848089</v>
      </c>
      <c r="O66" s="27">
        <f t="shared" si="73"/>
        <v>1</v>
      </c>
      <c r="P66" s="27">
        <f t="shared" si="73"/>
        <v>0.85685827788455249</v>
      </c>
      <c r="Q66" s="27">
        <f t="shared" si="73"/>
        <v>1</v>
      </c>
      <c r="R66" s="27">
        <f t="shared" si="73"/>
        <v>0.74762658227848089</v>
      </c>
      <c r="S66" s="27">
        <f t="shared" si="73"/>
        <v>0.83333333333333337</v>
      </c>
      <c r="T66" s="18">
        <f t="shared" si="4"/>
        <v>0</v>
      </c>
      <c r="U66" s="18">
        <f t="shared" ref="U66:AP66" si="74">U26</f>
        <v>0</v>
      </c>
      <c r="V66" s="18">
        <f t="shared" si="74"/>
        <v>0</v>
      </c>
      <c r="W66" s="18">
        <f t="shared" si="74"/>
        <v>0</v>
      </c>
      <c r="X66" s="18">
        <f t="shared" si="74"/>
        <v>0</v>
      </c>
      <c r="Y66" s="18">
        <f t="shared" si="74"/>
        <v>0</v>
      </c>
      <c r="Z66" s="18">
        <f t="shared" si="74"/>
        <v>0</v>
      </c>
      <c r="AA66" s="18">
        <f t="shared" si="74"/>
        <v>0</v>
      </c>
      <c r="AB66" s="18">
        <f t="shared" si="74"/>
        <v>0</v>
      </c>
      <c r="AC66" s="18">
        <f t="shared" si="74"/>
        <v>0</v>
      </c>
      <c r="AD66" s="18">
        <f t="shared" si="74"/>
        <v>0</v>
      </c>
      <c r="AE66" s="18">
        <f t="shared" si="74"/>
        <v>0</v>
      </c>
      <c r="AF66" s="18">
        <f t="shared" si="74"/>
        <v>0</v>
      </c>
      <c r="AG66" s="18">
        <f t="shared" si="74"/>
        <v>0</v>
      </c>
      <c r="AH66" s="18">
        <f t="shared" si="74"/>
        <v>0</v>
      </c>
      <c r="AI66" s="18">
        <f t="shared" si="74"/>
        <v>0</v>
      </c>
      <c r="AJ66" s="18">
        <f t="shared" si="74"/>
        <v>0</v>
      </c>
      <c r="AK66" s="18">
        <f t="shared" si="74"/>
        <v>0</v>
      </c>
      <c r="AL66" s="18">
        <f t="shared" si="74"/>
        <v>0</v>
      </c>
      <c r="AM66" s="18">
        <f t="shared" si="74"/>
        <v>0</v>
      </c>
      <c r="AN66" s="18">
        <f t="shared" si="74"/>
        <v>0</v>
      </c>
      <c r="AO66" s="18">
        <f t="shared" si="74"/>
        <v>0</v>
      </c>
      <c r="AP66" s="18">
        <f t="shared" si="74"/>
        <v>0</v>
      </c>
      <c r="AQ66" s="18">
        <f t="shared" ref="AQ66:AR66" si="75">AQ26</f>
        <v>0</v>
      </c>
      <c r="AR66" s="19">
        <f t="shared" si="75"/>
        <v>0</v>
      </c>
    </row>
    <row r="67" spans="1:44" x14ac:dyDescent="0.3">
      <c r="A67" t="s">
        <v>72</v>
      </c>
      <c r="B67">
        <v>2015</v>
      </c>
      <c r="C67" s="25">
        <f>IF('CHP-Check'!C27="OK",th_eff!C27,th_eff!C$40)</f>
        <v>0.35038459723467508</v>
      </c>
      <c r="D67" s="26">
        <f>IF('CHP-Check'!D27="OK",th_eff!D27,th_eff!D$40)</f>
        <v>0.35038459723467508</v>
      </c>
      <c r="E67" s="26">
        <f>IF('CHP-Check'!E27="OK",th_eff!E27,th_eff!E$40)</f>
        <v>0.66666666666666663</v>
      </c>
      <c r="F67" s="26">
        <f>IF('CHP-Check'!F27="OK",th_eff!F27,th_eff!F$40)</f>
        <v>7.8507156229240899E-2</v>
      </c>
      <c r="G67" s="26">
        <f>IF('CHP-Check'!G27="OK",th_eff!G27,th_eff!G$40)</f>
        <v>7.8507156229240899E-2</v>
      </c>
      <c r="H67" s="26">
        <f>IF('CHP-Check'!H27="OK",th_eff!H27,th_eff!H$40)</f>
        <v>0.12426211572638113</v>
      </c>
      <c r="I67" s="26">
        <f>IF('CHP-Check'!I27="OK",th_eff!I27,th_eff!I$40)</f>
        <v>0.12426211572638113</v>
      </c>
      <c r="J67" s="26">
        <f>IF('CHP-Check'!J27="OK",th_eff!J27,th_eff!J$40)</f>
        <v>0.36363636363636365</v>
      </c>
      <c r="K67" s="26">
        <f>IF('CHP-Check'!K27="OK",th_eff!K27,th_eff!K$40)</f>
        <v>0.12426211572638113</v>
      </c>
      <c r="L67" s="26">
        <f>IF('CHP-Check'!L27="OK",th_eff!L27,th_eff!L$40)</f>
        <v>0.12426211572638113</v>
      </c>
      <c r="M67" s="27">
        <f t="shared" ref="M67:S67" si="76">IF(M27&lt;0.1,M$40,M27)</f>
        <v>0.95093062605752954</v>
      </c>
      <c r="N67" s="27">
        <f t="shared" si="76"/>
        <v>0.83778790144003623</v>
      </c>
      <c r="O67" s="27">
        <f t="shared" si="76"/>
        <v>1</v>
      </c>
      <c r="P67" s="27">
        <f t="shared" si="76"/>
        <v>0.76291079812206564</v>
      </c>
      <c r="Q67" s="27">
        <f t="shared" si="76"/>
        <v>1</v>
      </c>
      <c r="R67" s="27">
        <f t="shared" si="76"/>
        <v>0.83778790144003623</v>
      </c>
      <c r="S67" s="27">
        <f t="shared" si="76"/>
        <v>0.71202664251460079</v>
      </c>
      <c r="T67" s="18">
        <f t="shared" si="4"/>
        <v>0</v>
      </c>
      <c r="U67" s="18">
        <f t="shared" ref="U67:AP67" si="77">U27</f>
        <v>0</v>
      </c>
      <c r="V67" s="18">
        <f t="shared" si="77"/>
        <v>0</v>
      </c>
      <c r="W67" s="18">
        <f t="shared" si="77"/>
        <v>0</v>
      </c>
      <c r="X67" s="18">
        <f t="shared" si="77"/>
        <v>0</v>
      </c>
      <c r="Y67" s="18">
        <f t="shared" si="77"/>
        <v>0</v>
      </c>
      <c r="Z67" s="18">
        <f t="shared" si="77"/>
        <v>0</v>
      </c>
      <c r="AA67" s="18">
        <f t="shared" si="77"/>
        <v>0</v>
      </c>
      <c r="AB67" s="18">
        <f t="shared" si="77"/>
        <v>0</v>
      </c>
      <c r="AC67" s="18">
        <f t="shared" si="77"/>
        <v>0</v>
      </c>
      <c r="AD67" s="18">
        <f t="shared" si="77"/>
        <v>0</v>
      </c>
      <c r="AE67" s="18">
        <f t="shared" si="77"/>
        <v>0</v>
      </c>
      <c r="AF67" s="18">
        <f t="shared" si="77"/>
        <v>0</v>
      </c>
      <c r="AG67" s="18">
        <f t="shared" si="77"/>
        <v>0</v>
      </c>
      <c r="AH67" s="18">
        <f t="shared" si="77"/>
        <v>0</v>
      </c>
      <c r="AI67" s="18">
        <f t="shared" si="77"/>
        <v>0</v>
      </c>
      <c r="AJ67" s="18">
        <f t="shared" si="77"/>
        <v>0</v>
      </c>
      <c r="AK67" s="18">
        <f t="shared" si="77"/>
        <v>0</v>
      </c>
      <c r="AL67" s="18">
        <f t="shared" si="77"/>
        <v>0</v>
      </c>
      <c r="AM67" s="18">
        <f t="shared" si="77"/>
        <v>0</v>
      </c>
      <c r="AN67" s="18">
        <f t="shared" si="77"/>
        <v>0</v>
      </c>
      <c r="AO67" s="18">
        <f t="shared" si="77"/>
        <v>0</v>
      </c>
      <c r="AP67" s="18">
        <f t="shared" si="77"/>
        <v>0</v>
      </c>
      <c r="AQ67" s="18">
        <f t="shared" ref="AQ67:AR67" si="78">AQ27</f>
        <v>0</v>
      </c>
      <c r="AR67" s="19">
        <f t="shared" si="78"/>
        <v>0</v>
      </c>
    </row>
    <row r="68" spans="1:44" x14ac:dyDescent="0.3">
      <c r="A68" t="s">
        <v>73</v>
      </c>
      <c r="B68">
        <v>2015</v>
      </c>
      <c r="C68" s="25">
        <f>IF('CHP-Check'!C28="OK",th_eff!C28,th_eff!C$40)</f>
        <v>0.36054964192945299</v>
      </c>
      <c r="D68" s="26">
        <f>IF('CHP-Check'!D28="OK",th_eff!D28,th_eff!D$40)</f>
        <v>0.36054964192945299</v>
      </c>
      <c r="E68" s="26">
        <f>IF('CHP-Check'!E28="OK",th_eff!E28,th_eff!E$40)</f>
        <v>0.66666666666666663</v>
      </c>
      <c r="F68" s="26">
        <f>IF('CHP-Check'!F28="OK",th_eff!F28,th_eff!F$40)</f>
        <v>0.36091130109516351</v>
      </c>
      <c r="G68" s="26">
        <f>IF('CHP-Check'!G28="OK",th_eff!G28,th_eff!G$40)</f>
        <v>0.36091130109516351</v>
      </c>
      <c r="H68" s="26">
        <f>IF('CHP-Check'!H28="OK",th_eff!H28,th_eff!H$40)</f>
        <v>0.38633597084018595</v>
      </c>
      <c r="I68" s="26">
        <f>IF('CHP-Check'!I28="OK",th_eff!I28,th_eff!I$40)</f>
        <v>0.38633597084018595</v>
      </c>
      <c r="J68" s="26">
        <f>IF('CHP-Check'!J28="OK",th_eff!J28,th_eff!J$40)</f>
        <v>0.44372389893139186</v>
      </c>
      <c r="K68" s="26">
        <f>IF('CHP-Check'!K28="OK",th_eff!K28,th_eff!K$40)</f>
        <v>0.38633597084018595</v>
      </c>
      <c r="L68" s="26">
        <f>IF('CHP-Check'!L28="OK",th_eff!L28,th_eff!L$40)</f>
        <v>0.38633597084018595</v>
      </c>
      <c r="M68" s="27">
        <f t="shared" ref="M68:S68" si="79">IF(M28&lt;0.1,M$40,M28)</f>
        <v>0.83171150927525161</v>
      </c>
      <c r="N68" s="27">
        <f t="shared" si="79"/>
        <v>0.79297319217951812</v>
      </c>
      <c r="O68" s="27">
        <f t="shared" si="79"/>
        <v>1</v>
      </c>
      <c r="P68" s="27">
        <f t="shared" si="79"/>
        <v>0.85685827788455249</v>
      </c>
      <c r="Q68" s="27">
        <f t="shared" si="79"/>
        <v>1</v>
      </c>
      <c r="R68" s="27">
        <f t="shared" si="79"/>
        <v>0.79297319217951812</v>
      </c>
      <c r="S68" s="27">
        <f t="shared" si="79"/>
        <v>0.71202664251460079</v>
      </c>
      <c r="T68" s="18">
        <f t="shared" si="4"/>
        <v>0</v>
      </c>
      <c r="U68" s="18">
        <f t="shared" ref="U68:AP68" si="80">U28</f>
        <v>0</v>
      </c>
      <c r="V68" s="18">
        <f t="shared" si="80"/>
        <v>0</v>
      </c>
      <c r="W68" s="18">
        <f t="shared" si="80"/>
        <v>0</v>
      </c>
      <c r="X68" s="18">
        <f t="shared" si="80"/>
        <v>0</v>
      </c>
      <c r="Y68" s="18">
        <f t="shared" si="80"/>
        <v>0</v>
      </c>
      <c r="Z68" s="18">
        <f t="shared" si="80"/>
        <v>0</v>
      </c>
      <c r="AA68" s="18">
        <f t="shared" si="80"/>
        <v>0</v>
      </c>
      <c r="AB68" s="18">
        <f t="shared" si="80"/>
        <v>0</v>
      </c>
      <c r="AC68" s="18">
        <f t="shared" si="80"/>
        <v>0</v>
      </c>
      <c r="AD68" s="18">
        <f t="shared" si="80"/>
        <v>0</v>
      </c>
      <c r="AE68" s="18">
        <f t="shared" si="80"/>
        <v>0</v>
      </c>
      <c r="AF68" s="18">
        <f t="shared" si="80"/>
        <v>0</v>
      </c>
      <c r="AG68" s="18">
        <f t="shared" si="80"/>
        <v>0</v>
      </c>
      <c r="AH68" s="18">
        <f t="shared" si="80"/>
        <v>0</v>
      </c>
      <c r="AI68" s="18">
        <f t="shared" si="80"/>
        <v>0</v>
      </c>
      <c r="AJ68" s="18">
        <f t="shared" si="80"/>
        <v>0</v>
      </c>
      <c r="AK68" s="18">
        <f t="shared" si="80"/>
        <v>0</v>
      </c>
      <c r="AL68" s="18">
        <f t="shared" si="80"/>
        <v>0</v>
      </c>
      <c r="AM68" s="18">
        <f t="shared" si="80"/>
        <v>0</v>
      </c>
      <c r="AN68" s="18">
        <f t="shared" si="80"/>
        <v>0</v>
      </c>
      <c r="AO68" s="18">
        <f t="shared" si="80"/>
        <v>0</v>
      </c>
      <c r="AP68" s="18">
        <f t="shared" si="80"/>
        <v>0</v>
      </c>
      <c r="AQ68" s="18">
        <f t="shared" ref="AQ68:AR68" si="81">AQ28</f>
        <v>0</v>
      </c>
      <c r="AR68" s="19">
        <f t="shared" si="81"/>
        <v>0</v>
      </c>
    </row>
    <row r="69" spans="1:44" x14ac:dyDescent="0.3">
      <c r="A69" t="s">
        <v>74</v>
      </c>
      <c r="B69">
        <v>2015</v>
      </c>
      <c r="C69" s="25">
        <f>IF('CHP-Check'!C29="OK",th_eff!C29,th_eff!C$40)</f>
        <v>0.62218605200635313</v>
      </c>
      <c r="D69" s="26">
        <f>IF('CHP-Check'!D29="OK",th_eff!D29,th_eff!D$40)</f>
        <v>0.62218605200635313</v>
      </c>
      <c r="E69" s="26">
        <f>IF('CHP-Check'!E29="OK",th_eff!E29,th_eff!E$40)</f>
        <v>0.66666666666666663</v>
      </c>
      <c r="F69" s="26">
        <f>IF('CHP-Check'!F29="OK",th_eff!F29,th_eff!F$40)</f>
        <v>0.55784686109254522</v>
      </c>
      <c r="G69" s="26">
        <f>IF('CHP-Check'!G29="OK",th_eff!G29,th_eff!G$40)</f>
        <v>0.55784686109254522</v>
      </c>
      <c r="H69" s="26">
        <f>IF('CHP-Check'!H29="OK",th_eff!H29,th_eff!H$40)</f>
        <v>0.55444509757800697</v>
      </c>
      <c r="I69" s="26">
        <f>IF('CHP-Check'!I29="OK",th_eff!I29,th_eff!I$40)</f>
        <v>0.55444509757800697</v>
      </c>
      <c r="J69" s="26">
        <f>IF('CHP-Check'!J29="OK",th_eff!J29,th_eff!J$40)</f>
        <v>0.68153464350392379</v>
      </c>
      <c r="K69" s="26">
        <f>IF('CHP-Check'!K29="OK",th_eff!K29,th_eff!K$40)</f>
        <v>0.55444509757800697</v>
      </c>
      <c r="L69" s="26">
        <f>IF('CHP-Check'!L29="OK",th_eff!L29,th_eff!L$40)</f>
        <v>0.55444509757800697</v>
      </c>
      <c r="M69" s="27">
        <f t="shared" ref="M69:S69" si="82">IF(M29&lt;0.1,M$40,M29)</f>
        <v>0.93446387564034605</v>
      </c>
      <c r="N69" s="27">
        <f t="shared" si="82"/>
        <v>0.89609514117037958</v>
      </c>
      <c r="O69" s="27">
        <f t="shared" si="82"/>
        <v>1</v>
      </c>
      <c r="P69" s="27">
        <f t="shared" si="82"/>
        <v>0.90785085858355619</v>
      </c>
      <c r="Q69" s="27">
        <f t="shared" si="82"/>
        <v>1</v>
      </c>
      <c r="R69" s="27">
        <f t="shared" si="82"/>
        <v>0.89609514117037958</v>
      </c>
      <c r="S69" s="27">
        <f t="shared" si="82"/>
        <v>0.89599999999999991</v>
      </c>
      <c r="T69" s="18">
        <f t="shared" si="4"/>
        <v>0</v>
      </c>
      <c r="U69" s="18">
        <f t="shared" ref="U69:AP69" si="83">U29</f>
        <v>0</v>
      </c>
      <c r="V69" s="18">
        <f t="shared" si="83"/>
        <v>0</v>
      </c>
      <c r="W69" s="18">
        <f t="shared" si="83"/>
        <v>0</v>
      </c>
      <c r="X69" s="18">
        <f t="shared" si="83"/>
        <v>0</v>
      </c>
      <c r="Y69" s="18">
        <f t="shared" si="83"/>
        <v>0</v>
      </c>
      <c r="Z69" s="18">
        <f t="shared" si="83"/>
        <v>0</v>
      </c>
      <c r="AA69" s="18">
        <f t="shared" si="83"/>
        <v>0</v>
      </c>
      <c r="AB69" s="18">
        <f t="shared" si="83"/>
        <v>0</v>
      </c>
      <c r="AC69" s="18">
        <f t="shared" si="83"/>
        <v>0</v>
      </c>
      <c r="AD69" s="18">
        <f t="shared" si="83"/>
        <v>0</v>
      </c>
      <c r="AE69" s="18">
        <f t="shared" si="83"/>
        <v>0</v>
      </c>
      <c r="AF69" s="18">
        <f t="shared" si="83"/>
        <v>0</v>
      </c>
      <c r="AG69" s="18">
        <f t="shared" si="83"/>
        <v>0</v>
      </c>
      <c r="AH69" s="18">
        <f t="shared" si="83"/>
        <v>0</v>
      </c>
      <c r="AI69" s="18">
        <f t="shared" si="83"/>
        <v>0</v>
      </c>
      <c r="AJ69" s="18">
        <f t="shared" si="83"/>
        <v>0</v>
      </c>
      <c r="AK69" s="18">
        <f t="shared" si="83"/>
        <v>0</v>
      </c>
      <c r="AL69" s="18">
        <f t="shared" si="83"/>
        <v>0</v>
      </c>
      <c r="AM69" s="18">
        <f t="shared" si="83"/>
        <v>0</v>
      </c>
      <c r="AN69" s="18">
        <f t="shared" si="83"/>
        <v>0</v>
      </c>
      <c r="AO69" s="18">
        <f t="shared" si="83"/>
        <v>0</v>
      </c>
      <c r="AP69" s="18">
        <f t="shared" si="83"/>
        <v>0</v>
      </c>
      <c r="AQ69" s="18">
        <f t="shared" ref="AQ69:AR69" si="84">AQ29</f>
        <v>0</v>
      </c>
      <c r="AR69" s="19">
        <f t="shared" si="84"/>
        <v>0</v>
      </c>
    </row>
    <row r="70" spans="1:44" x14ac:dyDescent="0.3">
      <c r="A70" t="s">
        <v>51</v>
      </c>
      <c r="B70">
        <v>2015</v>
      </c>
      <c r="C70" s="25">
        <f>IF('CHP-Check'!C30="OK",th_eff!C30,th_eff!C$40)</f>
        <v>0.26350230390450974</v>
      </c>
      <c r="D70" s="26">
        <f>IF('CHP-Check'!D30="OK",th_eff!D30,th_eff!D$40)</f>
        <v>0.26350230390450974</v>
      </c>
      <c r="E70" s="26">
        <f>IF('CHP-Check'!E30="OK",th_eff!E30,th_eff!E$40)</f>
        <v>0.66666666666666663</v>
      </c>
      <c r="F70" s="26">
        <f>IF('CHP-Check'!F30="OK",th_eff!F30,th_eff!F$40)</f>
        <v>0.17483772186019511</v>
      </c>
      <c r="G70" s="26">
        <f>IF('CHP-Check'!G30="OK",th_eff!G30,th_eff!G$40)</f>
        <v>0.17483772186019511</v>
      </c>
      <c r="H70" s="26">
        <f>IF('CHP-Check'!H30="OK",th_eff!H30,th_eff!H$40)</f>
        <v>0.26249019460148693</v>
      </c>
      <c r="I70" s="26">
        <f>IF('CHP-Check'!I30="OK",th_eff!I30,th_eff!I$40)</f>
        <v>0.26249019460148693</v>
      </c>
      <c r="J70" s="26">
        <f>IF('CHP-Check'!J30="OK",th_eff!J30,th_eff!J$40)</f>
        <v>0.42500886869572774</v>
      </c>
      <c r="K70" s="26">
        <f>IF('CHP-Check'!K30="OK",th_eff!K30,th_eff!K$40)</f>
        <v>0.26249019460148693</v>
      </c>
      <c r="L70" s="26">
        <f>IF('CHP-Check'!L30="OK",th_eff!L30,th_eff!L$40)</f>
        <v>0.26249019460148693</v>
      </c>
      <c r="M70" s="27">
        <f t="shared" ref="M70:S70" si="85">IF(M30&lt;0.1,M$40,M30)</f>
        <v>0.83994151978988141</v>
      </c>
      <c r="N70" s="27">
        <f t="shared" si="85"/>
        <v>0.82599119602194637</v>
      </c>
      <c r="O70" s="27">
        <f t="shared" si="85"/>
        <v>1</v>
      </c>
      <c r="P70" s="27">
        <f t="shared" si="85"/>
        <v>0.8529739790271933</v>
      </c>
      <c r="Q70" s="27">
        <f t="shared" si="85"/>
        <v>1</v>
      </c>
      <c r="R70" s="27">
        <f t="shared" si="85"/>
        <v>0.82599119602194637</v>
      </c>
      <c r="S70" s="27">
        <f t="shared" si="85"/>
        <v>0.6906229021159499</v>
      </c>
      <c r="T70" s="18">
        <f t="shared" si="4"/>
        <v>0</v>
      </c>
      <c r="U70" s="18">
        <f t="shared" ref="U70:AP70" si="86">U30</f>
        <v>0</v>
      </c>
      <c r="V70" s="18">
        <f t="shared" si="86"/>
        <v>0</v>
      </c>
      <c r="W70" s="18">
        <f t="shared" si="86"/>
        <v>0</v>
      </c>
      <c r="X70" s="18">
        <f t="shared" si="86"/>
        <v>0</v>
      </c>
      <c r="Y70" s="18">
        <f t="shared" si="86"/>
        <v>0</v>
      </c>
      <c r="Z70" s="18">
        <f t="shared" si="86"/>
        <v>0</v>
      </c>
      <c r="AA70" s="18">
        <f t="shared" si="86"/>
        <v>0</v>
      </c>
      <c r="AB70" s="18">
        <f t="shared" si="86"/>
        <v>0</v>
      </c>
      <c r="AC70" s="18">
        <f t="shared" si="86"/>
        <v>0</v>
      </c>
      <c r="AD70" s="18">
        <f t="shared" si="86"/>
        <v>0</v>
      </c>
      <c r="AE70" s="18">
        <f t="shared" si="86"/>
        <v>0</v>
      </c>
      <c r="AF70" s="18">
        <f t="shared" si="86"/>
        <v>0</v>
      </c>
      <c r="AG70" s="18">
        <f t="shared" si="86"/>
        <v>0</v>
      </c>
      <c r="AH70" s="18">
        <f t="shared" si="86"/>
        <v>0</v>
      </c>
      <c r="AI70" s="18">
        <f t="shared" si="86"/>
        <v>0</v>
      </c>
      <c r="AJ70" s="18">
        <f t="shared" si="86"/>
        <v>0</v>
      </c>
      <c r="AK70" s="18">
        <f t="shared" si="86"/>
        <v>0</v>
      </c>
      <c r="AL70" s="18">
        <f t="shared" si="86"/>
        <v>0</v>
      </c>
      <c r="AM70" s="18">
        <f t="shared" si="86"/>
        <v>0</v>
      </c>
      <c r="AN70" s="18">
        <f t="shared" si="86"/>
        <v>0</v>
      </c>
      <c r="AO70" s="18">
        <f t="shared" si="86"/>
        <v>0</v>
      </c>
      <c r="AP70" s="18">
        <f t="shared" si="86"/>
        <v>0</v>
      </c>
      <c r="AQ70" s="18">
        <f t="shared" ref="AQ70:AR70" si="87">AQ30</f>
        <v>0</v>
      </c>
      <c r="AR70" s="19">
        <f t="shared" si="87"/>
        <v>0</v>
      </c>
    </row>
    <row r="71" spans="1:44" x14ac:dyDescent="0.3">
      <c r="A71" t="s">
        <v>75</v>
      </c>
      <c r="B71">
        <v>2015</v>
      </c>
      <c r="C71" s="25">
        <f>IF('CHP-Check'!C31="OK",th_eff!C31,th_eff!C$40)</f>
        <v>0.36054964192945299</v>
      </c>
      <c r="D71" s="26">
        <f>IF('CHP-Check'!D31="OK",th_eff!D31,th_eff!D$40)</f>
        <v>0.36054964192945299</v>
      </c>
      <c r="E71" s="26">
        <f>IF('CHP-Check'!E31="OK",th_eff!E31,th_eff!E$40)</f>
        <v>0.66666666666666663</v>
      </c>
      <c r="F71" s="26">
        <f>IF('CHP-Check'!F31="OK",th_eff!F31,th_eff!F$40)</f>
        <v>0.36091130109516351</v>
      </c>
      <c r="G71" s="26">
        <f>IF('CHP-Check'!G31="OK",th_eff!G31,th_eff!G$40)</f>
        <v>0.36091130109516351</v>
      </c>
      <c r="H71" s="26">
        <f>IF('CHP-Check'!H31="OK",th_eff!H31,th_eff!H$40)</f>
        <v>0.38633597084018595</v>
      </c>
      <c r="I71" s="26">
        <f>IF('CHP-Check'!I31="OK",th_eff!I31,th_eff!I$40)</f>
        <v>0.38633597084018595</v>
      </c>
      <c r="J71" s="26">
        <f>IF('CHP-Check'!J31="OK",th_eff!J31,th_eff!J$40)</f>
        <v>0.44372389893139186</v>
      </c>
      <c r="K71" s="26">
        <f>IF('CHP-Check'!K31="OK",th_eff!K31,th_eff!K$40)</f>
        <v>0.38633597084018595</v>
      </c>
      <c r="L71" s="26">
        <f>IF('CHP-Check'!L31="OK",th_eff!L31,th_eff!L$40)</f>
        <v>0.38633597084018595</v>
      </c>
      <c r="M71" s="27">
        <f t="shared" ref="M71:S71" si="88">IF(M31&lt;0.1,M$40,M31)</f>
        <v>0.62809316117504221</v>
      </c>
      <c r="N71" s="27">
        <f t="shared" si="88"/>
        <v>0.69686430567653146</v>
      </c>
      <c r="O71" s="27">
        <f t="shared" si="88"/>
        <v>1</v>
      </c>
      <c r="P71" s="27">
        <f t="shared" si="88"/>
        <v>0.64444078134014682</v>
      </c>
      <c r="Q71" s="27">
        <f t="shared" si="88"/>
        <v>1</v>
      </c>
      <c r="R71" s="27">
        <f t="shared" si="88"/>
        <v>0.69686430567653146</v>
      </c>
      <c r="S71" s="27">
        <f t="shared" si="88"/>
        <v>0.62815884476534289</v>
      </c>
      <c r="T71" s="18">
        <f t="shared" si="4"/>
        <v>0</v>
      </c>
      <c r="U71" s="18">
        <f t="shared" ref="U71:AP71" si="89">U31</f>
        <v>0</v>
      </c>
      <c r="V71" s="18">
        <f t="shared" si="89"/>
        <v>0</v>
      </c>
      <c r="W71" s="18">
        <f t="shared" si="89"/>
        <v>0</v>
      </c>
      <c r="X71" s="18">
        <f t="shared" si="89"/>
        <v>0</v>
      </c>
      <c r="Y71" s="18">
        <f t="shared" si="89"/>
        <v>0</v>
      </c>
      <c r="Z71" s="18">
        <f t="shared" si="89"/>
        <v>0</v>
      </c>
      <c r="AA71" s="18">
        <f t="shared" si="89"/>
        <v>0</v>
      </c>
      <c r="AB71" s="18">
        <f t="shared" si="89"/>
        <v>0</v>
      </c>
      <c r="AC71" s="18">
        <f t="shared" si="89"/>
        <v>0</v>
      </c>
      <c r="AD71" s="18">
        <f t="shared" si="89"/>
        <v>0</v>
      </c>
      <c r="AE71" s="18">
        <f t="shared" si="89"/>
        <v>0</v>
      </c>
      <c r="AF71" s="18">
        <f t="shared" si="89"/>
        <v>0</v>
      </c>
      <c r="AG71" s="18">
        <f t="shared" si="89"/>
        <v>0</v>
      </c>
      <c r="AH71" s="18">
        <f t="shared" si="89"/>
        <v>0</v>
      </c>
      <c r="AI71" s="18">
        <f t="shared" si="89"/>
        <v>0</v>
      </c>
      <c r="AJ71" s="18">
        <f t="shared" si="89"/>
        <v>0</v>
      </c>
      <c r="AK71" s="18">
        <f t="shared" si="89"/>
        <v>0</v>
      </c>
      <c r="AL71" s="18">
        <f t="shared" si="89"/>
        <v>0</v>
      </c>
      <c r="AM71" s="18">
        <f t="shared" si="89"/>
        <v>0</v>
      </c>
      <c r="AN71" s="18">
        <f t="shared" si="89"/>
        <v>0</v>
      </c>
      <c r="AO71" s="18">
        <f t="shared" si="89"/>
        <v>0</v>
      </c>
      <c r="AP71" s="18">
        <f t="shared" si="89"/>
        <v>0</v>
      </c>
      <c r="AQ71" s="18">
        <f t="shared" ref="AQ71:AR71" si="90">AQ31</f>
        <v>0</v>
      </c>
      <c r="AR71" s="19">
        <f t="shared" si="90"/>
        <v>0</v>
      </c>
    </row>
    <row r="72" spans="1:44" x14ac:dyDescent="0.3">
      <c r="A72" t="s">
        <v>45</v>
      </c>
      <c r="B72">
        <v>2015</v>
      </c>
      <c r="C72" s="25">
        <f>IF('CHP-Check'!C32="OK",th_eff!C32,th_eff!C$40)</f>
        <v>0.555251294425265</v>
      </c>
      <c r="D72" s="26">
        <f>IF('CHP-Check'!D32="OK",th_eff!D32,th_eff!D$40)</f>
        <v>0.555251294425265</v>
      </c>
      <c r="E72" s="26">
        <f>IF('CHP-Check'!E32="OK",th_eff!E32,th_eff!E$40)</f>
        <v>0.66666666666666663</v>
      </c>
      <c r="F72" s="26">
        <f>IF('CHP-Check'!F32="OK",th_eff!F32,th_eff!F$40)</f>
        <v>0.36091130109516351</v>
      </c>
      <c r="G72" s="26">
        <f>IF('CHP-Check'!G32="OK",th_eff!G32,th_eff!G$40)</f>
        <v>0.36091130109516351</v>
      </c>
      <c r="H72" s="26">
        <f>IF('CHP-Check'!H32="OK",th_eff!H32,th_eff!H$40)</f>
        <v>0.16437425909603315</v>
      </c>
      <c r="I72" s="26">
        <f>IF('CHP-Check'!I32="OK",th_eff!I32,th_eff!I$40)</f>
        <v>0.16437425909603315</v>
      </c>
      <c r="J72" s="26">
        <f>IF('CHP-Check'!J32="OK",th_eff!J32,th_eff!J$40)</f>
        <v>0.44372389893139186</v>
      </c>
      <c r="K72" s="26">
        <f>IF('CHP-Check'!K32="OK",th_eff!K32,th_eff!K$40)</f>
        <v>0.16437425909603315</v>
      </c>
      <c r="L72" s="26">
        <f>IF('CHP-Check'!L32="OK",th_eff!L32,th_eff!L$40)</f>
        <v>0.16437425909603315</v>
      </c>
      <c r="M72" s="27">
        <f t="shared" ref="M72:S72" si="91">IF(M32&lt;0.1,M$40,M32)</f>
        <v>0.77401246777524413</v>
      </c>
      <c r="N72" s="27">
        <f t="shared" si="91"/>
        <v>0.79</v>
      </c>
      <c r="O72" s="27">
        <f t="shared" si="91"/>
        <v>1</v>
      </c>
      <c r="P72" s="40">
        <f>P40</f>
        <v>0.85685827788455249</v>
      </c>
      <c r="Q72" s="27">
        <f t="shared" si="91"/>
        <v>1</v>
      </c>
      <c r="R72" s="27">
        <f t="shared" si="91"/>
        <v>0.79</v>
      </c>
      <c r="S72" s="27">
        <f t="shared" si="91"/>
        <v>0.80000471540132734</v>
      </c>
      <c r="T72" s="18">
        <f t="shared" si="4"/>
        <v>0</v>
      </c>
      <c r="U72" s="18">
        <f t="shared" ref="U72:AP72" si="92">U32</f>
        <v>0</v>
      </c>
      <c r="V72" s="18">
        <f t="shared" si="92"/>
        <v>0</v>
      </c>
      <c r="W72" s="18">
        <f t="shared" si="92"/>
        <v>0</v>
      </c>
      <c r="X72" s="18">
        <f t="shared" si="92"/>
        <v>0</v>
      </c>
      <c r="Y72" s="18">
        <f t="shared" si="92"/>
        <v>0</v>
      </c>
      <c r="Z72" s="18">
        <f t="shared" si="92"/>
        <v>0</v>
      </c>
      <c r="AA72" s="18">
        <f t="shared" si="92"/>
        <v>0</v>
      </c>
      <c r="AB72" s="18">
        <f t="shared" si="92"/>
        <v>0</v>
      </c>
      <c r="AC72" s="18">
        <f t="shared" si="92"/>
        <v>0</v>
      </c>
      <c r="AD72" s="18">
        <f t="shared" si="92"/>
        <v>0</v>
      </c>
      <c r="AE72" s="18">
        <f t="shared" si="92"/>
        <v>0</v>
      </c>
      <c r="AF72" s="18">
        <f t="shared" si="92"/>
        <v>0</v>
      </c>
      <c r="AG72" s="18">
        <f t="shared" si="92"/>
        <v>0</v>
      </c>
      <c r="AH72" s="18">
        <f t="shared" si="92"/>
        <v>0</v>
      </c>
      <c r="AI72" s="18">
        <f t="shared" si="92"/>
        <v>0</v>
      </c>
      <c r="AJ72" s="18">
        <f t="shared" si="92"/>
        <v>0</v>
      </c>
      <c r="AK72" s="18">
        <f t="shared" si="92"/>
        <v>0</v>
      </c>
      <c r="AL72" s="18">
        <f t="shared" si="92"/>
        <v>0</v>
      </c>
      <c r="AM72" s="18">
        <f t="shared" si="92"/>
        <v>0</v>
      </c>
      <c r="AN72" s="18">
        <f t="shared" si="92"/>
        <v>0</v>
      </c>
      <c r="AO72" s="18">
        <f t="shared" si="92"/>
        <v>0</v>
      </c>
      <c r="AP72" s="18">
        <f t="shared" si="92"/>
        <v>0</v>
      </c>
      <c r="AQ72" s="18">
        <f t="shared" ref="AQ72:AR72" si="93">AQ32</f>
        <v>0</v>
      </c>
      <c r="AR72" s="19">
        <f t="shared" si="93"/>
        <v>0</v>
      </c>
    </row>
    <row r="73" spans="1:44" x14ac:dyDescent="0.3">
      <c r="A73" t="s">
        <v>49</v>
      </c>
      <c r="B73">
        <v>2015</v>
      </c>
      <c r="C73" s="25">
        <f>IF('CHP-Check'!C33="OK",th_eff!C33,th_eff!C$40)</f>
        <v>0.14699966475027071</v>
      </c>
      <c r="D73" s="26">
        <f>IF('CHP-Check'!D33="OK",th_eff!D33,th_eff!D$40)</f>
        <v>0.14699966475027071</v>
      </c>
      <c r="E73" s="26">
        <f>IF('CHP-Check'!E33="OK",th_eff!E33,th_eff!E$40)</f>
        <v>0.66666666666666663</v>
      </c>
      <c r="F73" s="26">
        <f>IF('CHP-Check'!F33="OK",th_eff!F33,th_eff!F$40)</f>
        <v>0.35511936177637426</v>
      </c>
      <c r="G73" s="26">
        <f>IF('CHP-Check'!G33="OK",th_eff!G33,th_eff!G$40)</f>
        <v>0.35511936177637426</v>
      </c>
      <c r="H73" s="26">
        <f>IF('CHP-Check'!H33="OK",th_eff!H33,th_eff!H$40)</f>
        <v>0.23806018609680235</v>
      </c>
      <c r="I73" s="26">
        <f>IF('CHP-Check'!I33="OK",th_eff!I33,th_eff!I$40)</f>
        <v>0.23806018609680235</v>
      </c>
      <c r="J73" s="26">
        <f>IF('CHP-Check'!J33="OK",th_eff!J33,th_eff!J$40)</f>
        <v>4.2581397690954217E-2</v>
      </c>
      <c r="K73" s="26">
        <f>IF('CHP-Check'!K33="OK",th_eff!K33,th_eff!K$40)</f>
        <v>0.23806018609680235</v>
      </c>
      <c r="L73" s="26">
        <f>IF('CHP-Check'!L33="OK",th_eff!L33,th_eff!L$40)</f>
        <v>0.23806018609680235</v>
      </c>
      <c r="M73" s="27">
        <f t="shared" ref="M73:S73" si="94">IF(M33&lt;0.1,M$40,M33)</f>
        <v>1.0011553273436253</v>
      </c>
      <c r="N73" s="27">
        <f t="shared" si="94"/>
        <v>0.5848162580419265</v>
      </c>
      <c r="O73" s="27">
        <f t="shared" si="94"/>
        <v>1</v>
      </c>
      <c r="P73" s="27">
        <f t="shared" si="94"/>
        <v>0.67805241361280022</v>
      </c>
      <c r="Q73" s="27">
        <f t="shared" si="94"/>
        <v>1</v>
      </c>
      <c r="R73" s="27">
        <f t="shared" si="94"/>
        <v>0.5848162580419265</v>
      </c>
      <c r="S73" s="27">
        <f t="shared" si="94"/>
        <v>0.85770545637641216</v>
      </c>
      <c r="T73" s="18">
        <f t="shared" si="4"/>
        <v>0</v>
      </c>
      <c r="U73" s="18">
        <f t="shared" ref="U73:AP73" si="95">U33</f>
        <v>0</v>
      </c>
      <c r="V73" s="18">
        <f t="shared" si="95"/>
        <v>0</v>
      </c>
      <c r="W73" s="18">
        <f t="shared" si="95"/>
        <v>0</v>
      </c>
      <c r="X73" s="18">
        <f t="shared" si="95"/>
        <v>0</v>
      </c>
      <c r="Y73" s="18">
        <f t="shared" si="95"/>
        <v>0</v>
      </c>
      <c r="Z73" s="18">
        <f t="shared" si="95"/>
        <v>0</v>
      </c>
      <c r="AA73" s="18">
        <f t="shared" si="95"/>
        <v>0</v>
      </c>
      <c r="AB73" s="18">
        <f t="shared" si="95"/>
        <v>0</v>
      </c>
      <c r="AC73" s="18">
        <f t="shared" si="95"/>
        <v>0</v>
      </c>
      <c r="AD73" s="18">
        <f t="shared" si="95"/>
        <v>0</v>
      </c>
      <c r="AE73" s="18">
        <f t="shared" si="95"/>
        <v>0</v>
      </c>
      <c r="AF73" s="18">
        <f t="shared" si="95"/>
        <v>0</v>
      </c>
      <c r="AG73" s="18">
        <f t="shared" si="95"/>
        <v>0</v>
      </c>
      <c r="AH73" s="18">
        <f t="shared" si="95"/>
        <v>0</v>
      </c>
      <c r="AI73" s="18">
        <f t="shared" si="95"/>
        <v>0</v>
      </c>
      <c r="AJ73" s="18">
        <f t="shared" si="95"/>
        <v>0</v>
      </c>
      <c r="AK73" s="18">
        <f t="shared" si="95"/>
        <v>0</v>
      </c>
      <c r="AL73" s="18">
        <f t="shared" si="95"/>
        <v>0</v>
      </c>
      <c r="AM73" s="18">
        <f t="shared" si="95"/>
        <v>0</v>
      </c>
      <c r="AN73" s="18">
        <f t="shared" si="95"/>
        <v>0</v>
      </c>
      <c r="AO73" s="18">
        <f t="shared" si="95"/>
        <v>0</v>
      </c>
      <c r="AP73" s="18">
        <f t="shared" si="95"/>
        <v>0</v>
      </c>
      <c r="AQ73" s="18">
        <f t="shared" ref="AQ73:AR73" si="96">AQ33</f>
        <v>0</v>
      </c>
      <c r="AR73" s="19">
        <f t="shared" si="96"/>
        <v>0</v>
      </c>
    </row>
    <row r="74" spans="1:44" x14ac:dyDescent="0.3">
      <c r="A74" t="s">
        <v>57</v>
      </c>
      <c r="B74">
        <v>2015</v>
      </c>
      <c r="C74" s="25">
        <f>IF('CHP-Check'!C34="OK",th_eff!C34,th_eff!C$40)</f>
        <v>0.36054964192945299</v>
      </c>
      <c r="D74" s="26">
        <f>IF('CHP-Check'!D34="OK",th_eff!D34,th_eff!D$40)</f>
        <v>0.36054964192945299</v>
      </c>
      <c r="E74" s="26">
        <f>IF('CHP-Check'!E34="OK",th_eff!E34,th_eff!E$40)</f>
        <v>0.66666666666666663</v>
      </c>
      <c r="F74" s="26">
        <f>IF('CHP-Check'!F34="OK",th_eff!F34,th_eff!F$40)</f>
        <v>0.36091130109516351</v>
      </c>
      <c r="G74" s="26">
        <f>IF('CHP-Check'!G34="OK",th_eff!G34,th_eff!G$40)</f>
        <v>0.36091130109516351</v>
      </c>
      <c r="H74" s="26">
        <f>IF('CHP-Check'!H34="OK",th_eff!H34,th_eff!H$40)</f>
        <v>0.38633597084018595</v>
      </c>
      <c r="I74" s="26">
        <f>IF('CHP-Check'!I34="OK",th_eff!I34,th_eff!I$40)</f>
        <v>0.38633597084018595</v>
      </c>
      <c r="J74" s="26">
        <f>IF('CHP-Check'!J34="OK",th_eff!J34,th_eff!J$40)</f>
        <v>0.44372389893139186</v>
      </c>
      <c r="K74" s="26">
        <f>IF('CHP-Check'!K34="OK",th_eff!K34,th_eff!K$40)</f>
        <v>0.38633597084018595</v>
      </c>
      <c r="L74" s="26">
        <f>IF('CHP-Check'!L34="OK",th_eff!L34,th_eff!L$40)</f>
        <v>0.38633597084018595</v>
      </c>
      <c r="M74" s="27">
        <f t="shared" ref="M74:S74" si="97">IF(M34&lt;0.1,M$40,M34)</f>
        <v>0.83171150927525161</v>
      </c>
      <c r="N74" s="27">
        <f t="shared" si="97"/>
        <v>0.79297319217951812</v>
      </c>
      <c r="O74" s="27">
        <f t="shared" si="97"/>
        <v>1</v>
      </c>
      <c r="P74" s="27">
        <f t="shared" si="97"/>
        <v>0.85685827788455249</v>
      </c>
      <c r="Q74" s="27">
        <f t="shared" si="97"/>
        <v>1</v>
      </c>
      <c r="R74" s="27">
        <f t="shared" si="97"/>
        <v>0.79297319217951812</v>
      </c>
      <c r="S74" s="27">
        <f t="shared" si="97"/>
        <v>0.71202664251460079</v>
      </c>
      <c r="T74" s="18">
        <f t="shared" si="4"/>
        <v>0</v>
      </c>
      <c r="U74" s="18">
        <f t="shared" ref="U74:AP74" si="98">U34</f>
        <v>0</v>
      </c>
      <c r="V74" s="18">
        <f t="shared" si="98"/>
        <v>0</v>
      </c>
      <c r="W74" s="18">
        <f t="shared" si="98"/>
        <v>0</v>
      </c>
      <c r="X74" s="18">
        <f t="shared" si="98"/>
        <v>0</v>
      </c>
      <c r="Y74" s="18">
        <f t="shared" si="98"/>
        <v>0</v>
      </c>
      <c r="Z74" s="18">
        <f t="shared" si="98"/>
        <v>0</v>
      </c>
      <c r="AA74" s="18">
        <f t="shared" si="98"/>
        <v>0</v>
      </c>
      <c r="AB74" s="18">
        <f t="shared" si="98"/>
        <v>0</v>
      </c>
      <c r="AC74" s="18">
        <f t="shared" si="98"/>
        <v>0</v>
      </c>
      <c r="AD74" s="18">
        <f t="shared" si="98"/>
        <v>0</v>
      </c>
      <c r="AE74" s="18">
        <f t="shared" si="98"/>
        <v>0</v>
      </c>
      <c r="AF74" s="18">
        <f t="shared" si="98"/>
        <v>0</v>
      </c>
      <c r="AG74" s="18">
        <f t="shared" si="98"/>
        <v>0</v>
      </c>
      <c r="AH74" s="18">
        <f t="shared" si="98"/>
        <v>0</v>
      </c>
      <c r="AI74" s="18">
        <f t="shared" si="98"/>
        <v>0</v>
      </c>
      <c r="AJ74" s="18">
        <f t="shared" si="98"/>
        <v>0</v>
      </c>
      <c r="AK74" s="18">
        <f t="shared" si="98"/>
        <v>0</v>
      </c>
      <c r="AL74" s="18">
        <f t="shared" si="98"/>
        <v>0</v>
      </c>
      <c r="AM74" s="18">
        <f t="shared" si="98"/>
        <v>0</v>
      </c>
      <c r="AN74" s="18">
        <f t="shared" si="98"/>
        <v>0</v>
      </c>
      <c r="AO74" s="18">
        <f t="shared" si="98"/>
        <v>0</v>
      </c>
      <c r="AP74" s="18">
        <f t="shared" si="98"/>
        <v>0</v>
      </c>
      <c r="AQ74" s="18">
        <f t="shared" ref="AQ74:AR74" si="99">AQ34</f>
        <v>0</v>
      </c>
      <c r="AR74" s="19">
        <f t="shared" si="99"/>
        <v>0</v>
      </c>
    </row>
    <row r="75" spans="1:44" x14ac:dyDescent="0.3">
      <c r="A75" t="s">
        <v>60</v>
      </c>
      <c r="B75">
        <v>2015</v>
      </c>
      <c r="C75" s="25">
        <f>IF('CHP-Check'!C35="OK",th_eff!C35,th_eff!C$40)</f>
        <v>0.36054964192945299</v>
      </c>
      <c r="D75" s="26">
        <f>IF('CHP-Check'!D35="OK",th_eff!D35,th_eff!D$40)</f>
        <v>0.36054964192945299</v>
      </c>
      <c r="E75" s="26">
        <f>IF('CHP-Check'!E35="OK",th_eff!E35,th_eff!E$40)</f>
        <v>0.66666666666666663</v>
      </c>
      <c r="F75" s="26">
        <f>IF('CHP-Check'!F35="OK",th_eff!F35,th_eff!F$40)</f>
        <v>0.36091130109516351</v>
      </c>
      <c r="G75" s="26">
        <f>IF('CHP-Check'!G35="OK",th_eff!G35,th_eff!G$40)</f>
        <v>0.36091130109516351</v>
      </c>
      <c r="H75" s="26">
        <f>IF('CHP-Check'!H35="OK",th_eff!H35,th_eff!H$40)</f>
        <v>0.38633597084018595</v>
      </c>
      <c r="I75" s="26">
        <f>IF('CHP-Check'!I35="OK",th_eff!I35,th_eff!I$40)</f>
        <v>0.38633597084018595</v>
      </c>
      <c r="J75" s="26">
        <f>IF('CHP-Check'!J35="OK",th_eff!J35,th_eff!J$40)</f>
        <v>0.44372389893139186</v>
      </c>
      <c r="K75" s="26">
        <f>IF('CHP-Check'!K35="OK",th_eff!K35,th_eff!K$40)</f>
        <v>0.38633597084018595</v>
      </c>
      <c r="L75" s="26">
        <f>IF('CHP-Check'!L35="OK",th_eff!L35,th_eff!L$40)</f>
        <v>0.38633597084018595</v>
      </c>
      <c r="M75" s="27">
        <f t="shared" ref="M75:S75" si="100">IF(M35&lt;0.1,M$40,M35)</f>
        <v>0.83171150927525161</v>
      </c>
      <c r="N75" s="27">
        <f t="shared" si="100"/>
        <v>0.79297319217951812</v>
      </c>
      <c r="O75" s="27">
        <f t="shared" si="100"/>
        <v>1</v>
      </c>
      <c r="P75" s="27">
        <f t="shared" si="100"/>
        <v>0.85685827788455249</v>
      </c>
      <c r="Q75" s="27">
        <f t="shared" si="100"/>
        <v>1</v>
      </c>
      <c r="R75" s="27">
        <f t="shared" si="100"/>
        <v>0.79297319217951812</v>
      </c>
      <c r="S75" s="27">
        <f t="shared" si="100"/>
        <v>0.71202664251460079</v>
      </c>
      <c r="T75" s="18">
        <f t="shared" si="4"/>
        <v>0</v>
      </c>
      <c r="U75" s="18">
        <f t="shared" ref="U75:AP75" si="101">U35</f>
        <v>0</v>
      </c>
      <c r="V75" s="18">
        <f t="shared" si="101"/>
        <v>0</v>
      </c>
      <c r="W75" s="18">
        <f t="shared" si="101"/>
        <v>0</v>
      </c>
      <c r="X75" s="18">
        <f t="shared" si="101"/>
        <v>0</v>
      </c>
      <c r="Y75" s="18">
        <f t="shared" si="101"/>
        <v>0</v>
      </c>
      <c r="Z75" s="18">
        <f t="shared" si="101"/>
        <v>0</v>
      </c>
      <c r="AA75" s="18">
        <f t="shared" si="101"/>
        <v>0</v>
      </c>
      <c r="AB75" s="18">
        <f t="shared" si="101"/>
        <v>0</v>
      </c>
      <c r="AC75" s="18">
        <f t="shared" si="101"/>
        <v>0</v>
      </c>
      <c r="AD75" s="18">
        <f t="shared" si="101"/>
        <v>0</v>
      </c>
      <c r="AE75" s="18">
        <f t="shared" si="101"/>
        <v>0</v>
      </c>
      <c r="AF75" s="18">
        <f t="shared" si="101"/>
        <v>0</v>
      </c>
      <c r="AG75" s="18">
        <f t="shared" si="101"/>
        <v>0</v>
      </c>
      <c r="AH75" s="18">
        <f t="shared" si="101"/>
        <v>0</v>
      </c>
      <c r="AI75" s="18">
        <f t="shared" si="101"/>
        <v>0</v>
      </c>
      <c r="AJ75" s="18">
        <f t="shared" si="101"/>
        <v>0</v>
      </c>
      <c r="AK75" s="18">
        <f t="shared" si="101"/>
        <v>0</v>
      </c>
      <c r="AL75" s="18">
        <f t="shared" si="101"/>
        <v>0</v>
      </c>
      <c r="AM75" s="18">
        <f t="shared" si="101"/>
        <v>0</v>
      </c>
      <c r="AN75" s="18">
        <f t="shared" si="101"/>
        <v>0</v>
      </c>
      <c r="AO75" s="18">
        <f t="shared" si="101"/>
        <v>0</v>
      </c>
      <c r="AP75" s="18">
        <f t="shared" si="101"/>
        <v>0</v>
      </c>
      <c r="AQ75" s="18">
        <f t="shared" ref="AQ75:AR75" si="102">AQ35</f>
        <v>0</v>
      </c>
      <c r="AR75" s="19">
        <f t="shared" si="102"/>
        <v>0</v>
      </c>
    </row>
    <row r="76" spans="1:44" x14ac:dyDescent="0.3">
      <c r="A76" t="s">
        <v>70</v>
      </c>
      <c r="B76">
        <v>2015</v>
      </c>
      <c r="C76" s="25">
        <f>IF('CHP-Check'!C36="OK",th_eff!C36,th_eff!C$40)</f>
        <v>0.32146885280317206</v>
      </c>
      <c r="D76" s="26">
        <f>IF('CHP-Check'!D36="OK",th_eff!D36,th_eff!D$40)</f>
        <v>0.32146885280317206</v>
      </c>
      <c r="E76" s="26">
        <f>IF('CHP-Check'!E36="OK",th_eff!E36,th_eff!E$40)</f>
        <v>0.66666666666666663</v>
      </c>
      <c r="F76" s="26">
        <f>IF('CHP-Check'!F36="OK",th_eff!F36,th_eff!F$40)</f>
        <v>0.32106019958180121</v>
      </c>
      <c r="G76" s="26">
        <f>IF('CHP-Check'!G36="OK",th_eff!G36,th_eff!G$40)</f>
        <v>0.32106019958180121</v>
      </c>
      <c r="H76" s="26">
        <f>IF('CHP-Check'!H36="OK",th_eff!H36,th_eff!H$40)</f>
        <v>0.28109559697333714</v>
      </c>
      <c r="I76" s="26">
        <f>IF('CHP-Check'!I36="OK",th_eff!I36,th_eff!I$40)</f>
        <v>0.28109559697333714</v>
      </c>
      <c r="J76" s="26">
        <f>IF('CHP-Check'!J36="OK",th_eff!J36,th_eff!J$40)</f>
        <v>0.37728194726166325</v>
      </c>
      <c r="K76" s="26">
        <f>IF('CHP-Check'!K36="OK",th_eff!K36,th_eff!K$40)</f>
        <v>0.28109559697333714</v>
      </c>
      <c r="L76" s="26">
        <f>IF('CHP-Check'!L36="OK",th_eff!L36,th_eff!L$40)</f>
        <v>0.28109559697333714</v>
      </c>
      <c r="M76" s="27">
        <f t="shared" ref="M76:S76" si="103">IF(M36&lt;0.1,M$40,M36)</f>
        <v>0.77103916791404103</v>
      </c>
      <c r="N76" s="27">
        <f t="shared" si="103"/>
        <v>0.77842830762363102</v>
      </c>
      <c r="O76" s="27">
        <f t="shared" si="103"/>
        <v>1</v>
      </c>
      <c r="P76" s="27">
        <f t="shared" si="103"/>
        <v>0.80800145704061965</v>
      </c>
      <c r="Q76" s="27">
        <f t="shared" si="103"/>
        <v>1</v>
      </c>
      <c r="R76" s="27">
        <f t="shared" si="103"/>
        <v>0.77842830762363102</v>
      </c>
      <c r="S76" s="27">
        <f t="shared" si="103"/>
        <v>0.76826626610799276</v>
      </c>
      <c r="T76" s="18">
        <f t="shared" si="4"/>
        <v>0</v>
      </c>
      <c r="U76" s="18">
        <f t="shared" ref="U76:AP76" si="104">U36</f>
        <v>0</v>
      </c>
      <c r="V76" s="18">
        <f t="shared" si="104"/>
        <v>0</v>
      </c>
      <c r="W76" s="18">
        <f t="shared" si="104"/>
        <v>0</v>
      </c>
      <c r="X76" s="18">
        <f t="shared" si="104"/>
        <v>0</v>
      </c>
      <c r="Y76" s="18">
        <f t="shared" si="104"/>
        <v>0</v>
      </c>
      <c r="Z76" s="18">
        <f t="shared" si="104"/>
        <v>0</v>
      </c>
      <c r="AA76" s="18">
        <f t="shared" si="104"/>
        <v>0</v>
      </c>
      <c r="AB76" s="18">
        <f t="shared" si="104"/>
        <v>0</v>
      </c>
      <c r="AC76" s="18">
        <f t="shared" si="104"/>
        <v>0</v>
      </c>
      <c r="AD76" s="18">
        <f t="shared" si="104"/>
        <v>0</v>
      </c>
      <c r="AE76" s="18">
        <f t="shared" si="104"/>
        <v>0</v>
      </c>
      <c r="AF76" s="18">
        <f t="shared" si="104"/>
        <v>0</v>
      </c>
      <c r="AG76" s="18">
        <f t="shared" si="104"/>
        <v>0</v>
      </c>
      <c r="AH76" s="18">
        <f t="shared" si="104"/>
        <v>0</v>
      </c>
      <c r="AI76" s="18">
        <f t="shared" si="104"/>
        <v>0</v>
      </c>
      <c r="AJ76" s="18">
        <f t="shared" si="104"/>
        <v>0</v>
      </c>
      <c r="AK76" s="18">
        <f t="shared" si="104"/>
        <v>0</v>
      </c>
      <c r="AL76" s="18">
        <f t="shared" si="104"/>
        <v>0</v>
      </c>
      <c r="AM76" s="18">
        <f t="shared" si="104"/>
        <v>0</v>
      </c>
      <c r="AN76" s="18">
        <f t="shared" si="104"/>
        <v>0</v>
      </c>
      <c r="AO76" s="18">
        <f t="shared" si="104"/>
        <v>0</v>
      </c>
      <c r="AP76" s="18">
        <f t="shared" si="104"/>
        <v>0</v>
      </c>
      <c r="AQ76" s="18">
        <f t="shared" ref="AQ76:AR76" si="105">AQ36</f>
        <v>0</v>
      </c>
      <c r="AR76" s="19">
        <f t="shared" si="105"/>
        <v>0</v>
      </c>
    </row>
    <row r="77" spans="1:44" x14ac:dyDescent="0.3">
      <c r="A77" t="s">
        <v>76</v>
      </c>
      <c r="B77">
        <v>2015</v>
      </c>
      <c r="C77" s="25">
        <f>IF('CHP-Check'!C37="OK",th_eff!C37,th_eff!C$40)</f>
        <v>0.1545920395524186</v>
      </c>
      <c r="D77" s="26">
        <f>IF('CHP-Check'!D37="OK",th_eff!D37,th_eff!D$40)</f>
        <v>0.1545920395524186</v>
      </c>
      <c r="E77" s="26">
        <f>IF('CHP-Check'!E37="OK",th_eff!E37,th_eff!E$40)</f>
        <v>0.66666666666666663</v>
      </c>
      <c r="F77" s="26">
        <f>IF('CHP-Check'!F37="OK",th_eff!F37,th_eff!F$40)</f>
        <v>0.15125907032902516</v>
      </c>
      <c r="G77" s="26">
        <f>IF('CHP-Check'!G37="OK",th_eff!G37,th_eff!G$40)</f>
        <v>0.15125907032902516</v>
      </c>
      <c r="H77" s="26">
        <f>IF('CHP-Check'!H37="OK",th_eff!H37,th_eff!H$40)</f>
        <v>0.12139673526836463</v>
      </c>
      <c r="I77" s="26">
        <f>IF('CHP-Check'!I37="OK",th_eff!I37,th_eff!I$40)</f>
        <v>0.12139673526836463</v>
      </c>
      <c r="J77" s="26">
        <f>IF('CHP-Check'!J37="OK",th_eff!J37,th_eff!J$40)</f>
        <v>0.33193589641159599</v>
      </c>
      <c r="K77" s="26">
        <f>IF('CHP-Check'!K37="OK",th_eff!K37,th_eff!K$40)</f>
        <v>0.12139673526836463</v>
      </c>
      <c r="L77" s="26">
        <f>IF('CHP-Check'!L37="OK",th_eff!L37,th_eff!L$40)</f>
        <v>0.12139673526836463</v>
      </c>
      <c r="M77" s="27">
        <f t="shared" ref="M77:S77" si="106">IF(M37&lt;0.1,M$40,M37)</f>
        <v>0.53931156300668048</v>
      </c>
      <c r="N77" s="27">
        <f t="shared" si="106"/>
        <v>0.79297319217951812</v>
      </c>
      <c r="O77" s="27">
        <f t="shared" si="106"/>
        <v>1</v>
      </c>
      <c r="P77" s="27">
        <f t="shared" si="106"/>
        <v>0.85685827788455249</v>
      </c>
      <c r="Q77" s="27">
        <f t="shared" si="106"/>
        <v>1</v>
      </c>
      <c r="R77" s="27">
        <f t="shared" si="106"/>
        <v>0.79297319217951812</v>
      </c>
      <c r="S77" s="27">
        <f t="shared" si="106"/>
        <v>0.54448905095534827</v>
      </c>
      <c r="T77" s="18">
        <f t="shared" si="4"/>
        <v>0</v>
      </c>
      <c r="U77" s="18">
        <f t="shared" ref="U77:AP77" si="107">U37</f>
        <v>0</v>
      </c>
      <c r="V77" s="18">
        <f t="shared" si="107"/>
        <v>0</v>
      </c>
      <c r="W77" s="18">
        <f t="shared" si="107"/>
        <v>0</v>
      </c>
      <c r="X77" s="18">
        <f t="shared" si="107"/>
        <v>0</v>
      </c>
      <c r="Y77" s="18">
        <f t="shared" si="107"/>
        <v>0</v>
      </c>
      <c r="Z77" s="18">
        <f t="shared" si="107"/>
        <v>0</v>
      </c>
      <c r="AA77" s="18">
        <f t="shared" si="107"/>
        <v>0</v>
      </c>
      <c r="AB77" s="18">
        <f t="shared" si="107"/>
        <v>0</v>
      </c>
      <c r="AC77" s="18">
        <f t="shared" si="107"/>
        <v>0</v>
      </c>
      <c r="AD77" s="18">
        <f t="shared" si="107"/>
        <v>0</v>
      </c>
      <c r="AE77" s="18">
        <f t="shared" si="107"/>
        <v>0</v>
      </c>
      <c r="AF77" s="18">
        <f t="shared" si="107"/>
        <v>0</v>
      </c>
      <c r="AG77" s="18">
        <f t="shared" si="107"/>
        <v>0</v>
      </c>
      <c r="AH77" s="18">
        <f t="shared" si="107"/>
        <v>0</v>
      </c>
      <c r="AI77" s="18">
        <f t="shared" si="107"/>
        <v>0</v>
      </c>
      <c r="AJ77" s="18">
        <f t="shared" si="107"/>
        <v>0</v>
      </c>
      <c r="AK77" s="18">
        <f t="shared" si="107"/>
        <v>0</v>
      </c>
      <c r="AL77" s="18">
        <f t="shared" si="107"/>
        <v>0</v>
      </c>
      <c r="AM77" s="18">
        <f t="shared" si="107"/>
        <v>0</v>
      </c>
      <c r="AN77" s="18">
        <f t="shared" si="107"/>
        <v>0</v>
      </c>
      <c r="AO77" s="18">
        <f t="shared" si="107"/>
        <v>0</v>
      </c>
      <c r="AP77" s="18">
        <f t="shared" si="107"/>
        <v>0</v>
      </c>
      <c r="AQ77" s="18">
        <f t="shared" ref="AQ77:AR77" si="108">AQ37</f>
        <v>0</v>
      </c>
      <c r="AR77" s="19">
        <f t="shared" si="108"/>
        <v>0</v>
      </c>
    </row>
    <row r="78" spans="1:44" ht="15" thickBot="1" x14ac:dyDescent="0.35">
      <c r="A78" t="s">
        <v>63</v>
      </c>
      <c r="B78">
        <v>2015</v>
      </c>
      <c r="C78" s="28">
        <f>IF('CHP-Check'!C38="OK",th_eff!C38,th_eff!C$40)</f>
        <v>0.36054964192945299</v>
      </c>
      <c r="D78" s="29">
        <f>IF('CHP-Check'!D38="OK",th_eff!D38,th_eff!D$40)</f>
        <v>0.36054964192945299</v>
      </c>
      <c r="E78" s="29">
        <f>IF('CHP-Check'!E38="OK",th_eff!E38,th_eff!E$40)</f>
        <v>0.66666666666666663</v>
      </c>
      <c r="F78" s="29">
        <f>IF('CHP-Check'!F38="OK",th_eff!F38,th_eff!F$40)</f>
        <v>0.3788272608843069</v>
      </c>
      <c r="G78" s="29">
        <f>IF('CHP-Check'!G38="OK",th_eff!G38,th_eff!G$40)</f>
        <v>0.3788272608843069</v>
      </c>
      <c r="H78" s="29">
        <f>IF('CHP-Check'!H38="OK",th_eff!H38,th_eff!H$40)</f>
        <v>0.48740484163950104</v>
      </c>
      <c r="I78" s="29">
        <f>IF('CHP-Check'!I38="OK",th_eff!I38,th_eff!I$40)</f>
        <v>0.48740484163950104</v>
      </c>
      <c r="J78" s="29">
        <f>IF('CHP-Check'!J38="OK",th_eff!J38,th_eff!J$40)</f>
        <v>0.36099474507152107</v>
      </c>
      <c r="K78" s="29">
        <f>IF('CHP-Check'!K38="OK",th_eff!K38,th_eff!K$40)</f>
        <v>0.48740484163950104</v>
      </c>
      <c r="L78" s="29">
        <f>IF('CHP-Check'!L38="OK",th_eff!L38,th_eff!L$40)</f>
        <v>0.48740484163950104</v>
      </c>
      <c r="M78" s="30">
        <f t="shared" ref="M78:S78" si="109">IF(M38&lt;0.1,M$40,M38)</f>
        <v>0.89289262017340565</v>
      </c>
      <c r="N78" s="30">
        <f t="shared" si="109"/>
        <v>0.73776420798487596</v>
      </c>
      <c r="O78" s="30">
        <f t="shared" si="109"/>
        <v>1</v>
      </c>
      <c r="P78" s="30">
        <f t="shared" si="109"/>
        <v>0.72717558090665602</v>
      </c>
      <c r="Q78" s="30">
        <f t="shared" si="109"/>
        <v>1</v>
      </c>
      <c r="R78" s="30">
        <f t="shared" si="109"/>
        <v>0.73776420798487596</v>
      </c>
      <c r="S78" s="30">
        <f t="shared" si="109"/>
        <v>0.79377431906614793</v>
      </c>
      <c r="T78" s="20">
        <f t="shared" si="4"/>
        <v>0</v>
      </c>
      <c r="U78" s="20">
        <f t="shared" ref="U78:AP78" si="110">U38</f>
        <v>0</v>
      </c>
      <c r="V78" s="20">
        <f t="shared" si="110"/>
        <v>0</v>
      </c>
      <c r="W78" s="20">
        <f t="shared" si="110"/>
        <v>0</v>
      </c>
      <c r="X78" s="20">
        <f t="shared" si="110"/>
        <v>0</v>
      </c>
      <c r="Y78" s="20">
        <f t="shared" si="110"/>
        <v>0</v>
      </c>
      <c r="Z78" s="20">
        <f t="shared" si="110"/>
        <v>0</v>
      </c>
      <c r="AA78" s="20">
        <f t="shared" si="110"/>
        <v>0</v>
      </c>
      <c r="AB78" s="20">
        <f t="shared" si="110"/>
        <v>0</v>
      </c>
      <c r="AC78" s="20">
        <f t="shared" si="110"/>
        <v>0</v>
      </c>
      <c r="AD78" s="20">
        <f t="shared" si="110"/>
        <v>0</v>
      </c>
      <c r="AE78" s="20">
        <f t="shared" si="110"/>
        <v>0</v>
      </c>
      <c r="AF78" s="20">
        <f t="shared" si="110"/>
        <v>0</v>
      </c>
      <c r="AG78" s="20">
        <f t="shared" si="110"/>
        <v>0</v>
      </c>
      <c r="AH78" s="20">
        <f t="shared" si="110"/>
        <v>0</v>
      </c>
      <c r="AI78" s="20">
        <f t="shared" si="110"/>
        <v>0</v>
      </c>
      <c r="AJ78" s="20">
        <f t="shared" si="110"/>
        <v>0</v>
      </c>
      <c r="AK78" s="20">
        <f t="shared" si="110"/>
        <v>0</v>
      </c>
      <c r="AL78" s="20">
        <f t="shared" si="110"/>
        <v>0</v>
      </c>
      <c r="AM78" s="20">
        <f t="shared" si="110"/>
        <v>0</v>
      </c>
      <c r="AN78" s="20">
        <f t="shared" si="110"/>
        <v>0</v>
      </c>
      <c r="AO78" s="20">
        <f t="shared" si="110"/>
        <v>0</v>
      </c>
      <c r="AP78" s="20">
        <f t="shared" si="110"/>
        <v>0</v>
      </c>
      <c r="AQ78" s="20">
        <f t="shared" ref="AQ78:AR78" si="111">AQ38</f>
        <v>0</v>
      </c>
      <c r="AR78" s="21">
        <f t="shared" si="111"/>
        <v>0</v>
      </c>
    </row>
  </sheetData>
  <conditionalFormatting sqref="C3:AR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1"/>
  <sheetViews>
    <sheetView tabSelected="1" zoomScale="70" zoomScaleNormal="70" workbookViewId="0">
      <selection activeCell="I10" sqref="I10"/>
    </sheetView>
  </sheetViews>
  <sheetFormatPr baseColWidth="10" defaultRowHeight="14.4" x14ac:dyDescent="0.3"/>
  <cols>
    <col min="1" max="1" width="18.5546875" bestFit="1" customWidth="1"/>
    <col min="2" max="2" width="6.88671875" bestFit="1" customWidth="1"/>
    <col min="3" max="3" width="41.109375" bestFit="1" customWidth="1"/>
    <col min="4" max="12" width="6.44140625" bestFit="1" customWidth="1"/>
    <col min="13" max="13" width="54.33203125" bestFit="1" customWidth="1"/>
    <col min="14" max="14" width="7.33203125" bestFit="1" customWidth="1"/>
    <col min="15" max="15" width="21.5546875" bestFit="1" customWidth="1"/>
    <col min="16" max="24" width="9.6640625" bestFit="1" customWidth="1"/>
    <col min="25" max="26" width="4.6640625" bestFit="1" customWidth="1"/>
    <col min="27" max="27" width="25" bestFit="1" customWidth="1"/>
    <col min="28" max="28" width="13" bestFit="1" customWidth="1"/>
    <col min="29" max="29" width="4.6640625" bestFit="1" customWidth="1"/>
    <col min="30" max="30" width="7" bestFit="1" customWidth="1"/>
    <col min="31" max="31" width="23" bestFit="1" customWidth="1"/>
    <col min="32" max="32" width="16" bestFit="1" customWidth="1"/>
    <col min="33" max="35" width="4.6640625" bestFit="1" customWidth="1"/>
    <col min="36" max="36" width="11.88671875" bestFit="1" customWidth="1"/>
    <col min="37" max="40" width="4.6640625" bestFit="1" customWidth="1"/>
  </cols>
  <sheetData>
    <row r="1" spans="1:40" x14ac:dyDescent="0.3">
      <c r="C1" s="3" t="s">
        <v>80</v>
      </c>
      <c r="D1" s="10"/>
      <c r="E1" s="10"/>
      <c r="F1" s="10"/>
      <c r="G1" s="10"/>
      <c r="H1" s="10"/>
      <c r="I1" s="10"/>
      <c r="J1" s="10"/>
      <c r="K1" s="10"/>
      <c r="L1" s="10"/>
      <c r="O1" s="10" t="s">
        <v>81</v>
      </c>
      <c r="P1" s="10"/>
      <c r="Q1" s="10"/>
      <c r="R1" s="10"/>
      <c r="S1" s="10"/>
      <c r="T1" s="10"/>
      <c r="U1" s="10"/>
      <c r="V1" s="10"/>
      <c r="W1" s="10"/>
      <c r="X1" s="10"/>
      <c r="AA1" s="10" t="s">
        <v>89</v>
      </c>
      <c r="AB1" s="10"/>
      <c r="AE1" s="10" t="s">
        <v>90</v>
      </c>
      <c r="AF1" s="10"/>
    </row>
    <row r="2" spans="1:40" ht="179.4" x14ac:dyDescent="0.3">
      <c r="A2" t="s">
        <v>77</v>
      </c>
      <c r="B2" t="s">
        <v>78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/>
      <c r="N2" s="2"/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2"/>
      <c r="Z2" s="2"/>
      <c r="AA2" s="2" t="s">
        <v>84</v>
      </c>
      <c r="AB2" s="2" t="s">
        <v>85</v>
      </c>
      <c r="AC2" s="2"/>
      <c r="AD2" s="2"/>
      <c r="AE2" s="2" t="s">
        <v>82</v>
      </c>
      <c r="AF2" s="2" t="s">
        <v>83</v>
      </c>
      <c r="AG2" s="2"/>
      <c r="AH2" s="2"/>
      <c r="AI2" s="2"/>
      <c r="AJ2" s="2"/>
      <c r="AK2" s="2"/>
      <c r="AL2" s="2"/>
      <c r="AM2" s="2"/>
      <c r="AN2" s="2"/>
    </row>
    <row r="3" spans="1:40" x14ac:dyDescent="0.3">
      <c r="A3" t="s">
        <v>42</v>
      </c>
      <c r="B3">
        <v>2015</v>
      </c>
      <c r="C3" s="1" t="str">
        <f>IF(OR(el_eff!C3&lt;0.05,th_eff!C3=0),"!!","OK")</f>
        <v>OK</v>
      </c>
      <c r="D3" s="1" t="str">
        <f>IF(OR(el_eff!D3&lt;0.05,th_eff!D3=0),"!!","OK")</f>
        <v>OK</v>
      </c>
      <c r="E3" s="1" t="str">
        <f>IF(OR(el_eff!E3&lt;0.05,th_eff!E3=0),"!!","OK")</f>
        <v>OK</v>
      </c>
      <c r="F3" s="1" t="str">
        <f>IF(OR(el_eff!F3&lt;0.05,th_eff!F3=0),"!!","OK")</f>
        <v>OK</v>
      </c>
      <c r="G3" s="1" t="str">
        <f>IF(OR(el_eff!G3&lt;0.05,th_eff!G3=0),"!!","OK")</f>
        <v>OK</v>
      </c>
      <c r="H3" s="1" t="str">
        <f>IF(OR(el_eff!H3&lt;0.05,th_eff!H3=0),"!!","OK")</f>
        <v>OK</v>
      </c>
      <c r="I3" s="1" t="str">
        <f>IF(OR(el_eff!I3&lt;0.05,th_eff!I3=0),"!!","OK")</f>
        <v>OK</v>
      </c>
      <c r="J3" s="1" t="str">
        <f>IF(OR(el_eff!J3&lt;0.05,th_eff!J3=0),"!!","OK")</f>
        <v>OK</v>
      </c>
      <c r="K3" s="1" t="str">
        <f>IF(OR(el_eff!K3&lt;0.05,th_eff!K3=0),"!!","OK")</f>
        <v>OK</v>
      </c>
      <c r="L3" s="1" t="str">
        <f>IF(OR(el_eff!L3&lt;0.05,th_eff!L3=0),"!!","OK")</f>
        <v>OK</v>
      </c>
      <c r="M3" s="1"/>
      <c r="N3" s="1"/>
      <c r="O3" s="9">
        <f>IF(C3="!!","!!",el_eff!C3+th_eff!C3)</f>
        <v>0.79048661435253642</v>
      </c>
      <c r="P3" s="9">
        <f>IF(D3="!!","!!",el_eff!D3+th_eff!D3)</f>
        <v>0.79048661435253642</v>
      </c>
      <c r="Q3" s="9">
        <f>IF(E3="!!","!!",el_eff!E3+th_eff!E3)</f>
        <v>1</v>
      </c>
      <c r="R3" s="9">
        <f>IF(F3="!!","!!",el_eff!F3+th_eff!F3)</f>
        <v>0.73379053954958118</v>
      </c>
      <c r="S3" s="9">
        <f>IF(G3="!!","!!",el_eff!G3+th_eff!G3)</f>
        <v>0.73379053954958118</v>
      </c>
      <c r="T3" s="9">
        <f>IF(H3="!!","!!",el_eff!H3+th_eff!H3)</f>
        <v>0.77460018199577074</v>
      </c>
      <c r="U3" s="9">
        <f>IF(I3="!!","!!",el_eff!I3+th_eff!I3)</f>
        <v>0.77460018199577074</v>
      </c>
      <c r="V3" s="9">
        <f>IF(J3="!!","!!",el_eff!J3+th_eff!J3)</f>
        <v>0.77472635771746756</v>
      </c>
      <c r="W3" s="9">
        <f>IF(K3="!!","!!",el_eff!K3+th_eff!K3)</f>
        <v>0.77460018199577074</v>
      </c>
      <c r="X3" s="9">
        <f>IF(L3="!!","!!",el_eff!L3+th_eff!L3)</f>
        <v>0.77460018199577074</v>
      </c>
      <c r="Y3" s="1"/>
      <c r="Z3" s="1"/>
      <c r="AA3" s="41">
        <f>[1]PROTRA_capacity!P1711</f>
        <v>10.8791222588293</v>
      </c>
      <c r="AB3" s="41">
        <f>[1]PROTRA_capacity!P1749</f>
        <v>24.726307287889117</v>
      </c>
      <c r="AC3" s="1"/>
      <c r="AD3" s="4"/>
      <c r="AE3" s="6">
        <v>77383.866600000008</v>
      </c>
      <c r="AF3" s="6">
        <v>220154.59229999999</v>
      </c>
      <c r="AG3" s="1"/>
      <c r="AH3" s="1"/>
      <c r="AI3" s="4"/>
      <c r="AK3" s="1"/>
      <c r="AL3" s="1"/>
      <c r="AM3" s="1"/>
      <c r="AN3" s="1"/>
    </row>
    <row r="4" spans="1:40" x14ac:dyDescent="0.3">
      <c r="A4" t="s">
        <v>43</v>
      </c>
      <c r="B4">
        <v>2015</v>
      </c>
      <c r="C4" s="1" t="str">
        <f>IF(OR(el_eff!C4&lt;0.05,th_eff!C4=0),"!!","OK")</f>
        <v>OK</v>
      </c>
      <c r="D4" s="1" t="str">
        <f>IF(OR(el_eff!D4&lt;0.05,th_eff!D4=0),"!!","OK")</f>
        <v>OK</v>
      </c>
      <c r="E4" s="1" t="str">
        <f>IF(OR(el_eff!E4&lt;0.05,th_eff!E4=0),"!!","OK")</f>
        <v>OK</v>
      </c>
      <c r="F4" s="1" t="str">
        <f>IF(OR(el_eff!F4&lt;0.05,th_eff!F4=0),"!!","OK")</f>
        <v>OK</v>
      </c>
      <c r="G4" s="1" t="str">
        <f>IF(OR(el_eff!G4&lt;0.05,th_eff!G4=0),"!!","OK")</f>
        <v>OK</v>
      </c>
      <c r="H4" s="1" t="str">
        <f>IF(OR(el_eff!H4&lt;0.05,th_eff!H4=0),"!!","OK")</f>
        <v>OK</v>
      </c>
      <c r="I4" s="1" t="str">
        <f>IF(OR(el_eff!I4&lt;0.05,th_eff!I4=0),"!!","OK")</f>
        <v>OK</v>
      </c>
      <c r="J4" s="1" t="str">
        <f>IF(OR(el_eff!J4&lt;0.05,th_eff!J4=0),"!!","OK")</f>
        <v>OK</v>
      </c>
      <c r="K4" s="1" t="str">
        <f>IF(OR(el_eff!K4&lt;0.05,th_eff!K4=0),"!!","OK")</f>
        <v>OK</v>
      </c>
      <c r="L4" s="1" t="str">
        <f>IF(OR(el_eff!L4&lt;0.05,th_eff!L4=0),"!!","OK")</f>
        <v>OK</v>
      </c>
      <c r="M4" s="1"/>
      <c r="N4" s="1"/>
      <c r="O4" s="9">
        <f>IF(C4="!!","!!",el_eff!C4+th_eff!C4)</f>
        <v>0.79646499979578533</v>
      </c>
      <c r="P4" s="9">
        <f>IF(D4="!!","!!",el_eff!D4+th_eff!D4)</f>
        <v>0.79646499979578533</v>
      </c>
      <c r="Q4" s="9">
        <f>IF(E4="!!","!!",el_eff!E4+th_eff!E4)</f>
        <v>1</v>
      </c>
      <c r="R4" s="9">
        <f>IF(F4="!!","!!",el_eff!F4+th_eff!F4)</f>
        <v>0.61630577564907718</v>
      </c>
      <c r="S4" s="9">
        <f>IF(G4="!!","!!",el_eff!G4+th_eff!G4)</f>
        <v>0.61630577564907718</v>
      </c>
      <c r="T4" s="9">
        <f>IF(H4="!!","!!",el_eff!H4+th_eff!H4)</f>
        <v>0.52488834553263575</v>
      </c>
      <c r="U4" s="9">
        <f>IF(I4="!!","!!",el_eff!I4+th_eff!I4)</f>
        <v>0.52488834553263575</v>
      </c>
      <c r="V4" s="9">
        <f>IF(J4="!!","!!",el_eff!J4+th_eff!J4)</f>
        <v>0.33557395347013419</v>
      </c>
      <c r="W4" s="9">
        <f>IF(K4="!!","!!",el_eff!K4+th_eff!K4)</f>
        <v>0.52488834553263575</v>
      </c>
      <c r="X4" s="9">
        <f>IF(L4="!!","!!",el_eff!L4+th_eff!L4)</f>
        <v>0.52488834553263575</v>
      </c>
      <c r="Y4" s="1"/>
      <c r="Z4" s="1"/>
      <c r="AA4" s="41">
        <f>[1]PROTRA_capacity!P1712</f>
        <v>1.5186666666666666E-2</v>
      </c>
      <c r="AB4" s="41">
        <f>[1]PROTRA_capacity!P1750</f>
        <v>22.047184049579265</v>
      </c>
      <c r="AC4" s="1"/>
      <c r="AD4" s="4"/>
      <c r="AE4" s="6">
        <v>22431.601600000002</v>
      </c>
      <c r="AF4" s="6">
        <v>293838.83909999998</v>
      </c>
      <c r="AG4" s="1"/>
      <c r="AH4" s="1"/>
      <c r="AI4" s="4"/>
      <c r="AK4" s="1"/>
      <c r="AL4" s="1"/>
      <c r="AM4" s="1"/>
      <c r="AN4" s="1"/>
    </row>
    <row r="5" spans="1:40" x14ac:dyDescent="0.3">
      <c r="A5" t="s">
        <v>44</v>
      </c>
      <c r="B5">
        <v>2015</v>
      </c>
      <c r="C5" s="1" t="str">
        <f>IF(OR(el_eff!C5&lt;0.05,th_eff!C5=0),"!!","OK")</f>
        <v>OK</v>
      </c>
      <c r="D5" s="1" t="str">
        <f>IF(OR(el_eff!D5&lt;0.05,th_eff!D5=0),"!!","OK")</f>
        <v>OK</v>
      </c>
      <c r="E5" s="1" t="str">
        <f>IF(OR(el_eff!E5&lt;0.05,th_eff!E5=0),"!!","OK")</f>
        <v>OK</v>
      </c>
      <c r="F5" s="1" t="str">
        <f>IF(OR(el_eff!F5&lt;0.05,th_eff!F5=0),"!!","OK")</f>
        <v>OK</v>
      </c>
      <c r="G5" s="1" t="str">
        <f>IF(OR(el_eff!G5&lt;0.05,th_eff!G5=0),"!!","OK")</f>
        <v>OK</v>
      </c>
      <c r="H5" s="1" t="str">
        <f>IF(OR(el_eff!H5&lt;0.05,th_eff!H5=0),"!!","OK")</f>
        <v>OK</v>
      </c>
      <c r="I5" s="1" t="str">
        <f>IF(OR(el_eff!I5&lt;0.05,th_eff!I5=0),"!!","OK")</f>
        <v>OK</v>
      </c>
      <c r="J5" s="1" t="str">
        <f>IF(OR(el_eff!J5&lt;0.05,th_eff!J5=0),"!!","OK")</f>
        <v>!!</v>
      </c>
      <c r="K5" s="1" t="str">
        <f>IF(OR(el_eff!K5&lt;0.05,th_eff!K5=0),"!!","OK")</f>
        <v>OK</v>
      </c>
      <c r="L5" s="1" t="str">
        <f>IF(OR(el_eff!L5&lt;0.05,th_eff!L5=0),"!!","OK")</f>
        <v>OK</v>
      </c>
      <c r="M5" s="1" t="s">
        <v>87</v>
      </c>
      <c r="N5" s="1"/>
      <c r="O5" s="9">
        <f>IF(C5="!!","!!",el_eff!C5+th_eff!C5)</f>
        <v>0.83330561641881751</v>
      </c>
      <c r="P5" s="9">
        <f>IF(D5="!!","!!",el_eff!D5+th_eff!D5)</f>
        <v>0.83330561641881751</v>
      </c>
      <c r="Q5" s="9">
        <f>IF(E5="!!","!!",el_eff!E5+th_eff!E5)</f>
        <v>1</v>
      </c>
      <c r="R5" s="9">
        <f>IF(F5="!!","!!",el_eff!F5+th_eff!F5)</f>
        <v>0.68514534289014406</v>
      </c>
      <c r="S5" s="9">
        <f>IF(G5="!!","!!",el_eff!G5+th_eff!G5)</f>
        <v>0.68514534289014406</v>
      </c>
      <c r="T5" s="9">
        <f>IF(H5="!!","!!",el_eff!H5+th_eff!H5)</f>
        <v>0.76588411185798122</v>
      </c>
      <c r="U5" s="9">
        <f>IF(I5="!!","!!",el_eff!I5+th_eff!I5)</f>
        <v>0.76588411185798122</v>
      </c>
      <c r="V5" s="9" t="str">
        <f>IF(J5="!!","!!",el_eff!J5+th_eff!J5)</f>
        <v>!!</v>
      </c>
      <c r="W5" s="9">
        <f>IF(K5="!!","!!",el_eff!K5+th_eff!K5)</f>
        <v>0.76588411185798122</v>
      </c>
      <c r="X5" s="9">
        <f>IF(L5="!!","!!",el_eff!L5+th_eff!L5)</f>
        <v>0.76588411185798122</v>
      </c>
      <c r="Y5" s="1"/>
      <c r="Z5" s="1"/>
      <c r="AA5" s="41">
        <f>[1]PROTRA_capacity!P1713</f>
        <v>7.4957177446062966</v>
      </c>
      <c r="AB5" s="41">
        <f>[1]PROTRA_capacity!P1751</f>
        <v>10.114593006208475</v>
      </c>
      <c r="AC5" s="1"/>
      <c r="AD5" s="4"/>
      <c r="AE5" s="6">
        <v>36558.995200000005</v>
      </c>
      <c r="AF5" s="6">
        <v>101973.60030000001</v>
      </c>
      <c r="AG5" s="1"/>
      <c r="AH5" s="1"/>
      <c r="AI5" s="4"/>
      <c r="AK5" s="1"/>
      <c r="AL5" s="1"/>
      <c r="AM5" s="1"/>
      <c r="AN5" s="1"/>
    </row>
    <row r="6" spans="1:40" x14ac:dyDescent="0.3">
      <c r="A6" t="s">
        <v>46</v>
      </c>
      <c r="B6">
        <v>2015</v>
      </c>
      <c r="C6" s="1" t="str">
        <f>IF(OR(el_eff!C6&lt;0.05,th_eff!C6=0),"!!","OK")</f>
        <v>OK</v>
      </c>
      <c r="D6" s="1" t="str">
        <f>IF(OR(el_eff!D6&lt;0.05,th_eff!D6=0),"!!","OK")</f>
        <v>OK</v>
      </c>
      <c r="E6" s="1" t="str">
        <f>IF(OR(el_eff!E6&lt;0.05,th_eff!E6=0),"!!","OK")</f>
        <v>OK</v>
      </c>
      <c r="F6" s="1" t="str">
        <f>IF(OR(el_eff!F6&lt;0.05,th_eff!F6=0),"!!","OK")</f>
        <v>OK</v>
      </c>
      <c r="G6" s="1" t="str">
        <f>IF(OR(el_eff!G6&lt;0.05,th_eff!G6=0),"!!","OK")</f>
        <v>OK</v>
      </c>
      <c r="H6" s="1" t="str">
        <f>IF(OR(el_eff!H6&lt;0.05,th_eff!H6=0),"!!","OK")</f>
        <v>OK</v>
      </c>
      <c r="I6" s="1" t="str">
        <f>IF(OR(el_eff!I6&lt;0.05,th_eff!I6=0),"!!","OK")</f>
        <v>OK</v>
      </c>
      <c r="J6" s="1" t="str">
        <f>IF(OR(el_eff!J6&lt;0.05,th_eff!J6=0),"!!","OK")</f>
        <v>!!</v>
      </c>
      <c r="K6" s="1" t="str">
        <f>IF(OR(el_eff!K6&lt;0.05,th_eff!K6=0),"!!","OK")</f>
        <v>OK</v>
      </c>
      <c r="L6" s="1" t="str">
        <f>IF(OR(el_eff!L6&lt;0.05,th_eff!L6=0),"!!","OK")</f>
        <v>OK</v>
      </c>
      <c r="M6" s="1" t="s">
        <v>87</v>
      </c>
      <c r="N6" s="1"/>
      <c r="O6" s="9">
        <f>IF(C6="!!","!!",el_eff!C6+th_eff!C6)</f>
        <v>0.77175753816864789</v>
      </c>
      <c r="P6" s="9">
        <f>IF(D6="!!","!!",el_eff!D6+th_eff!D6)</f>
        <v>0.77175753816864789</v>
      </c>
      <c r="Q6" s="9">
        <f>IF(E6="!!","!!",el_eff!E6+th_eff!E6)</f>
        <v>1</v>
      </c>
      <c r="R6" s="9">
        <f>IF(F6="!!","!!",el_eff!F6+th_eff!F6)</f>
        <v>0.74402226480579348</v>
      </c>
      <c r="S6" s="9">
        <f>IF(G6="!!","!!",el_eff!G6+th_eff!G6)</f>
        <v>0.74402226480579348</v>
      </c>
      <c r="T6" s="9">
        <f>IF(H6="!!","!!",el_eff!H6+th_eff!H6)</f>
        <v>0.43103394367481285</v>
      </c>
      <c r="U6" s="9">
        <f>IF(I6="!!","!!",el_eff!I6+th_eff!I6)</f>
        <v>0.43103394367481285</v>
      </c>
      <c r="V6" s="9" t="str">
        <f>IF(J6="!!","!!",el_eff!J6+th_eff!J6)</f>
        <v>!!</v>
      </c>
      <c r="W6" s="9">
        <f>IF(K6="!!","!!",el_eff!K6+th_eff!K6)</f>
        <v>0.43103394367481285</v>
      </c>
      <c r="X6" s="9">
        <f>IF(L6="!!","!!",el_eff!L6+th_eff!L6)</f>
        <v>0.43103394367481285</v>
      </c>
      <c r="Y6" s="1"/>
      <c r="Z6" s="1"/>
      <c r="AA6" s="41">
        <f>[1]PROTRA_capacity!P1714</f>
        <v>1.7783396586601001</v>
      </c>
      <c r="AB6" s="41">
        <f>[1]PROTRA_capacity!P1752</f>
        <v>4.54155511</v>
      </c>
      <c r="AC6" s="1"/>
      <c r="AD6" s="4"/>
      <c r="AE6" s="6">
        <v>9684.0013999999992</v>
      </c>
      <c r="AF6" s="6">
        <v>55234.798600000002</v>
      </c>
      <c r="AG6" s="1"/>
      <c r="AH6" s="1"/>
      <c r="AI6" s="4"/>
      <c r="AK6" s="1"/>
      <c r="AL6" s="1"/>
      <c r="AM6" s="1"/>
      <c r="AN6" s="1"/>
    </row>
    <row r="7" spans="1:40" x14ac:dyDescent="0.3">
      <c r="A7" t="s">
        <v>47</v>
      </c>
      <c r="B7">
        <v>2015</v>
      </c>
      <c r="C7" s="1" t="str">
        <f>IF(OR(el_eff!C7&lt;0.05,th_eff!C7=0),"!!","OK")</f>
        <v>OK</v>
      </c>
      <c r="D7" s="1" t="str">
        <f>IF(OR(el_eff!D7&lt;0.05,th_eff!D7=0),"!!","OK")</f>
        <v>OK</v>
      </c>
      <c r="E7" s="1" t="str">
        <f>IF(OR(el_eff!E7&lt;0.05,th_eff!E7=0),"!!","OK")</f>
        <v>OK</v>
      </c>
      <c r="F7" s="1" t="str">
        <f>IF(OR(el_eff!F7&lt;0.05,th_eff!F7=0),"!!","OK")</f>
        <v>!!</v>
      </c>
      <c r="G7" s="1" t="str">
        <f>IF(OR(el_eff!G7&lt;0.05,th_eff!G7=0),"!!","OK")</f>
        <v>!!</v>
      </c>
      <c r="H7" s="1" t="str">
        <f>IF(OR(el_eff!H7&lt;0.05,th_eff!H7=0),"!!","OK")</f>
        <v>!!</v>
      </c>
      <c r="I7" s="1" t="str">
        <f>IF(OR(el_eff!I7&lt;0.05,th_eff!I7=0),"!!","OK")</f>
        <v>!!</v>
      </c>
      <c r="J7" s="1" t="str">
        <f>IF(OR(el_eff!J7&lt;0.05,th_eff!J7=0),"!!","OK")</f>
        <v>!!</v>
      </c>
      <c r="K7" s="1" t="str">
        <f>IF(OR(el_eff!K7&lt;0.05,th_eff!K7=0),"!!","OK")</f>
        <v>!!</v>
      </c>
      <c r="L7" s="1" t="str">
        <f>IF(OR(el_eff!L7&lt;0.05,th_eff!L7=0),"!!","OK")</f>
        <v>!!</v>
      </c>
      <c r="M7" s="7" t="s">
        <v>86</v>
      </c>
      <c r="N7" s="1"/>
      <c r="O7" s="9">
        <f>IF(C7="!!","!!",el_eff!C7+th_eff!C7)</f>
        <v>0.75922675690268138</v>
      </c>
      <c r="P7" s="9">
        <f>IF(D7="!!","!!",el_eff!D7+th_eff!D7)</f>
        <v>0.75922675690268138</v>
      </c>
      <c r="Q7" s="9">
        <f>IF(E7="!!","!!",el_eff!E7+th_eff!E7)</f>
        <v>1</v>
      </c>
      <c r="R7" s="9" t="str">
        <f>IF(F7="!!","!!",el_eff!F7+th_eff!F7)</f>
        <v>!!</v>
      </c>
      <c r="S7" s="9" t="str">
        <f>IF(G7="!!","!!",el_eff!G7+th_eff!G7)</f>
        <v>!!</v>
      </c>
      <c r="T7" s="9" t="str">
        <f>IF(H7="!!","!!",el_eff!H7+th_eff!H7)</f>
        <v>!!</v>
      </c>
      <c r="U7" s="9" t="str">
        <f>IF(I7="!!","!!",el_eff!I7+th_eff!I7)</f>
        <v>!!</v>
      </c>
      <c r="V7" s="9" t="str">
        <f>IF(J7="!!","!!",el_eff!J7+th_eff!J7)</f>
        <v>!!</v>
      </c>
      <c r="W7" s="9" t="str">
        <f>IF(K7="!!","!!",el_eff!K7+th_eff!K7)</f>
        <v>!!</v>
      </c>
      <c r="X7" s="9" t="str">
        <f>IF(L7="!!","!!",el_eff!L7+th_eff!L7)</f>
        <v>!!</v>
      </c>
      <c r="Y7" s="1"/>
      <c r="Z7" s="1"/>
      <c r="AA7" s="41">
        <f>[1]PROTRA_capacity!P1715</f>
        <v>0</v>
      </c>
      <c r="AB7" s="41">
        <f>[1]PROTRA_capacity!P1753</f>
        <v>1.812756</v>
      </c>
      <c r="AC7" s="1"/>
      <c r="AD7" s="4"/>
      <c r="AE7" s="6">
        <v>2956.9987000000006</v>
      </c>
      <c r="AF7" s="6">
        <v>14729.145699999999</v>
      </c>
      <c r="AG7" s="1"/>
      <c r="AH7" s="1"/>
      <c r="AI7" s="4"/>
      <c r="AK7" s="1"/>
      <c r="AL7" s="1"/>
      <c r="AM7" s="1"/>
      <c r="AN7" s="1"/>
    </row>
    <row r="8" spans="1:40" x14ac:dyDescent="0.3">
      <c r="A8" t="s">
        <v>79</v>
      </c>
      <c r="B8">
        <v>2015</v>
      </c>
      <c r="C8" s="1" t="str">
        <f>IF(OR(el_eff!C8&lt;0.05,th_eff!C8=0),"!!","OK")</f>
        <v>OK</v>
      </c>
      <c r="D8" s="1" t="str">
        <f>IF(OR(el_eff!D8&lt;0.05,th_eff!D8=0),"!!","OK")</f>
        <v>OK</v>
      </c>
      <c r="E8" s="1" t="str">
        <f>IF(OR(el_eff!E8&lt;0.05,th_eff!E8=0),"!!","OK")</f>
        <v>OK</v>
      </c>
      <c r="F8" s="1" t="str">
        <f>IF(OR(el_eff!F8&lt;0.05,th_eff!F8=0),"!!","OK")</f>
        <v>OK</v>
      </c>
      <c r="G8" s="1" t="str">
        <f>IF(OR(el_eff!G8&lt;0.05,th_eff!G8=0),"!!","OK")</f>
        <v>OK</v>
      </c>
      <c r="H8" s="1" t="str">
        <f>IF(OR(el_eff!H8&lt;0.05,th_eff!H8=0),"!!","OK")</f>
        <v>OK</v>
      </c>
      <c r="I8" s="1" t="str">
        <f>IF(OR(el_eff!I8&lt;0.05,th_eff!I8=0),"!!","OK")</f>
        <v>OK</v>
      </c>
      <c r="J8" s="1" t="str">
        <f>IF(OR(el_eff!J8&lt;0.05,th_eff!J8=0),"!!","OK")</f>
        <v>OK</v>
      </c>
      <c r="K8" s="1" t="str">
        <f>IF(OR(el_eff!K8&lt;0.05,th_eff!K8=0),"!!","OK")</f>
        <v>OK</v>
      </c>
      <c r="L8" s="1" t="str">
        <f>IF(OR(el_eff!L8&lt;0.05,th_eff!L8=0),"!!","OK")</f>
        <v>OK</v>
      </c>
      <c r="M8" s="1"/>
      <c r="N8" s="1"/>
      <c r="O8" s="9">
        <f>IF(C8="!!","!!",el_eff!C8+th_eff!C8)</f>
        <v>0.62002211368780569</v>
      </c>
      <c r="P8" s="9">
        <f>IF(D8="!!","!!",el_eff!D8+th_eff!D8)</f>
        <v>0.62002211368780569</v>
      </c>
      <c r="Q8" s="9">
        <f>IF(E8="!!","!!",el_eff!E8+th_eff!E8)</f>
        <v>1</v>
      </c>
      <c r="R8" s="9">
        <f>IF(F8="!!","!!",el_eff!F8+th_eff!F8)</f>
        <v>0.58494367824151894</v>
      </c>
      <c r="S8" s="9">
        <f>IF(G8="!!","!!",el_eff!G8+th_eff!G8)</f>
        <v>0.58494367824151894</v>
      </c>
      <c r="T8" s="9">
        <f>IF(H8="!!","!!",el_eff!H8+th_eff!H8)</f>
        <v>0.67094212926385821</v>
      </c>
      <c r="U8" s="9">
        <f>IF(I8="!!","!!",el_eff!I8+th_eff!I8)</f>
        <v>0.67094212926385821</v>
      </c>
      <c r="V8" s="9">
        <f>IF(J8="!!","!!",el_eff!J8+th_eff!J8)</f>
        <v>0.77687335971284033</v>
      </c>
      <c r="W8" s="9">
        <f>IF(K8="!!","!!",el_eff!K8+th_eff!K8)</f>
        <v>0.67094212926385821</v>
      </c>
      <c r="X8" s="9">
        <f>IF(L8="!!","!!",el_eff!L8+th_eff!L8)</f>
        <v>0.67094212926385821</v>
      </c>
      <c r="Y8" s="1"/>
      <c r="Z8" s="1"/>
      <c r="AA8" s="41">
        <f>[1]PROTRA_capacity!P1716</f>
        <v>0</v>
      </c>
      <c r="AB8" s="41">
        <f>[1]PROTRA_capacity!P1754</f>
        <v>0</v>
      </c>
      <c r="AC8" s="1"/>
      <c r="AD8" s="4"/>
      <c r="AE8" s="6">
        <v>85694.811200000011</v>
      </c>
      <c r="AF8" s="6">
        <v>196117.198</v>
      </c>
      <c r="AG8" s="1"/>
      <c r="AH8" s="1"/>
      <c r="AI8" s="4"/>
      <c r="AK8" s="1"/>
      <c r="AL8" s="1"/>
      <c r="AM8" s="1"/>
      <c r="AN8" s="1"/>
    </row>
    <row r="9" spans="1:40" x14ac:dyDescent="0.3">
      <c r="A9" t="s">
        <v>48</v>
      </c>
      <c r="B9">
        <v>2015</v>
      </c>
      <c r="C9" s="1" t="str">
        <f>IF(OR(el_eff!C9&lt;0.05,th_eff!C9=0),"!!","OK")</f>
        <v>OK</v>
      </c>
      <c r="D9" s="1" t="str">
        <f>IF(OR(el_eff!D9&lt;0.05,th_eff!D9=0),"!!","OK")</f>
        <v>OK</v>
      </c>
      <c r="E9" s="1" t="str">
        <f>IF(OR(el_eff!E9&lt;0.05,th_eff!E9=0),"!!","OK")</f>
        <v>OK</v>
      </c>
      <c r="F9" s="1" t="str">
        <f>IF(OR(el_eff!F9&lt;0.05,th_eff!F9=0),"!!","OK")</f>
        <v>OK</v>
      </c>
      <c r="G9" s="1" t="str">
        <f>IF(OR(el_eff!G9&lt;0.05,th_eff!G9=0),"!!","OK")</f>
        <v>OK</v>
      </c>
      <c r="H9" s="1" t="str">
        <f>IF(OR(el_eff!H9&lt;0.05,th_eff!H9=0),"!!","OK")</f>
        <v>OK</v>
      </c>
      <c r="I9" s="1" t="str">
        <f>IF(OR(el_eff!I9&lt;0.05,th_eff!I9=0),"!!","OK")</f>
        <v>OK</v>
      </c>
      <c r="J9" s="1" t="str">
        <f>IF(OR(el_eff!J9&lt;0.05,th_eff!J9=0),"!!","OK")</f>
        <v>OK</v>
      </c>
      <c r="K9" s="1" t="str">
        <f>IF(OR(el_eff!K9&lt;0.05,th_eff!K9=0),"!!","OK")</f>
        <v>OK</v>
      </c>
      <c r="L9" s="1" t="str">
        <f>IF(OR(el_eff!L9&lt;0.05,th_eff!L9=0),"!!","OK")</f>
        <v>OK</v>
      </c>
      <c r="M9" s="1"/>
      <c r="N9" s="1"/>
      <c r="O9" s="9">
        <f>IF(C9="!!","!!",el_eff!C9+th_eff!C9)</f>
        <v>0.75955982564321389</v>
      </c>
      <c r="P9" s="9">
        <f>IF(D9="!!","!!",el_eff!D9+th_eff!D9)</f>
        <v>0.75955982564321389</v>
      </c>
      <c r="Q9" s="9">
        <f>IF(E9="!!","!!",el_eff!E9+th_eff!E9)</f>
        <v>1</v>
      </c>
      <c r="R9" s="9">
        <f>IF(F9="!!","!!",el_eff!F9+th_eff!F9)</f>
        <v>0.59761724172154707</v>
      </c>
      <c r="S9" s="9">
        <f>IF(G9="!!","!!",el_eff!G9+th_eff!G9)</f>
        <v>0.59761724172154707</v>
      </c>
      <c r="T9" s="9">
        <f>IF(H9="!!","!!",el_eff!H9+th_eff!H9)</f>
        <v>0.78119304794521871</v>
      </c>
      <c r="U9" s="9">
        <f>IF(I9="!!","!!",el_eff!I9+th_eff!I9)</f>
        <v>0.78119304794521871</v>
      </c>
      <c r="V9" s="9">
        <f>IF(J9="!!","!!",el_eff!J9+th_eff!J9)</f>
        <v>0.88068769674623293</v>
      </c>
      <c r="W9" s="9">
        <f>IF(K9="!!","!!",el_eff!K9+th_eff!K9)</f>
        <v>0.78119304794521871</v>
      </c>
      <c r="X9" s="9">
        <f>IF(L9="!!","!!",el_eff!L9+th_eff!L9)</f>
        <v>0.78119304794521871</v>
      </c>
      <c r="Y9" s="1"/>
      <c r="Z9" s="1"/>
      <c r="AA9" s="41">
        <f>[1]PROTRA_capacity!P1717</f>
        <v>23.7372378552488</v>
      </c>
      <c r="AB9" s="41">
        <f>[1]PROTRA_capacity!P1755</f>
        <v>14.944197300000003</v>
      </c>
      <c r="AC9" s="1"/>
      <c r="AD9" s="4"/>
      <c r="AE9" s="6">
        <v>103751.4286</v>
      </c>
      <c r="AF9" s="6">
        <v>110912.37639999999</v>
      </c>
      <c r="AG9" s="1"/>
      <c r="AH9" s="1"/>
      <c r="AI9" s="4"/>
      <c r="AK9" s="1"/>
      <c r="AL9" s="1"/>
      <c r="AM9" s="1"/>
      <c r="AN9" s="1"/>
    </row>
    <row r="10" spans="1:40" x14ac:dyDescent="0.3">
      <c r="A10" t="s">
        <v>50</v>
      </c>
      <c r="B10">
        <v>2015</v>
      </c>
      <c r="C10" s="1" t="str">
        <f>IF(OR(el_eff!C10&lt;0.05,th_eff!C10=0),"!!","OK")</f>
        <v>OK</v>
      </c>
      <c r="D10" s="1" t="str">
        <f>IF(OR(el_eff!D10&lt;0.05,th_eff!D10=0),"!!","OK")</f>
        <v>OK</v>
      </c>
      <c r="E10" s="1" t="str">
        <f>IF(OR(el_eff!E10&lt;0.05,th_eff!E10=0),"!!","OK")</f>
        <v>OK</v>
      </c>
      <c r="F10" s="1" t="str">
        <f>IF(OR(el_eff!F10&lt;0.05,th_eff!F10=0),"!!","OK")</f>
        <v>OK</v>
      </c>
      <c r="G10" s="1" t="str">
        <f>IF(OR(el_eff!G10&lt;0.05,th_eff!G10=0),"!!","OK")</f>
        <v>OK</v>
      </c>
      <c r="H10" s="1" t="str">
        <f>IF(OR(el_eff!H10&lt;0.05,th_eff!H10=0),"!!","OK")</f>
        <v>OK</v>
      </c>
      <c r="I10" s="1" t="str">
        <f>IF(OR(el_eff!I10&lt;0.05,th_eff!I10=0),"!!","OK")</f>
        <v>OK</v>
      </c>
      <c r="J10" s="1" t="str">
        <f>IF(OR(el_eff!J10&lt;0.05,th_eff!J10=0),"!!","OK")</f>
        <v>OK</v>
      </c>
      <c r="K10" s="1" t="str">
        <f>IF(OR(el_eff!K10&lt;0.05,th_eff!K10=0),"!!","OK")</f>
        <v>OK</v>
      </c>
      <c r="L10" s="1" t="str">
        <f>IF(OR(el_eff!L10&lt;0.05,th_eff!L10=0),"!!","OK")</f>
        <v>OK</v>
      </c>
      <c r="M10" s="1"/>
      <c r="N10" s="1"/>
      <c r="O10" s="9">
        <f>IF(C10="!!","!!",el_eff!C10+th_eff!C10)</f>
        <v>0.87044500681601733</v>
      </c>
      <c r="P10" s="9">
        <f>IF(D10="!!","!!",el_eff!D10+th_eff!D10)</f>
        <v>0.87044500681601733</v>
      </c>
      <c r="Q10" s="9">
        <f>IF(E10="!!","!!",el_eff!E10+th_eff!E10)</f>
        <v>1</v>
      </c>
      <c r="R10" s="9">
        <f>IF(F10="!!","!!",el_eff!F10+th_eff!F10)</f>
        <v>0.67998795621088148</v>
      </c>
      <c r="S10" s="9">
        <f>IF(G10="!!","!!",el_eff!G10+th_eff!G10)</f>
        <v>0.67998795621088148</v>
      </c>
      <c r="T10" s="9">
        <f>IF(H10="!!","!!",el_eff!H10+th_eff!H10)</f>
        <v>0.79134718706026008</v>
      </c>
      <c r="U10" s="9">
        <f>IF(I10="!!","!!",el_eff!I10+th_eff!I10)</f>
        <v>0.79134718706026008</v>
      </c>
      <c r="V10" s="9">
        <f>IF(J10="!!","!!",el_eff!J10+th_eff!J10)</f>
        <v>0.75147134185478737</v>
      </c>
      <c r="W10" s="9">
        <f>IF(K10="!!","!!",el_eff!K10+th_eff!K10)</f>
        <v>0.79134718706026008</v>
      </c>
      <c r="X10" s="9">
        <f>IF(L10="!!","!!",el_eff!L10+th_eff!L10)</f>
        <v>0.79134718706026008</v>
      </c>
      <c r="Y10" s="1"/>
      <c r="Z10" s="1"/>
      <c r="AA10" s="41">
        <f>[1]PROTRA_capacity!P1718</f>
        <v>4.9760571494881596</v>
      </c>
      <c r="AB10" s="41">
        <f>[1]PROTRA_capacity!P1756</f>
        <v>1.287078588518797</v>
      </c>
      <c r="AC10" s="1"/>
      <c r="AD10" s="4"/>
      <c r="AE10" s="6">
        <v>18029.001400000001</v>
      </c>
      <c r="AF10" s="6">
        <v>24667.202099999999</v>
      </c>
      <c r="AG10" s="1"/>
      <c r="AH10" s="1"/>
      <c r="AI10" s="4"/>
      <c r="AK10" s="1"/>
      <c r="AL10" s="1"/>
      <c r="AM10" s="1"/>
      <c r="AN10" s="1"/>
    </row>
    <row r="11" spans="1:40" x14ac:dyDescent="0.3">
      <c r="A11" t="s">
        <v>52</v>
      </c>
      <c r="B11">
        <v>2015</v>
      </c>
      <c r="C11" s="1" t="str">
        <f>IF(OR(el_eff!C11&lt;0.05,th_eff!C11=0),"!!","OK")</f>
        <v>OK</v>
      </c>
      <c r="D11" s="1" t="str">
        <f>IF(OR(el_eff!D11&lt;0.05,th_eff!D11=0),"!!","OK")</f>
        <v>OK</v>
      </c>
      <c r="E11" s="1" t="str">
        <f>IF(OR(el_eff!E11&lt;0.05,th_eff!E11=0),"!!","OK")</f>
        <v>OK</v>
      </c>
      <c r="F11" s="1" t="str">
        <f>IF(OR(el_eff!F11&lt;0.05,th_eff!F11=0),"!!","OK")</f>
        <v>OK</v>
      </c>
      <c r="G11" s="1" t="str">
        <f>IF(OR(el_eff!G11&lt;0.05,th_eff!G11=0),"!!","OK")</f>
        <v>OK</v>
      </c>
      <c r="H11" s="1" t="str">
        <f>IF(OR(el_eff!H11&lt;0.05,th_eff!H11=0),"!!","OK")</f>
        <v>OK</v>
      </c>
      <c r="I11" s="1" t="str">
        <f>IF(OR(el_eff!I11&lt;0.05,th_eff!I11=0),"!!","OK")</f>
        <v>OK</v>
      </c>
      <c r="J11" s="1" t="str">
        <f>IF(OR(el_eff!J11&lt;0.05,th_eff!J11=0),"!!","OK")</f>
        <v>OK</v>
      </c>
      <c r="K11" s="1" t="str">
        <f>IF(OR(el_eff!K11&lt;0.05,th_eff!K11=0),"!!","OK")</f>
        <v>OK</v>
      </c>
      <c r="L11" s="1" t="str">
        <f>IF(OR(el_eff!L11&lt;0.05,th_eff!L11=0),"!!","OK")</f>
        <v>OK</v>
      </c>
      <c r="M11" s="1"/>
      <c r="N11" s="1"/>
      <c r="O11" s="9">
        <f>IF(C11="!!","!!",el_eff!C11+th_eff!C11)</f>
        <v>0.89484863263777603</v>
      </c>
      <c r="P11" s="9">
        <f>IF(D11="!!","!!",el_eff!D11+th_eff!D11)</f>
        <v>0.89484863263777603</v>
      </c>
      <c r="Q11" s="9">
        <f>IF(E11="!!","!!",el_eff!E11+th_eff!E11)</f>
        <v>1</v>
      </c>
      <c r="R11" s="9">
        <f>IF(F11="!!","!!",el_eff!F11+th_eff!F11)</f>
        <v>0.83332329034877894</v>
      </c>
      <c r="S11" s="9">
        <f>IF(G11="!!","!!",el_eff!G11+th_eff!G11)</f>
        <v>0.83332329034877894</v>
      </c>
      <c r="T11" s="9">
        <f>IF(H11="!!","!!",el_eff!H11+th_eff!H11)</f>
        <v>0.85964732049782488</v>
      </c>
      <c r="U11" s="9">
        <f>IF(I11="!!","!!",el_eff!I11+th_eff!I11)</f>
        <v>0.85964732049782488</v>
      </c>
      <c r="V11" s="9">
        <f>IF(J11="!!","!!",el_eff!J11+th_eff!J11)</f>
        <v>0.82956952347464996</v>
      </c>
      <c r="W11" s="9">
        <f>IF(K11="!!","!!",el_eff!K11+th_eff!K11)</f>
        <v>0.85964732049782488</v>
      </c>
      <c r="X11" s="9">
        <f>IF(L11="!!","!!",el_eff!L11+th_eff!L11)</f>
        <v>0.85964732049782488</v>
      </c>
      <c r="Y11" s="1"/>
      <c r="Z11" s="1"/>
      <c r="AA11" s="41">
        <f>[1]PROTRA_capacity!P1719</f>
        <v>23.829466730216474</v>
      </c>
      <c r="AB11" s="41">
        <f>[1]PROTRA_capacity!P1757</f>
        <v>16.400579203718539</v>
      </c>
      <c r="AC11" s="1"/>
      <c r="AD11" s="4"/>
      <c r="AE11" s="6">
        <v>160436.99950000001</v>
      </c>
      <c r="AF11" s="6">
        <v>282589.20059999998</v>
      </c>
      <c r="AG11" s="1"/>
      <c r="AH11" s="1"/>
      <c r="AI11" s="4"/>
      <c r="AK11" s="1"/>
      <c r="AL11" s="1"/>
      <c r="AM11" s="1"/>
      <c r="AN11" s="1"/>
    </row>
    <row r="12" spans="1:40" x14ac:dyDescent="0.3">
      <c r="A12" t="s">
        <v>53</v>
      </c>
      <c r="B12">
        <v>2015</v>
      </c>
      <c r="C12" s="1" t="str">
        <f>IF(OR(el_eff!C12&lt;0.05,th_eff!C12=0),"!!","OK")</f>
        <v>OK</v>
      </c>
      <c r="D12" s="1" t="str">
        <f>IF(OR(el_eff!D12&lt;0.05,th_eff!D12=0),"!!","OK")</f>
        <v>OK</v>
      </c>
      <c r="E12" s="1" t="str">
        <f>IF(OR(el_eff!E12&lt;0.05,th_eff!E12=0),"!!","OK")</f>
        <v>OK</v>
      </c>
      <c r="F12" s="1" t="str">
        <f>IF(OR(el_eff!F12&lt;0.05,th_eff!F12=0),"!!","OK")</f>
        <v>OK</v>
      </c>
      <c r="G12" s="1" t="str">
        <f>IF(OR(el_eff!G12&lt;0.05,th_eff!G12=0),"!!","OK")</f>
        <v>OK</v>
      </c>
      <c r="H12" s="1" t="str">
        <f>IF(OR(el_eff!H12&lt;0.05,th_eff!H12=0),"!!","OK")</f>
        <v>OK</v>
      </c>
      <c r="I12" s="1" t="str">
        <f>IF(OR(el_eff!I12&lt;0.05,th_eff!I12=0),"!!","OK")</f>
        <v>OK</v>
      </c>
      <c r="J12" s="1" t="str">
        <f>IF(OR(el_eff!J12&lt;0.05,th_eff!J12=0),"!!","OK")</f>
        <v>OK</v>
      </c>
      <c r="K12" s="1" t="str">
        <f>IF(OR(el_eff!K12&lt;0.05,th_eff!K12=0),"!!","OK")</f>
        <v>OK</v>
      </c>
      <c r="L12" s="1" t="str">
        <f>IF(OR(el_eff!L12&lt;0.05,th_eff!L12=0),"!!","OK")</f>
        <v>OK</v>
      </c>
      <c r="M12" s="1"/>
      <c r="N12" s="1"/>
      <c r="O12" s="9">
        <f>IF(C12="!!","!!",el_eff!C12+th_eff!C12)</f>
        <v>0.77439516990600799</v>
      </c>
      <c r="P12" s="9">
        <f>IF(D12="!!","!!",el_eff!D12+th_eff!D12)</f>
        <v>0.77439516990600799</v>
      </c>
      <c r="Q12" s="9">
        <f>IF(E12="!!","!!",el_eff!E12+th_eff!E12)</f>
        <v>1</v>
      </c>
      <c r="R12" s="9">
        <f>IF(F12="!!","!!",el_eff!F12+th_eff!F12)</f>
        <v>0.78390209164750069</v>
      </c>
      <c r="S12" s="9">
        <f>IF(G12="!!","!!",el_eff!G12+th_eff!G12)</f>
        <v>0.78390209164750069</v>
      </c>
      <c r="T12" s="9">
        <f>IF(H12="!!","!!",el_eff!H12+th_eff!H12)</f>
        <v>0.55328075373623209</v>
      </c>
      <c r="U12" s="9">
        <f>IF(I12="!!","!!",el_eff!I12+th_eff!I12)</f>
        <v>0.55328075373623209</v>
      </c>
      <c r="V12" s="9">
        <f>IF(J12="!!","!!",el_eff!J12+th_eff!J12)</f>
        <v>0.48150299513246342</v>
      </c>
      <c r="W12" s="9">
        <f>IF(K12="!!","!!",el_eff!K12+th_eff!K12)</f>
        <v>0.55328075373623209</v>
      </c>
      <c r="X12" s="9">
        <f>IF(L12="!!","!!",el_eff!L12+th_eff!L12)</f>
        <v>0.55328075373623209</v>
      </c>
      <c r="Y12" s="1"/>
      <c r="Z12" s="1"/>
      <c r="AA12" s="41">
        <f>[1]PROTRA_capacity!P1720</f>
        <v>19.345060698039042</v>
      </c>
      <c r="AB12" s="41">
        <f>[1]PROTRA_capacity!P1758</f>
        <v>135.12737885000001</v>
      </c>
      <c r="AC12" s="1"/>
      <c r="AD12" s="4"/>
      <c r="AE12" s="6">
        <v>147226.6826</v>
      </c>
      <c r="AF12" s="6">
        <v>1566113.8929999999</v>
      </c>
      <c r="AG12" s="1"/>
      <c r="AH12" s="1"/>
      <c r="AI12" s="4"/>
      <c r="AK12" s="1"/>
      <c r="AL12" s="1"/>
      <c r="AM12" s="1"/>
      <c r="AN12" s="1"/>
    </row>
    <row r="13" spans="1:40" x14ac:dyDescent="0.3">
      <c r="A13" t="s">
        <v>54</v>
      </c>
      <c r="B13">
        <v>2015</v>
      </c>
      <c r="C13" s="1" t="str">
        <f>IF(OR(el_eff!C13&lt;0.05,th_eff!C13=0),"!!","OK")</f>
        <v>OK</v>
      </c>
      <c r="D13" s="1" t="str">
        <f>IF(OR(el_eff!D13&lt;0.05,th_eff!D13=0),"!!","OK")</f>
        <v>OK</v>
      </c>
      <c r="E13" s="1" t="str">
        <f>IF(OR(el_eff!E13&lt;0.05,th_eff!E13=0),"!!","OK")</f>
        <v>OK</v>
      </c>
      <c r="F13" s="1" t="str">
        <f>IF(OR(el_eff!F13&lt;0.05,th_eff!F13=0),"!!","OK")</f>
        <v>OK</v>
      </c>
      <c r="G13" s="1" t="str">
        <f>IF(OR(el_eff!G13&lt;0.05,th_eff!G13=0),"!!","OK")</f>
        <v>OK</v>
      </c>
      <c r="H13" s="1" t="str">
        <f>IF(OR(el_eff!H13&lt;0.05,th_eff!H13=0),"!!","OK")</f>
        <v>OK</v>
      </c>
      <c r="I13" s="1" t="str">
        <f>IF(OR(el_eff!I13&lt;0.05,th_eff!I13=0),"!!","OK")</f>
        <v>OK</v>
      </c>
      <c r="J13" s="1" t="str">
        <f>IF(OR(el_eff!J13&lt;0.05,th_eff!J13=0),"!!","OK")</f>
        <v>OK</v>
      </c>
      <c r="K13" s="1" t="str">
        <f>IF(OR(el_eff!K13&lt;0.05,th_eff!K13=0),"!!","OK")</f>
        <v>OK</v>
      </c>
      <c r="L13" s="1" t="str">
        <f>IF(OR(el_eff!L13&lt;0.05,th_eff!L13=0),"!!","OK")</f>
        <v>OK</v>
      </c>
      <c r="M13" s="1"/>
      <c r="N13" s="1"/>
      <c r="O13" s="9">
        <f>IF(C13="!!","!!",el_eff!C13+th_eff!C13)</f>
        <v>0.68278917409719986</v>
      </c>
      <c r="P13" s="9">
        <f>IF(D13="!!","!!",el_eff!D13+th_eff!D13)</f>
        <v>0.68278917409719986</v>
      </c>
      <c r="Q13" s="9">
        <f>IF(E13="!!","!!",el_eff!E13+th_eff!E13)</f>
        <v>1</v>
      </c>
      <c r="R13" s="9">
        <f>IF(F13="!!","!!",el_eff!F13+th_eff!F13)</f>
        <v>0.59418882259701644</v>
      </c>
      <c r="S13" s="9">
        <f>IF(G13="!!","!!",el_eff!G13+th_eff!G13)</f>
        <v>0.59418882259701644</v>
      </c>
      <c r="T13" s="9">
        <f>IF(H13="!!","!!",el_eff!H13+th_eff!H13)</f>
        <v>0.75022075540768463</v>
      </c>
      <c r="U13" s="9">
        <f>IF(I13="!!","!!",el_eff!I13+th_eff!I13)</f>
        <v>0.75022075540768463</v>
      </c>
      <c r="V13" s="9">
        <f>IF(J13="!!","!!",el_eff!J13+th_eff!J13)</f>
        <v>0.54730471488396848</v>
      </c>
      <c r="W13" s="9">
        <f>IF(K13="!!","!!",el_eff!K13+th_eff!K13)</f>
        <v>0.75022075540768463</v>
      </c>
      <c r="X13" s="9">
        <f>IF(L13="!!","!!",el_eff!L13+th_eff!L13)</f>
        <v>0.75022075540768463</v>
      </c>
      <c r="Y13" s="1"/>
      <c r="Z13" s="1"/>
      <c r="AA13" s="41">
        <f>[1]PROTRA_capacity!P1721</f>
        <v>92.562949655701658</v>
      </c>
      <c r="AB13" s="41">
        <f>[1]PROTRA_capacity!P1759</f>
        <v>178.02430283693101</v>
      </c>
      <c r="AC13" s="1"/>
      <c r="AD13" s="4"/>
      <c r="AE13" s="6">
        <v>432296.00109999999</v>
      </c>
      <c r="AF13" s="6">
        <v>1853812.7982999999</v>
      </c>
      <c r="AG13" s="1"/>
      <c r="AH13" s="1"/>
      <c r="AI13" s="4"/>
      <c r="AK13" s="1"/>
      <c r="AL13" s="1"/>
      <c r="AM13" s="1"/>
      <c r="AN13" s="1"/>
    </row>
    <row r="14" spans="1:40" x14ac:dyDescent="0.3">
      <c r="A14" t="s">
        <v>55</v>
      </c>
      <c r="B14">
        <v>2015</v>
      </c>
      <c r="C14" s="1" t="str">
        <f>IF(OR(el_eff!C14&lt;0.05,th_eff!C14=0),"!!","OK")</f>
        <v>!!</v>
      </c>
      <c r="D14" s="1" t="str">
        <f>IF(OR(el_eff!D14&lt;0.05,th_eff!D14=0),"!!","OK")</f>
        <v>!!</v>
      </c>
      <c r="E14" s="1" t="str">
        <f>IF(OR(el_eff!E14&lt;0.05,th_eff!E14=0),"!!","OK")</f>
        <v>OK</v>
      </c>
      <c r="F14" s="1" t="str">
        <f>IF(OR(el_eff!F14&lt;0.05,th_eff!F14=0),"!!","OK")</f>
        <v>OK</v>
      </c>
      <c r="G14" s="1" t="str">
        <f>IF(OR(el_eff!G14&lt;0.05,th_eff!G14=0),"!!","OK")</f>
        <v>OK</v>
      </c>
      <c r="H14" s="1" t="str">
        <f>IF(OR(el_eff!H14&lt;0.05,th_eff!H14=0),"!!","OK")</f>
        <v>OK</v>
      </c>
      <c r="I14" s="1" t="str">
        <f>IF(OR(el_eff!I14&lt;0.05,th_eff!I14=0),"!!","OK")</f>
        <v>OK</v>
      </c>
      <c r="J14" s="1" t="str">
        <f>IF(OR(el_eff!J14&lt;0.05,th_eff!J14=0),"!!","OK")</f>
        <v>!!</v>
      </c>
      <c r="K14" s="1" t="str">
        <f>IF(OR(el_eff!K14&lt;0.05,th_eff!K14=0),"!!","OK")</f>
        <v>OK</v>
      </c>
      <c r="L14" s="1" t="str">
        <f>IF(OR(el_eff!L14&lt;0.05,th_eff!L14=0),"!!","OK")</f>
        <v>OK</v>
      </c>
      <c r="M14" s="1" t="s">
        <v>87</v>
      </c>
      <c r="N14" s="1"/>
      <c r="O14" s="9" t="str">
        <f>IF(C14="!!","!!",el_eff!C14+th_eff!C14)</f>
        <v>!!</v>
      </c>
      <c r="P14" s="9" t="str">
        <f>IF(D14="!!","!!",el_eff!D14+th_eff!D14)</f>
        <v>!!</v>
      </c>
      <c r="Q14" s="9">
        <f>IF(E14="!!","!!",el_eff!E14+th_eff!E14)</f>
        <v>1</v>
      </c>
      <c r="R14" s="9">
        <f>IF(F14="!!","!!",el_eff!F14+th_eff!F14)</f>
        <v>0.54969805914184011</v>
      </c>
      <c r="S14" s="9">
        <f>IF(G14="!!","!!",el_eff!G14+th_eff!G14)</f>
        <v>0.54969805914184011</v>
      </c>
      <c r="T14" s="9">
        <f>IF(H14="!!","!!",el_eff!H14+th_eff!H14)</f>
        <v>0.36040363035510137</v>
      </c>
      <c r="U14" s="9">
        <f>IF(I14="!!","!!",el_eff!I14+th_eff!I14)</f>
        <v>0.36040363035510137</v>
      </c>
      <c r="V14" s="9" t="str">
        <f>IF(J14="!!","!!",el_eff!J14+th_eff!J14)</f>
        <v>!!</v>
      </c>
      <c r="W14" s="9">
        <f>IF(K14="!!","!!",el_eff!K14+th_eff!K14)</f>
        <v>0.36040363035510137</v>
      </c>
      <c r="X14" s="9">
        <f>IF(L14="!!","!!",el_eff!L14+th_eff!L14)</f>
        <v>0.36040363035510137</v>
      </c>
      <c r="Y14" s="1"/>
      <c r="Z14" s="1"/>
      <c r="AA14" s="41">
        <f>[1]PROTRA_capacity!P1722</f>
        <v>0.29844473514815506</v>
      </c>
      <c r="AB14" s="41">
        <f>[1]PROTRA_capacity!P1760</f>
        <v>16.637700890000001</v>
      </c>
      <c r="AC14" s="1"/>
      <c r="AD14" s="4"/>
      <c r="AE14" s="6">
        <v>13359.295900000001</v>
      </c>
      <c r="AF14" s="6">
        <v>182833.20170000001</v>
      </c>
      <c r="AG14" s="1"/>
      <c r="AH14" s="1"/>
      <c r="AI14" s="4"/>
      <c r="AK14" s="1"/>
      <c r="AL14" s="1"/>
      <c r="AM14" s="1"/>
      <c r="AN14" s="1"/>
    </row>
    <row r="15" spans="1:40" x14ac:dyDescent="0.3">
      <c r="A15" t="s">
        <v>56</v>
      </c>
      <c r="B15">
        <v>2015</v>
      </c>
      <c r="C15" s="1" t="str">
        <f>IF(OR(el_eff!C15&lt;0.05,th_eff!C15=0),"!!","OK")</f>
        <v>OK</v>
      </c>
      <c r="D15" s="1" t="str">
        <f>IF(OR(el_eff!D15&lt;0.05,th_eff!D15=0),"!!","OK")</f>
        <v>OK</v>
      </c>
      <c r="E15" s="1" t="str">
        <f>IF(OR(el_eff!E15&lt;0.05,th_eff!E15=0),"!!","OK")</f>
        <v>OK</v>
      </c>
      <c r="F15" s="1" t="str">
        <f>IF(OR(el_eff!F15&lt;0.05,th_eff!F15=0),"!!","OK")</f>
        <v>OK</v>
      </c>
      <c r="G15" s="1" t="str">
        <f>IF(OR(el_eff!G15&lt;0.05,th_eff!G15=0),"!!","OK")</f>
        <v>OK</v>
      </c>
      <c r="H15" s="1" t="str">
        <f>IF(OR(el_eff!H15&lt;0.05,th_eff!H15=0),"!!","OK")</f>
        <v>OK</v>
      </c>
      <c r="I15" s="1" t="str">
        <f>IF(OR(el_eff!I15&lt;0.05,th_eff!I15=0),"!!","OK")</f>
        <v>OK</v>
      </c>
      <c r="J15" s="1" t="str">
        <f>IF(OR(el_eff!J15&lt;0.05,th_eff!J15=0),"!!","OK")</f>
        <v>OK</v>
      </c>
      <c r="K15" s="1" t="str">
        <f>IF(OR(el_eff!K15&lt;0.05,th_eff!K15=0),"!!","OK")</f>
        <v>OK</v>
      </c>
      <c r="L15" s="1" t="str">
        <f>IF(OR(el_eff!L15&lt;0.05,th_eff!L15=0),"!!","OK")</f>
        <v>OK</v>
      </c>
      <c r="M15" s="1"/>
      <c r="N15" s="1"/>
      <c r="O15" s="9">
        <f>IF(C15="!!","!!",el_eff!C15+th_eff!C15)</f>
        <v>0.76404675007504064</v>
      </c>
      <c r="P15" s="9">
        <f>IF(D15="!!","!!",el_eff!D15+th_eff!D15)</f>
        <v>0.76404675007504064</v>
      </c>
      <c r="Q15" s="9">
        <f>IF(E15="!!","!!",el_eff!E15+th_eff!E15)</f>
        <v>1</v>
      </c>
      <c r="R15" s="9">
        <f>IF(F15="!!","!!",el_eff!F15+th_eff!F15)</f>
        <v>0.54999025517063049</v>
      </c>
      <c r="S15" s="9">
        <f>IF(G15="!!","!!",el_eff!G15+th_eff!G15)</f>
        <v>0.54999025517063049</v>
      </c>
      <c r="T15" s="9">
        <f>IF(H15="!!","!!",el_eff!H15+th_eff!H15)</f>
        <v>0.55161854529529775</v>
      </c>
      <c r="U15" s="9">
        <f>IF(I15="!!","!!",el_eff!I15+th_eff!I15)</f>
        <v>0.55161854529529775</v>
      </c>
      <c r="V15" s="9">
        <f>IF(J15="!!","!!",el_eff!J15+th_eff!J15)</f>
        <v>0.47231775051411334</v>
      </c>
      <c r="W15" s="9">
        <f>IF(K15="!!","!!",el_eff!K15+th_eff!K15)</f>
        <v>0.55161854529529775</v>
      </c>
      <c r="X15" s="9">
        <f>IF(L15="!!","!!",el_eff!L15+th_eff!L15)</f>
        <v>0.55161854529529775</v>
      </c>
      <c r="Y15" s="1"/>
      <c r="Z15" s="1"/>
      <c r="AA15" s="41">
        <f>[1]PROTRA_capacity!P1723</f>
        <v>8.6394432469942899</v>
      </c>
      <c r="AB15" s="41">
        <f>[1]PROTRA_capacity!P1761</f>
        <v>8.2696419396759442</v>
      </c>
      <c r="AC15" s="1"/>
      <c r="AD15" s="4"/>
      <c r="AE15" s="6">
        <v>43929.0026</v>
      </c>
      <c r="AF15" s="6">
        <v>130647.5993</v>
      </c>
      <c r="AG15" s="1"/>
      <c r="AH15" s="1"/>
      <c r="AI15" s="4"/>
      <c r="AK15" s="1"/>
      <c r="AL15" s="1"/>
      <c r="AM15" s="1"/>
      <c r="AN15" s="1"/>
    </row>
    <row r="16" spans="1:40" x14ac:dyDescent="0.3">
      <c r="A16" t="s">
        <v>58</v>
      </c>
      <c r="B16">
        <v>2015</v>
      </c>
      <c r="C16" s="1" t="str">
        <f>IF(OR(el_eff!C16&lt;0.05,th_eff!C16=0),"!!","OK")</f>
        <v>!!</v>
      </c>
      <c r="D16" s="1" t="str">
        <f>IF(OR(el_eff!D16&lt;0.05,th_eff!D16=0),"!!","OK")</f>
        <v>!!</v>
      </c>
      <c r="E16" s="1" t="str">
        <f>IF(OR(el_eff!E16&lt;0.05,th_eff!E16=0),"!!","OK")</f>
        <v>OK</v>
      </c>
      <c r="F16" s="1" t="str">
        <f>IF(OR(el_eff!F16&lt;0.05,th_eff!F16=0),"!!","OK")</f>
        <v>!!</v>
      </c>
      <c r="G16" s="1" t="str">
        <f>IF(OR(el_eff!G16&lt;0.05,th_eff!G16=0),"!!","OK")</f>
        <v>!!</v>
      </c>
      <c r="H16" s="1" t="str">
        <f>IF(OR(el_eff!H16&lt;0.05,th_eff!H16=0),"!!","OK")</f>
        <v>!!</v>
      </c>
      <c r="I16" s="1" t="str">
        <f>IF(OR(el_eff!I16&lt;0.05,th_eff!I16=0),"!!","OK")</f>
        <v>!!</v>
      </c>
      <c r="J16" s="1" t="str">
        <f>IF(OR(el_eff!J16&lt;0.05,th_eff!J16=0),"!!","OK")</f>
        <v>!!</v>
      </c>
      <c r="K16" s="1" t="str">
        <f>IF(OR(el_eff!K16&lt;0.05,th_eff!K16=0),"!!","OK")</f>
        <v>!!</v>
      </c>
      <c r="L16" s="1" t="str">
        <f>IF(OR(el_eff!L16&lt;0.05,th_eff!L16=0),"!!","OK")</f>
        <v>!!</v>
      </c>
      <c r="M16" s="7" t="s">
        <v>86</v>
      </c>
      <c r="N16" s="1"/>
      <c r="O16" s="9" t="str">
        <f>IF(C16="!!","!!",el_eff!C16+th_eff!C16)</f>
        <v>!!</v>
      </c>
      <c r="P16" s="9" t="str">
        <f>IF(D16="!!","!!",el_eff!D16+th_eff!D16)</f>
        <v>!!</v>
      </c>
      <c r="Q16" s="9">
        <f>IF(E16="!!","!!",el_eff!E16+th_eff!E16)</f>
        <v>1</v>
      </c>
      <c r="R16" s="9" t="str">
        <f>IF(F16="!!","!!",el_eff!F16+th_eff!F16)</f>
        <v>!!</v>
      </c>
      <c r="S16" s="9" t="str">
        <f>IF(G16="!!","!!",el_eff!G16+th_eff!G16)</f>
        <v>!!</v>
      </c>
      <c r="T16" s="9" t="str">
        <f>IF(H16="!!","!!",el_eff!H16+th_eff!H16)</f>
        <v>!!</v>
      </c>
      <c r="U16" s="9" t="str">
        <f>IF(I16="!!","!!",el_eff!I16+th_eff!I16)</f>
        <v>!!</v>
      </c>
      <c r="V16" s="9" t="str">
        <f>IF(J16="!!","!!",el_eff!J16+th_eff!J16)</f>
        <v>!!</v>
      </c>
      <c r="W16" s="9" t="str">
        <f>IF(K16="!!","!!",el_eff!K16+th_eff!K16)</f>
        <v>!!</v>
      </c>
      <c r="X16" s="9" t="str">
        <f>IF(L16="!!","!!",el_eff!L16+th_eff!L16)</f>
        <v>!!</v>
      </c>
      <c r="Y16" s="1"/>
      <c r="Z16" s="1"/>
      <c r="AA16" s="41">
        <f>[1]PROTRA_capacity!P1724</f>
        <v>0</v>
      </c>
      <c r="AB16" s="41">
        <f>[1]PROTRA_capacity!P1762</f>
        <v>9.1479810700000002</v>
      </c>
      <c r="AC16" s="1"/>
      <c r="AD16" s="4"/>
      <c r="AE16" s="6">
        <v>478.5471</v>
      </c>
      <c r="AF16" s="6">
        <v>92839.015899999999</v>
      </c>
      <c r="AG16" s="1"/>
      <c r="AH16" s="1"/>
      <c r="AI16" s="4"/>
      <c r="AK16" s="1"/>
      <c r="AL16" s="1"/>
      <c r="AM16" s="1"/>
      <c r="AN16" s="1"/>
    </row>
    <row r="17" spans="1:40" x14ac:dyDescent="0.3">
      <c r="A17" t="s">
        <v>59</v>
      </c>
      <c r="B17">
        <v>2015</v>
      </c>
      <c r="C17" s="1" t="str">
        <f>IF(OR(el_eff!C17&lt;0.05,th_eff!C17=0),"!!","OK")</f>
        <v>OK</v>
      </c>
      <c r="D17" s="1" t="str">
        <f>IF(OR(el_eff!D17&lt;0.05,th_eff!D17=0),"!!","OK")</f>
        <v>OK</v>
      </c>
      <c r="E17" s="1" t="str">
        <f>IF(OR(el_eff!E17&lt;0.05,th_eff!E17=0),"!!","OK")</f>
        <v>OK</v>
      </c>
      <c r="F17" s="1" t="str">
        <f>IF(OR(el_eff!F17&lt;0.05,th_eff!F17=0),"!!","OK")</f>
        <v>OK</v>
      </c>
      <c r="G17" s="1" t="str">
        <f>IF(OR(el_eff!G17&lt;0.05,th_eff!G17=0),"!!","OK")</f>
        <v>OK</v>
      </c>
      <c r="H17" s="1" t="str">
        <f>IF(OR(el_eff!H17&lt;0.05,th_eff!H17=0),"!!","OK")</f>
        <v>OK</v>
      </c>
      <c r="I17" s="1" t="str">
        <f>IF(OR(el_eff!I17&lt;0.05,th_eff!I17=0),"!!","OK")</f>
        <v>OK</v>
      </c>
      <c r="J17" s="1" t="str">
        <f>IF(OR(el_eff!J17&lt;0.05,th_eff!J17=0),"!!","OK")</f>
        <v>OK</v>
      </c>
      <c r="K17" s="1" t="str">
        <f>IF(OR(el_eff!K17&lt;0.05,th_eff!K17=0),"!!","OK")</f>
        <v>OK</v>
      </c>
      <c r="L17" s="1" t="str">
        <f>IF(OR(el_eff!L17&lt;0.05,th_eff!L17=0),"!!","OK")</f>
        <v>OK</v>
      </c>
      <c r="M17" s="1"/>
      <c r="N17" s="1"/>
      <c r="O17" s="9">
        <f>IF(C17="!!","!!",el_eff!C17+th_eff!C17)</f>
        <v>0.66060158653132439</v>
      </c>
      <c r="P17" s="9">
        <f>IF(D17="!!","!!",el_eff!D17+th_eff!D17)</f>
        <v>0.66060158653132439</v>
      </c>
      <c r="Q17" s="9">
        <f>IF(E17="!!","!!",el_eff!E17+th_eff!E17)</f>
        <v>1</v>
      </c>
      <c r="R17" s="9">
        <f>IF(F17="!!","!!",el_eff!F17+th_eff!F17)</f>
        <v>0.3852893077789859</v>
      </c>
      <c r="S17" s="9">
        <f>IF(G17="!!","!!",el_eff!G17+th_eff!G17)</f>
        <v>0.3852893077789859</v>
      </c>
      <c r="T17" s="9">
        <f>IF(H17="!!","!!",el_eff!H17+th_eff!H17)</f>
        <v>0.61503880217734308</v>
      </c>
      <c r="U17" s="9">
        <f>IF(I17="!!","!!",el_eff!I17+th_eff!I17)</f>
        <v>0.61503880217734308</v>
      </c>
      <c r="V17" s="9">
        <f>IF(J17="!!","!!",el_eff!J17+th_eff!J17)</f>
        <v>0.48460932238448434</v>
      </c>
      <c r="W17" s="9">
        <f>IF(K17="!!","!!",el_eff!K17+th_eff!K17)</f>
        <v>0.61503880217734308</v>
      </c>
      <c r="X17" s="9">
        <f>IF(L17="!!","!!",el_eff!L17+th_eff!L17)</f>
        <v>0.61503880217734308</v>
      </c>
      <c r="Y17" s="1"/>
      <c r="Z17" s="1"/>
      <c r="AA17" s="41">
        <f>[1]PROTRA_capacity!P1725</f>
        <v>3.9598580205633374</v>
      </c>
      <c r="AB17" s="41">
        <f>[1]PROTRA_capacity!P1763</f>
        <v>126.7959076819298</v>
      </c>
      <c r="AC17" s="1"/>
      <c r="AD17" s="4"/>
      <c r="AE17" s="6">
        <v>173979.99970000001</v>
      </c>
      <c r="AF17" s="6">
        <v>1034938.8014999999</v>
      </c>
      <c r="AG17" s="1"/>
      <c r="AH17" s="1"/>
      <c r="AI17" s="4"/>
      <c r="AK17" s="1"/>
      <c r="AL17" s="1"/>
      <c r="AM17" s="1"/>
      <c r="AN17" s="1"/>
    </row>
    <row r="18" spans="1:40" x14ac:dyDescent="0.3">
      <c r="A18" t="s">
        <v>61</v>
      </c>
      <c r="B18">
        <v>2015</v>
      </c>
      <c r="C18" s="1" t="str">
        <f>IF(OR(el_eff!C18&lt;0.05,th_eff!C18=0),"!!","OK")</f>
        <v>OK</v>
      </c>
      <c r="D18" s="1" t="str">
        <f>IF(OR(el_eff!D18&lt;0.05,th_eff!D18=0),"!!","OK")</f>
        <v>OK</v>
      </c>
      <c r="E18" s="1" t="str">
        <f>IF(OR(el_eff!E18&lt;0.05,th_eff!E18=0),"!!","OK")</f>
        <v>OK</v>
      </c>
      <c r="F18" s="1" t="str">
        <f>IF(OR(el_eff!F18&lt;0.05,th_eff!F18=0),"!!","OK")</f>
        <v>!!</v>
      </c>
      <c r="G18" s="1" t="str">
        <f>IF(OR(el_eff!G18&lt;0.05,th_eff!G18=0),"!!","OK")</f>
        <v>!!</v>
      </c>
      <c r="H18" s="1" t="str">
        <f>IF(OR(el_eff!H18&lt;0.05,th_eff!H18=0),"!!","OK")</f>
        <v>OK</v>
      </c>
      <c r="I18" s="1" t="str">
        <f>IF(OR(el_eff!I18&lt;0.05,th_eff!I18=0),"!!","OK")</f>
        <v>OK</v>
      </c>
      <c r="J18" s="1" t="str">
        <f>IF(OR(el_eff!J18&lt;0.05,th_eff!J18=0),"!!","OK")</f>
        <v>!!</v>
      </c>
      <c r="K18" s="1" t="str">
        <f>IF(OR(el_eff!K18&lt;0.05,th_eff!K18=0),"!!","OK")</f>
        <v>OK</v>
      </c>
      <c r="L18" s="1" t="str">
        <f>IF(OR(el_eff!L18&lt;0.05,th_eff!L18=0),"!!","OK")</f>
        <v>OK</v>
      </c>
      <c r="M18" s="1" t="s">
        <v>87</v>
      </c>
      <c r="N18" s="1"/>
      <c r="O18" s="9">
        <f>IF(C18="!!","!!",el_eff!C18+th_eff!C18)</f>
        <v>0.79726283482810612</v>
      </c>
      <c r="P18" s="9">
        <f>IF(D18="!!","!!",el_eff!D18+th_eff!D18)</f>
        <v>0.79726283482810612</v>
      </c>
      <c r="Q18" s="9">
        <f>IF(E18="!!","!!",el_eff!E18+th_eff!E18)</f>
        <v>1</v>
      </c>
      <c r="R18" s="9" t="str">
        <f>IF(F18="!!","!!",el_eff!F18+th_eff!F18)</f>
        <v>!!</v>
      </c>
      <c r="S18" s="9" t="str">
        <f>IF(G18="!!","!!",el_eff!G18+th_eff!G18)</f>
        <v>!!</v>
      </c>
      <c r="T18" s="9">
        <f>IF(H18="!!","!!",el_eff!H18+th_eff!H18)</f>
        <v>0.69431219310023384</v>
      </c>
      <c r="U18" s="9">
        <f>IF(I18="!!","!!",el_eff!I18+th_eff!I18)</f>
        <v>0.69431219310023384</v>
      </c>
      <c r="V18" s="9" t="str">
        <f>IF(J18="!!","!!",el_eff!J18+th_eff!J18)</f>
        <v>!!</v>
      </c>
      <c r="W18" s="9">
        <f>IF(K18="!!","!!",el_eff!K18+th_eff!K18)</f>
        <v>0.69431219310023384</v>
      </c>
      <c r="X18" s="9">
        <f>IF(L18="!!","!!",el_eff!L18+th_eff!L18)</f>
        <v>0.69431219310023384</v>
      </c>
      <c r="Y18" s="1"/>
      <c r="Z18" s="1"/>
      <c r="AA18" s="41">
        <f>[1]PROTRA_capacity!P1726</f>
        <v>5.2308002489754415</v>
      </c>
      <c r="AB18" s="41">
        <f>[1]PROTRA_capacity!P1764</f>
        <v>3.0289382000000002</v>
      </c>
      <c r="AC18" s="1"/>
      <c r="AD18" s="4"/>
      <c r="AE18" s="6">
        <v>21100.998899999999</v>
      </c>
      <c r="AF18" s="6">
        <v>23259.599900000001</v>
      </c>
      <c r="AG18" s="1"/>
      <c r="AH18" s="1"/>
      <c r="AI18" s="4"/>
      <c r="AK18" s="1"/>
      <c r="AL18" s="1"/>
      <c r="AM18" s="1"/>
      <c r="AN18" s="1"/>
    </row>
    <row r="19" spans="1:40" x14ac:dyDescent="0.3">
      <c r="A19" t="s">
        <v>62</v>
      </c>
      <c r="B19">
        <v>2015</v>
      </c>
      <c r="C19" s="1" t="str">
        <f>IF(OR(el_eff!C19&lt;0.05,th_eff!C19=0),"!!","OK")</f>
        <v>OK</v>
      </c>
      <c r="D19" s="1" t="str">
        <f>IF(OR(el_eff!D19&lt;0.05,th_eff!D19=0),"!!","OK")</f>
        <v>OK</v>
      </c>
      <c r="E19" s="1" t="str">
        <f>IF(OR(el_eff!E19&lt;0.05,th_eff!E19=0),"!!","OK")</f>
        <v>OK</v>
      </c>
      <c r="F19" s="1" t="str">
        <f>IF(OR(el_eff!F19&lt;0.05,th_eff!F19=0),"!!","OK")</f>
        <v>OK</v>
      </c>
      <c r="G19" s="1" t="str">
        <f>IF(OR(el_eff!G19&lt;0.05,th_eff!G19=0),"!!","OK")</f>
        <v>OK</v>
      </c>
      <c r="H19" s="1" t="str">
        <f>IF(OR(el_eff!H19&lt;0.05,th_eff!H19=0),"!!","OK")</f>
        <v>OK</v>
      </c>
      <c r="I19" s="1" t="str">
        <f>IF(OR(el_eff!I19&lt;0.05,th_eff!I19=0),"!!","OK")</f>
        <v>OK</v>
      </c>
      <c r="J19" s="1" t="str">
        <f>IF(OR(el_eff!J19&lt;0.05,th_eff!J19=0),"!!","OK")</f>
        <v>OK</v>
      </c>
      <c r="K19" s="1" t="str">
        <f>IF(OR(el_eff!K19&lt;0.05,th_eff!K19=0),"!!","OK")</f>
        <v>OK</v>
      </c>
      <c r="L19" s="1" t="str">
        <f>IF(OR(el_eff!L19&lt;0.05,th_eff!L19=0),"!!","OK")</f>
        <v>OK</v>
      </c>
      <c r="M19" s="1"/>
      <c r="N19" s="1"/>
      <c r="O19" s="9">
        <f>IF(C19="!!","!!",el_eff!C19+th_eff!C19)</f>
        <v>0.750264749119951</v>
      </c>
      <c r="P19" s="9">
        <f>IF(D19="!!","!!",el_eff!D19+th_eff!D19)</f>
        <v>0.750264749119951</v>
      </c>
      <c r="Q19" s="9">
        <f>IF(E19="!!","!!",el_eff!E19+th_eff!E19)</f>
        <v>1</v>
      </c>
      <c r="R19" s="9">
        <f>IF(F19="!!","!!",el_eff!F19+th_eff!F19)</f>
        <v>0.60676513615191852</v>
      </c>
      <c r="S19" s="9">
        <f>IF(G19="!!","!!",el_eff!G19+th_eff!G19)</f>
        <v>0.60676513615191852</v>
      </c>
      <c r="T19" s="9">
        <f>IF(H19="!!","!!",el_eff!H19+th_eff!H19)</f>
        <v>0.83578940858356288</v>
      </c>
      <c r="U19" s="9">
        <f>IF(I19="!!","!!",el_eff!I19+th_eff!I19)</f>
        <v>0.83578940858356288</v>
      </c>
      <c r="V19" s="9">
        <f>IF(J19="!!","!!",el_eff!J19+th_eff!J19)</f>
        <v>0.80761771530915794</v>
      </c>
      <c r="W19" s="9">
        <f>IF(K19="!!","!!",el_eff!K19+th_eff!K19)</f>
        <v>0.83578940858356288</v>
      </c>
      <c r="X19" s="9">
        <f>IF(L19="!!","!!",el_eff!L19+th_eff!L19)</f>
        <v>0.83578940858356288</v>
      </c>
      <c r="Y19" s="1"/>
      <c r="Z19" s="1"/>
      <c r="AA19" s="41">
        <f>[1]PROTRA_capacity!P1727</f>
        <v>7.5613152828820978</v>
      </c>
      <c r="AB19" s="41">
        <f>[1]PROTRA_capacity!P1765</f>
        <v>4.2103991199999999</v>
      </c>
      <c r="AC19" s="1"/>
      <c r="AD19" s="4"/>
      <c r="AE19" s="6">
        <v>33427.000899999999</v>
      </c>
      <c r="AF19" s="6">
        <v>33631.199500000002</v>
      </c>
      <c r="AG19" s="1"/>
      <c r="AH19" s="1"/>
      <c r="AI19" s="4"/>
      <c r="AK19" s="1"/>
      <c r="AL19" s="1"/>
      <c r="AM19" s="1"/>
      <c r="AN19" s="1"/>
    </row>
    <row r="20" spans="1:40" x14ac:dyDescent="0.3">
      <c r="A20" t="s">
        <v>64</v>
      </c>
      <c r="B20">
        <v>2015</v>
      </c>
      <c r="C20" s="1" t="str">
        <f>IF(OR(el_eff!C20&lt;0.05,th_eff!C20=0),"!!","OK")</f>
        <v>OK</v>
      </c>
      <c r="D20" s="1" t="str">
        <f>IF(OR(el_eff!D20&lt;0.05,th_eff!D20=0),"!!","OK")</f>
        <v>OK</v>
      </c>
      <c r="E20" s="1" t="str">
        <f>IF(OR(el_eff!E20&lt;0.05,th_eff!E20=0),"!!","OK")</f>
        <v>OK</v>
      </c>
      <c r="F20" s="1" t="str">
        <f>IF(OR(el_eff!F20&lt;0.05,th_eff!F20=0),"!!","OK")</f>
        <v>OK</v>
      </c>
      <c r="G20" s="1" t="str">
        <f>IF(OR(el_eff!G20&lt;0.05,th_eff!G20=0),"!!","OK")</f>
        <v>OK</v>
      </c>
      <c r="H20" s="1" t="str">
        <f>IF(OR(el_eff!H20&lt;0.05,th_eff!H20=0),"!!","OK")</f>
        <v>OK</v>
      </c>
      <c r="I20" s="1" t="str">
        <f>IF(OR(el_eff!I20&lt;0.05,th_eff!I20=0),"!!","OK")</f>
        <v>OK</v>
      </c>
      <c r="J20" s="1" t="str">
        <f>IF(OR(el_eff!J20&lt;0.05,th_eff!J20=0),"!!","OK")</f>
        <v>!!</v>
      </c>
      <c r="K20" s="1" t="str">
        <f>IF(OR(el_eff!K20&lt;0.05,th_eff!K20=0),"!!","OK")</f>
        <v>OK</v>
      </c>
      <c r="L20" s="1" t="str">
        <f>IF(OR(el_eff!L20&lt;0.05,th_eff!L20=0),"!!","OK")</f>
        <v>OK</v>
      </c>
      <c r="M20" s="1" t="s">
        <v>87</v>
      </c>
      <c r="N20" s="1"/>
      <c r="O20" s="9">
        <f>IF(C20="!!","!!",el_eff!C20+th_eff!C20)</f>
        <v>0.80117255362339446</v>
      </c>
      <c r="P20" s="9">
        <f>IF(D20="!!","!!",el_eff!D20+th_eff!D20)</f>
        <v>0.80117255362339446</v>
      </c>
      <c r="Q20" s="9">
        <f>IF(E20="!!","!!",el_eff!E20+th_eff!E20)</f>
        <v>1</v>
      </c>
      <c r="R20" s="9">
        <f>IF(F20="!!","!!",el_eff!F20+th_eff!F20)</f>
        <v>0.53340774400006186</v>
      </c>
      <c r="S20" s="9">
        <f>IF(G20="!!","!!",el_eff!G20+th_eff!G20)</f>
        <v>0.53340774400006186</v>
      </c>
      <c r="T20" s="9">
        <f>IF(H20="!!","!!",el_eff!H20+th_eff!H20)</f>
        <v>0.78218442592297199</v>
      </c>
      <c r="U20" s="9">
        <f>IF(I20="!!","!!",el_eff!I20+th_eff!I20)</f>
        <v>0.78218442592297199</v>
      </c>
      <c r="V20" s="9" t="str">
        <f>IF(J20="!!","!!",el_eff!J20+th_eff!J20)</f>
        <v>!!</v>
      </c>
      <c r="W20" s="9">
        <f>IF(K20="!!","!!",el_eff!K20+th_eff!K20)</f>
        <v>0.78218442592297199</v>
      </c>
      <c r="X20" s="9">
        <f>IF(L20="!!","!!",el_eff!L20+th_eff!L20)</f>
        <v>0.78218442592297199</v>
      </c>
      <c r="Y20" s="1"/>
      <c r="Z20" s="1"/>
      <c r="AA20" s="41">
        <f>[1]PROTRA_capacity!P1728</f>
        <v>0</v>
      </c>
      <c r="AB20" s="41">
        <f>[1]PROTRA_capacity!P1766</f>
        <v>2.013438708571428</v>
      </c>
      <c r="AC20" s="1"/>
      <c r="AD20" s="4"/>
      <c r="AE20" s="6">
        <v>0</v>
      </c>
      <c r="AF20" s="6">
        <v>0</v>
      </c>
      <c r="AG20" s="1"/>
      <c r="AH20" s="1"/>
      <c r="AI20" s="4"/>
      <c r="AK20" s="1"/>
      <c r="AL20" s="1"/>
      <c r="AM20" s="1"/>
      <c r="AN20" s="1"/>
    </row>
    <row r="21" spans="1:40" x14ac:dyDescent="0.3">
      <c r="A21" t="s">
        <v>65</v>
      </c>
      <c r="B21">
        <v>2015</v>
      </c>
      <c r="C21" s="1" t="str">
        <f>IF(OR(el_eff!C21&lt;0.05,th_eff!C21=0),"!!","OK")</f>
        <v>OK</v>
      </c>
      <c r="D21" s="1" t="str">
        <f>IF(OR(el_eff!D21&lt;0.05,th_eff!D21=0),"!!","OK")</f>
        <v>OK</v>
      </c>
      <c r="E21" s="1" t="str">
        <f>IF(OR(el_eff!E21&lt;0.05,th_eff!E21=0),"!!","OK")</f>
        <v>OK</v>
      </c>
      <c r="F21" s="1" t="str">
        <f>IF(OR(el_eff!F21&lt;0.05,th_eff!F21=0),"!!","OK")</f>
        <v>!!</v>
      </c>
      <c r="G21" s="1" t="str">
        <f>IF(OR(el_eff!G21&lt;0.05,th_eff!G21=0),"!!","OK")</f>
        <v>!!</v>
      </c>
      <c r="H21" s="1" t="str">
        <f>IF(OR(el_eff!H21&lt;0.05,th_eff!H21=0),"!!","OK")</f>
        <v>!!</v>
      </c>
      <c r="I21" s="1" t="str">
        <f>IF(OR(el_eff!I21&lt;0.05,th_eff!I21=0),"!!","OK")</f>
        <v>!!</v>
      </c>
      <c r="J21" s="1" t="str">
        <f>IF(OR(el_eff!J21&lt;0.05,th_eff!J21=0),"!!","OK")</f>
        <v>!!</v>
      </c>
      <c r="K21" s="1" t="str">
        <f>IF(OR(el_eff!K21&lt;0.05,th_eff!K21=0),"!!","OK")</f>
        <v>!!</v>
      </c>
      <c r="L21" s="1" t="str">
        <f>IF(OR(el_eff!L21&lt;0.05,th_eff!L21=0),"!!","OK")</f>
        <v>!!</v>
      </c>
      <c r="M21" s="7" t="s">
        <v>86</v>
      </c>
      <c r="N21" s="1"/>
      <c r="O21" s="9">
        <f>IF(C21="!!","!!",el_eff!C21+th_eff!C21)</f>
        <v>0.67826043130469849</v>
      </c>
      <c r="P21" s="9">
        <f>IF(D21="!!","!!",el_eff!D21+th_eff!D21)</f>
        <v>0.67826043130469849</v>
      </c>
      <c r="Q21" s="9">
        <f>IF(E21="!!","!!",el_eff!E21+th_eff!E21)</f>
        <v>1</v>
      </c>
      <c r="R21" s="9" t="str">
        <f>IF(F21="!!","!!",el_eff!F21+th_eff!F21)</f>
        <v>!!</v>
      </c>
      <c r="S21" s="9" t="str">
        <f>IF(G21="!!","!!",el_eff!G21+th_eff!G21)</f>
        <v>!!</v>
      </c>
      <c r="T21" s="9" t="str">
        <f>IF(H21="!!","!!",el_eff!H21+th_eff!H21)</f>
        <v>!!</v>
      </c>
      <c r="U21" s="9" t="str">
        <f>IF(I21="!!","!!",el_eff!I21+th_eff!I21)</f>
        <v>!!</v>
      </c>
      <c r="V21" s="9" t="str">
        <f>IF(J21="!!","!!",el_eff!J21+th_eff!J21)</f>
        <v>!!</v>
      </c>
      <c r="W21" s="9" t="str">
        <f>IF(K21="!!","!!",el_eff!K21+th_eff!K21)</f>
        <v>!!</v>
      </c>
      <c r="X21" s="9" t="str">
        <f>IF(L21="!!","!!",el_eff!L21+th_eff!L21)</f>
        <v>!!</v>
      </c>
      <c r="Y21" s="1"/>
      <c r="Z21" s="1"/>
      <c r="AA21" s="41">
        <f>[1]PROTRA_capacity!P1729</f>
        <v>0</v>
      </c>
      <c r="AB21" s="41">
        <f>[1]PROTRA_capacity!P1767</f>
        <v>0.71342403922305764</v>
      </c>
      <c r="AC21" s="1"/>
      <c r="AD21" s="4"/>
      <c r="AE21" s="6">
        <v>207.2</v>
      </c>
      <c r="AF21" s="6">
        <v>7610.4</v>
      </c>
      <c r="AG21" s="1"/>
      <c r="AH21" s="1"/>
      <c r="AI21" s="4"/>
      <c r="AK21" s="1"/>
      <c r="AL21" s="1"/>
      <c r="AM21" s="1"/>
      <c r="AN21" s="1"/>
    </row>
    <row r="22" spans="1:40" x14ac:dyDescent="0.3">
      <c r="A22" t="s">
        <v>66</v>
      </c>
      <c r="B22">
        <v>2015</v>
      </c>
      <c r="C22" s="1" t="str">
        <f>IF(OR(el_eff!C22&lt;0.05,th_eff!C22=0),"!!","OK")</f>
        <v>OK</v>
      </c>
      <c r="D22" s="1" t="str">
        <f>IF(OR(el_eff!D22&lt;0.05,th_eff!D22=0),"!!","OK")</f>
        <v>OK</v>
      </c>
      <c r="E22" s="1" t="str">
        <f>IF(OR(el_eff!E22&lt;0.05,th_eff!E22=0),"!!","OK")</f>
        <v>OK</v>
      </c>
      <c r="F22" s="1" t="str">
        <f>IF(OR(el_eff!F22&lt;0.05,th_eff!F22=0),"!!","OK")</f>
        <v>OK</v>
      </c>
      <c r="G22" s="1" t="str">
        <f>IF(OR(el_eff!G22&lt;0.05,th_eff!G22=0),"!!","OK")</f>
        <v>OK</v>
      </c>
      <c r="H22" s="1" t="str">
        <f>IF(OR(el_eff!H22&lt;0.05,th_eff!H22=0),"!!","OK")</f>
        <v>OK</v>
      </c>
      <c r="I22" s="1" t="str">
        <f>IF(OR(el_eff!I22&lt;0.05,th_eff!I22=0),"!!","OK")</f>
        <v>OK</v>
      </c>
      <c r="J22" s="1" t="str">
        <f>IF(OR(el_eff!J22&lt;0.05,th_eff!J22=0),"!!","OK")</f>
        <v>OK</v>
      </c>
      <c r="K22" s="1" t="str">
        <f>IF(OR(el_eff!K22&lt;0.05,th_eff!K22=0),"!!","OK")</f>
        <v>OK</v>
      </c>
      <c r="L22" s="1" t="str">
        <f>IF(OR(el_eff!L22&lt;0.05,th_eff!L22=0),"!!","OK")</f>
        <v>OK</v>
      </c>
      <c r="M22" s="1"/>
      <c r="N22" s="1"/>
      <c r="O22" s="9">
        <f>IF(C22="!!","!!",el_eff!C22+th_eff!C22)</f>
        <v>0.76225517891935834</v>
      </c>
      <c r="P22" s="9">
        <f>IF(D22="!!","!!",el_eff!D22+th_eff!D22)</f>
        <v>0.76225517891935834</v>
      </c>
      <c r="Q22" s="9">
        <f>IF(E22="!!","!!",el_eff!E22+th_eff!E22)</f>
        <v>1</v>
      </c>
      <c r="R22" s="9">
        <f>IF(F22="!!","!!",el_eff!F22+th_eff!F22)</f>
        <v>0.44357313707769991</v>
      </c>
      <c r="S22" s="9">
        <f>IF(G22="!!","!!",el_eff!G22+th_eff!G22)</f>
        <v>0.44357313707769991</v>
      </c>
      <c r="T22" s="9">
        <f>IF(H22="!!","!!",el_eff!H22+th_eff!H22)</f>
        <v>0.46839886925223129</v>
      </c>
      <c r="U22" s="9">
        <f>IF(I22="!!","!!",el_eff!I22+th_eff!I22)</f>
        <v>0.46839886925223129</v>
      </c>
      <c r="V22" s="9">
        <f>IF(J22="!!","!!",el_eff!J22+th_eff!J22)</f>
        <v>0.48335289685701555</v>
      </c>
      <c r="W22" s="9">
        <f>IF(K22="!!","!!",el_eff!K22+th_eff!K22)</f>
        <v>0.46839886925223129</v>
      </c>
      <c r="X22" s="9">
        <f>IF(L22="!!","!!",el_eff!L22+th_eff!L22)</f>
        <v>0.46839886925223129</v>
      </c>
      <c r="Y22" s="1"/>
      <c r="Z22" s="1"/>
      <c r="AA22" s="41">
        <f>[1]PROTRA_capacity!P1730</f>
        <v>9.5444509077686117</v>
      </c>
      <c r="AB22" s="41">
        <f>[1]PROTRA_capacity!P1768</f>
        <v>31.03857963720154</v>
      </c>
      <c r="AC22" s="1"/>
      <c r="AD22" s="4"/>
      <c r="AE22" s="6">
        <v>98334</v>
      </c>
      <c r="AF22" s="6">
        <v>374944.44</v>
      </c>
      <c r="AG22" s="1"/>
      <c r="AH22" s="1"/>
      <c r="AI22" s="4"/>
      <c r="AK22" s="1"/>
      <c r="AL22" s="1"/>
      <c r="AM22" s="1"/>
      <c r="AN22" s="1"/>
    </row>
    <row r="23" spans="1:40" x14ac:dyDescent="0.3">
      <c r="A23" t="s">
        <v>67</v>
      </c>
      <c r="B23">
        <v>2015</v>
      </c>
      <c r="C23" s="1" t="str">
        <f>IF(OR(el_eff!C23&lt;0.05,th_eff!C23=0),"!!","OK")</f>
        <v>OK</v>
      </c>
      <c r="D23" s="1" t="str">
        <f>IF(OR(el_eff!D23&lt;0.05,th_eff!D23=0),"!!","OK")</f>
        <v>OK</v>
      </c>
      <c r="E23" s="1" t="str">
        <f>IF(OR(el_eff!E23&lt;0.05,th_eff!E23=0),"!!","OK")</f>
        <v>OK</v>
      </c>
      <c r="F23" s="1" t="str">
        <f>IF(OR(el_eff!F23&lt;0.05,th_eff!F23=0),"!!","OK")</f>
        <v>OK</v>
      </c>
      <c r="G23" s="1" t="str">
        <f>IF(OR(el_eff!G23&lt;0.05,th_eff!G23=0),"!!","OK")</f>
        <v>OK</v>
      </c>
      <c r="H23" s="1" t="str">
        <f>IF(OR(el_eff!H23&lt;0.05,th_eff!H23=0),"!!","OK")</f>
        <v>OK</v>
      </c>
      <c r="I23" s="1" t="str">
        <f>IF(OR(el_eff!I23&lt;0.05,th_eff!I23=0),"!!","OK")</f>
        <v>OK</v>
      </c>
      <c r="J23" s="1" t="str">
        <f>IF(OR(el_eff!J23&lt;0.05,th_eff!J23=0),"!!","OK")</f>
        <v>OK</v>
      </c>
      <c r="K23" s="1" t="str">
        <f>IF(OR(el_eff!K23&lt;0.05,th_eff!K23=0),"!!","OK")</f>
        <v>OK</v>
      </c>
      <c r="L23" s="1" t="str">
        <f>IF(OR(el_eff!L23&lt;0.05,th_eff!L23=0),"!!","OK")</f>
        <v>OK</v>
      </c>
      <c r="M23" s="1"/>
      <c r="N23" s="1"/>
      <c r="O23" s="9">
        <f>IF(C23="!!","!!",el_eff!C23+th_eff!C23)</f>
        <v>0.62639708956087103</v>
      </c>
      <c r="P23" s="9">
        <f>IF(D23="!!","!!",el_eff!D23+th_eff!D23)</f>
        <v>0.62639708956087103</v>
      </c>
      <c r="Q23" s="9">
        <f>IF(E23="!!","!!",el_eff!E23+th_eff!E23)</f>
        <v>1</v>
      </c>
      <c r="R23" s="9">
        <f>IF(F23="!!","!!",el_eff!F23+th_eff!F23)</f>
        <v>0.61589822221311152</v>
      </c>
      <c r="S23" s="9">
        <f>IF(G23="!!","!!",el_eff!G23+th_eff!G23)</f>
        <v>0.61589822221311152</v>
      </c>
      <c r="T23" s="9">
        <f>IF(H23="!!","!!",el_eff!H23+th_eff!H23)</f>
        <v>0.46304974371027829</v>
      </c>
      <c r="U23" s="9">
        <f>IF(I23="!!","!!",el_eff!I23+th_eff!I23)</f>
        <v>0.46304974371027829</v>
      </c>
      <c r="V23" s="9">
        <f>IF(J23="!!","!!",el_eff!J23+th_eff!J23)</f>
        <v>0.60542152409651562</v>
      </c>
      <c r="W23" s="9">
        <f>IF(K23="!!","!!",el_eff!K23+th_eff!K23)</f>
        <v>0.46304974371027829</v>
      </c>
      <c r="X23" s="9">
        <f>IF(L23="!!","!!",el_eff!L23+th_eff!L23)</f>
        <v>0.46304974371027829</v>
      </c>
      <c r="Y23" s="1"/>
      <c r="Z23" s="1"/>
      <c r="AA23" s="41">
        <f>[1]PROTRA_capacity!P1731</f>
        <v>53.32404728700655</v>
      </c>
      <c r="AB23" s="41">
        <f>[1]PROTRA_capacity!P1769</f>
        <v>29.326379033157892</v>
      </c>
      <c r="AC23" s="1"/>
      <c r="AD23" s="4"/>
      <c r="AE23" s="6">
        <v>231488</v>
      </c>
      <c r="AF23" s="6">
        <v>460147.03</v>
      </c>
      <c r="AG23" s="1"/>
      <c r="AH23" s="1"/>
      <c r="AI23" s="4"/>
      <c r="AK23" s="1"/>
      <c r="AL23" s="1"/>
      <c r="AM23" s="1"/>
      <c r="AN23" s="1"/>
    </row>
    <row r="24" spans="1:40" x14ac:dyDescent="0.3">
      <c r="A24" t="s">
        <v>68</v>
      </c>
      <c r="B24">
        <v>2015</v>
      </c>
      <c r="C24" s="1" t="str">
        <f>IF(OR(el_eff!C24&lt;0.05,th_eff!C24=0),"!!","OK")</f>
        <v>OK</v>
      </c>
      <c r="D24" s="1" t="str">
        <f>IF(OR(el_eff!D24&lt;0.05,th_eff!D24=0),"!!","OK")</f>
        <v>OK</v>
      </c>
      <c r="E24" s="1" t="str">
        <f>IF(OR(el_eff!E24&lt;0.05,th_eff!E24=0),"!!","OK")</f>
        <v>OK</v>
      </c>
      <c r="F24" s="1" t="str">
        <f>IF(OR(el_eff!F24&lt;0.05,th_eff!F24=0),"!!","OK")</f>
        <v>OK</v>
      </c>
      <c r="G24" s="1" t="str">
        <f>IF(OR(el_eff!G24&lt;0.05,th_eff!G24=0),"!!","OK")</f>
        <v>OK</v>
      </c>
      <c r="H24" s="1" t="str">
        <f>IF(OR(el_eff!H24&lt;0.05,th_eff!H24=0),"!!","OK")</f>
        <v>!!</v>
      </c>
      <c r="I24" s="1" t="str">
        <f>IF(OR(el_eff!I24&lt;0.05,th_eff!I24=0),"!!","OK")</f>
        <v>!!</v>
      </c>
      <c r="J24" s="1" t="str">
        <f>IF(OR(el_eff!J24&lt;0.05,th_eff!J24=0),"!!","OK")</f>
        <v>!!</v>
      </c>
      <c r="K24" s="1" t="str">
        <f>IF(OR(el_eff!K24&lt;0.05,th_eff!K24=0),"!!","OK")</f>
        <v>!!</v>
      </c>
      <c r="L24" s="1" t="str">
        <f>IF(OR(el_eff!L24&lt;0.05,th_eff!L24=0),"!!","OK")</f>
        <v>!!</v>
      </c>
      <c r="M24" s="1" t="s">
        <v>87</v>
      </c>
      <c r="N24" s="1"/>
      <c r="O24" s="9">
        <f>IF(C24="!!","!!",el_eff!C24+th_eff!C24)</f>
        <v>0.73632485146817261</v>
      </c>
      <c r="P24" s="9">
        <f>IF(D24="!!","!!",el_eff!D24+th_eff!D24)</f>
        <v>0.73632485146817261</v>
      </c>
      <c r="Q24" s="9">
        <f>IF(E24="!!","!!",el_eff!E24+th_eff!E24)</f>
        <v>1</v>
      </c>
      <c r="R24" s="9">
        <f>IF(F24="!!","!!",el_eff!F24+th_eff!F24)</f>
        <v>0.5274047525065777</v>
      </c>
      <c r="S24" s="9">
        <f>IF(G24="!!","!!",el_eff!G24+th_eff!G24)</f>
        <v>0.5274047525065777</v>
      </c>
      <c r="T24" s="9" t="str">
        <f>IF(H24="!!","!!",el_eff!H24+th_eff!H24)</f>
        <v>!!</v>
      </c>
      <c r="U24" s="9" t="str">
        <f>IF(I24="!!","!!",el_eff!I24+th_eff!I24)</f>
        <v>!!</v>
      </c>
      <c r="V24" s="9" t="str">
        <f>IF(J24="!!","!!",el_eff!J24+th_eff!J24)</f>
        <v>!!</v>
      </c>
      <c r="W24" s="9" t="str">
        <f>IF(K24="!!","!!",el_eff!K24+th_eff!K24)</f>
        <v>!!</v>
      </c>
      <c r="X24" s="9" t="str">
        <f>IF(L24="!!","!!",el_eff!L24+th_eff!L24)</f>
        <v>!!</v>
      </c>
      <c r="Y24" s="1"/>
      <c r="Z24" s="1"/>
      <c r="AA24" s="41">
        <f>[1]PROTRA_capacity!P1732</f>
        <v>3.6000186324569472E-2</v>
      </c>
      <c r="AB24" s="41">
        <f>[1]PROTRA_capacity!P1770</f>
        <v>20.642552746777628</v>
      </c>
      <c r="AC24" s="1"/>
      <c r="AD24" s="4"/>
      <c r="AE24" s="6">
        <v>13625</v>
      </c>
      <c r="AF24" s="6">
        <v>164923.20000000001</v>
      </c>
      <c r="AG24" s="1"/>
      <c r="AH24" s="1"/>
      <c r="AI24" s="4"/>
      <c r="AK24" s="1"/>
      <c r="AL24" s="1"/>
      <c r="AM24" s="1"/>
      <c r="AN24" s="1"/>
    </row>
    <row r="25" spans="1:40" x14ac:dyDescent="0.3">
      <c r="A25" t="s">
        <v>69</v>
      </c>
      <c r="B25">
        <v>2015</v>
      </c>
      <c r="C25" s="1" t="str">
        <f>IF(OR(el_eff!C25&lt;0.05,th_eff!C25=0),"!!","OK")</f>
        <v>OK</v>
      </c>
      <c r="D25" s="1" t="str">
        <f>IF(OR(el_eff!D25&lt;0.05,th_eff!D25=0),"!!","OK")</f>
        <v>OK</v>
      </c>
      <c r="E25" s="1" t="str">
        <f>IF(OR(el_eff!E25&lt;0.05,th_eff!E25=0),"!!","OK")</f>
        <v>OK</v>
      </c>
      <c r="F25" s="1" t="str">
        <f>IF(OR(el_eff!F25&lt;0.05,th_eff!F25=0),"!!","OK")</f>
        <v>OK</v>
      </c>
      <c r="G25" s="1" t="str">
        <f>IF(OR(el_eff!G25&lt;0.05,th_eff!G25=0),"!!","OK")</f>
        <v>OK</v>
      </c>
      <c r="H25" s="1" t="str">
        <f>IF(OR(el_eff!H25&lt;0.05,th_eff!H25=0),"!!","OK")</f>
        <v>OK</v>
      </c>
      <c r="I25" s="1" t="str">
        <f>IF(OR(el_eff!I25&lt;0.05,th_eff!I25=0),"!!","OK")</f>
        <v>OK</v>
      </c>
      <c r="J25" s="1" t="str">
        <f>IF(OR(el_eff!J25&lt;0.05,th_eff!J25=0),"!!","OK")</f>
        <v>!!</v>
      </c>
      <c r="K25" s="1" t="str">
        <f>IF(OR(el_eff!K25&lt;0.05,th_eff!K25=0),"!!","OK")</f>
        <v>OK</v>
      </c>
      <c r="L25" s="1" t="str">
        <f>IF(OR(el_eff!L25&lt;0.05,th_eff!L25=0),"!!","OK")</f>
        <v>OK</v>
      </c>
      <c r="M25" s="1" t="s">
        <v>87</v>
      </c>
      <c r="N25" s="1"/>
      <c r="O25" s="9">
        <f>IF(C25="!!","!!",el_eff!C25+th_eff!C25)</f>
        <v>0.86851936522949891</v>
      </c>
      <c r="P25" s="9">
        <f>IF(D25="!!","!!",el_eff!D25+th_eff!D25)</f>
        <v>0.86851936522949891</v>
      </c>
      <c r="Q25" s="9">
        <f>IF(E25="!!","!!",el_eff!E25+th_eff!E25)</f>
        <v>1</v>
      </c>
      <c r="R25" s="9">
        <f>IF(F25="!!","!!",el_eff!F25+th_eff!F25)</f>
        <v>0.54716407002993794</v>
      </c>
      <c r="S25" s="9">
        <f>IF(G25="!!","!!",el_eff!G25+th_eff!G25)</f>
        <v>0.54716407002993794</v>
      </c>
      <c r="T25" s="9">
        <f>IF(H25="!!","!!",el_eff!H25+th_eff!H25)</f>
        <v>0.64232187704328292</v>
      </c>
      <c r="U25" s="9">
        <f>IF(I25="!!","!!",el_eff!I25+th_eff!I25)</f>
        <v>0.64232187704328292</v>
      </c>
      <c r="V25" s="9" t="str">
        <f>IF(J25="!!","!!",el_eff!J25+th_eff!J25)</f>
        <v>!!</v>
      </c>
      <c r="W25" s="9">
        <f>IF(K25="!!","!!",el_eff!K25+th_eff!K25)</f>
        <v>0.64232187704328292</v>
      </c>
      <c r="X25" s="9">
        <f>IF(L25="!!","!!",el_eff!L25+th_eff!L25)</f>
        <v>0.64232187704328292</v>
      </c>
      <c r="Y25" s="1"/>
      <c r="Z25" s="1"/>
      <c r="AA25" s="41">
        <f>[1]PROTRA_capacity!P1733</f>
        <v>7.7087701437033296</v>
      </c>
      <c r="AB25" s="41">
        <f>[1]PROTRA_capacity!P1771</f>
        <v>21.64999924</v>
      </c>
      <c r="AC25" s="1"/>
      <c r="AD25" s="4"/>
      <c r="AE25" s="6">
        <v>54160</v>
      </c>
      <c r="AF25" s="6">
        <v>154908</v>
      </c>
      <c r="AG25" s="1"/>
      <c r="AH25" s="1"/>
      <c r="AI25" s="4"/>
      <c r="AK25" s="1"/>
      <c r="AL25" s="1"/>
      <c r="AM25" s="1"/>
      <c r="AN25" s="1"/>
    </row>
    <row r="26" spans="1:40" x14ac:dyDescent="0.3">
      <c r="A26" t="s">
        <v>71</v>
      </c>
      <c r="B26">
        <v>2015</v>
      </c>
      <c r="C26" s="1" t="str">
        <f>IF(OR(el_eff!C26&lt;0.05,th_eff!C26=0),"!!","OK")</f>
        <v>OK</v>
      </c>
      <c r="D26" s="1" t="str">
        <f>IF(OR(el_eff!D26&lt;0.05,th_eff!D26=0),"!!","OK")</f>
        <v>OK</v>
      </c>
      <c r="E26" s="1" t="str">
        <f>IF(OR(el_eff!E26&lt;0.05,th_eff!E26=0),"!!","OK")</f>
        <v>OK</v>
      </c>
      <c r="F26" s="1" t="str">
        <f>IF(OR(el_eff!F26&lt;0.05,th_eff!F26=0),"!!","OK")</f>
        <v>OK</v>
      </c>
      <c r="G26" s="1" t="str">
        <f>IF(OR(el_eff!G26&lt;0.05,th_eff!G26=0),"!!","OK")</f>
        <v>OK</v>
      </c>
      <c r="H26" s="1" t="str">
        <f>IF(OR(el_eff!H26&lt;0.05,th_eff!H26=0),"!!","OK")</f>
        <v>OK</v>
      </c>
      <c r="I26" s="1" t="str">
        <f>IF(OR(el_eff!I26&lt;0.05,th_eff!I26=0),"!!","OK")</f>
        <v>OK</v>
      </c>
      <c r="J26" s="1" t="str">
        <f>IF(OR(el_eff!J26&lt;0.05,th_eff!J26=0),"!!","OK")</f>
        <v>OK</v>
      </c>
      <c r="K26" s="1" t="str">
        <f>IF(OR(el_eff!K26&lt;0.05,th_eff!K26=0),"!!","OK")</f>
        <v>OK</v>
      </c>
      <c r="L26" s="1" t="str">
        <f>IF(OR(el_eff!L26&lt;0.05,th_eff!L26=0),"!!","OK")</f>
        <v>OK</v>
      </c>
      <c r="M26" s="1"/>
      <c r="N26" s="1"/>
      <c r="O26" s="9">
        <f>IF(C26="!!","!!",el_eff!C26+th_eff!C26)</f>
        <v>0.78038224998045269</v>
      </c>
      <c r="P26" s="9">
        <f>IF(D26="!!","!!",el_eff!D26+th_eff!D26)</f>
        <v>0.78038224998045269</v>
      </c>
      <c r="Q26" s="9">
        <f>IF(E26="!!","!!",el_eff!E26+th_eff!E26)</f>
        <v>1</v>
      </c>
      <c r="R26" s="9">
        <f>IF(F26="!!","!!",el_eff!F26+th_eff!F26)</f>
        <v>0.6866747498720227</v>
      </c>
      <c r="S26" s="9">
        <f>IF(G26="!!","!!",el_eff!G26+th_eff!G26)</f>
        <v>0.6866747498720227</v>
      </c>
      <c r="T26" s="9">
        <f>IF(H26="!!","!!",el_eff!H26+th_eff!H26)</f>
        <v>0.43379676673576739</v>
      </c>
      <c r="U26" s="9">
        <f>IF(I26="!!","!!",el_eff!I26+th_eff!I26)</f>
        <v>0.43379676673576739</v>
      </c>
      <c r="V26" s="9">
        <f>IF(J26="!!","!!",el_eff!J26+th_eff!J26)</f>
        <v>0.13742127496864037</v>
      </c>
      <c r="W26" s="9">
        <f>IF(K26="!!","!!",el_eff!K26+th_eff!K26)</f>
        <v>0.43379676673576739</v>
      </c>
      <c r="X26" s="9">
        <f>IF(L26="!!","!!",el_eff!L26+th_eff!L26)</f>
        <v>0.43379676673576739</v>
      </c>
      <c r="Y26" s="1"/>
      <c r="Z26" s="1"/>
      <c r="AA26" s="41">
        <f>[1]PROTRA_capacity!P1734</f>
        <v>17.610231614269654</v>
      </c>
      <c r="AB26" s="41">
        <f>[1]PROTRA_capacity!P1772</f>
        <v>8.662198720000001</v>
      </c>
      <c r="AC26" s="1"/>
      <c r="AD26" s="4"/>
      <c r="AE26" s="6">
        <v>26755</v>
      </c>
      <c r="AF26" s="6">
        <v>87735.6</v>
      </c>
      <c r="AG26" s="1"/>
      <c r="AH26" s="1"/>
      <c r="AI26" s="4"/>
      <c r="AK26" s="1"/>
      <c r="AL26" s="1"/>
      <c r="AM26" s="1"/>
      <c r="AN26" s="1"/>
    </row>
    <row r="27" spans="1:40" x14ac:dyDescent="0.3">
      <c r="A27" t="s">
        <v>72</v>
      </c>
      <c r="B27">
        <v>2015</v>
      </c>
      <c r="C27" s="1" t="str">
        <f>IF(OR(el_eff!C27&lt;0.05,th_eff!C27=0),"!!","OK")</f>
        <v>OK</v>
      </c>
      <c r="D27" s="1" t="str">
        <f>IF(OR(el_eff!D27&lt;0.05,th_eff!D27=0),"!!","OK")</f>
        <v>OK</v>
      </c>
      <c r="E27" s="1" t="str">
        <f>IF(OR(el_eff!E27&lt;0.05,th_eff!E27=0),"!!","OK")</f>
        <v>OK</v>
      </c>
      <c r="F27" s="1" t="str">
        <f>IF(OR(el_eff!F27&lt;0.05,th_eff!F27=0),"!!","OK")</f>
        <v>OK</v>
      </c>
      <c r="G27" s="1" t="str">
        <f>IF(OR(el_eff!G27&lt;0.05,th_eff!G27=0),"!!","OK")</f>
        <v>OK</v>
      </c>
      <c r="H27" s="1" t="str">
        <f>IF(OR(el_eff!H27&lt;0.05,th_eff!H27=0),"!!","OK")</f>
        <v>OK</v>
      </c>
      <c r="I27" s="1" t="str">
        <f>IF(OR(el_eff!I27&lt;0.05,th_eff!I27=0),"!!","OK")</f>
        <v>OK</v>
      </c>
      <c r="J27" s="1" t="str">
        <f>IF(OR(el_eff!J27&lt;0.05,th_eff!J27=0),"!!","OK")</f>
        <v>OK</v>
      </c>
      <c r="K27" s="1" t="str">
        <f>IF(OR(el_eff!K27&lt;0.05,th_eff!K27=0),"!!","OK")</f>
        <v>OK</v>
      </c>
      <c r="L27" s="1" t="str">
        <f>IF(OR(el_eff!L27&lt;0.05,th_eff!L27=0),"!!","OK")</f>
        <v>OK</v>
      </c>
      <c r="M27" s="1"/>
      <c r="N27" s="1"/>
      <c r="O27" s="9">
        <f>IF(C27="!!","!!",el_eff!C27+th_eff!C27)</f>
        <v>0.79717768984975024</v>
      </c>
      <c r="P27" s="9">
        <f>IF(D27="!!","!!",el_eff!D27+th_eff!D27)</f>
        <v>0.79717768984975024</v>
      </c>
      <c r="Q27" s="9">
        <f>IF(E27="!!","!!",el_eff!E27+th_eff!E27)</f>
        <v>1</v>
      </c>
      <c r="R27" s="9">
        <f>IF(F27="!!","!!",el_eff!F27+th_eff!F27)</f>
        <v>0.44809439603864465</v>
      </c>
      <c r="S27" s="9">
        <f>IF(G27="!!","!!",el_eff!G27+th_eff!G27)</f>
        <v>0.44809439603864465</v>
      </c>
      <c r="T27" s="9">
        <f>IF(H27="!!","!!",el_eff!H27+th_eff!H27)</f>
        <v>0.49297942846072829</v>
      </c>
      <c r="U27" s="9">
        <f>IF(I27="!!","!!",el_eff!I27+th_eff!I27)</f>
        <v>0.49297942846072829</v>
      </c>
      <c r="V27" s="9">
        <f>IF(J27="!!","!!",el_eff!J27+th_eff!J27)</f>
        <v>0.45090902109096498</v>
      </c>
      <c r="W27" s="9">
        <f>IF(K27="!!","!!",el_eff!K27+th_eff!K27)</f>
        <v>0.49297942846072829</v>
      </c>
      <c r="X27" s="9">
        <f>IF(L27="!!","!!",el_eff!L27+th_eff!L27)</f>
        <v>0.49297942846072829</v>
      </c>
      <c r="Y27" s="1"/>
      <c r="Z27" s="1"/>
      <c r="AA27" s="41">
        <f>[1]PROTRA_capacity!P1735</f>
        <v>1.8267775489462585</v>
      </c>
      <c r="AB27" s="41">
        <f>[1]PROTRA_capacity!P1773</f>
        <v>3.4976698880989998</v>
      </c>
      <c r="AC27" s="1"/>
      <c r="AD27" s="4"/>
      <c r="AE27" s="6">
        <v>7984</v>
      </c>
      <c r="AF27" s="6">
        <v>46036.800000000003</v>
      </c>
      <c r="AG27" s="1"/>
      <c r="AH27" s="1"/>
      <c r="AI27" s="4"/>
      <c r="AK27" s="1"/>
      <c r="AL27" s="1"/>
      <c r="AM27" s="1"/>
      <c r="AN27" s="1"/>
    </row>
    <row r="28" spans="1:40" x14ac:dyDescent="0.3">
      <c r="A28" t="s">
        <v>73</v>
      </c>
      <c r="B28">
        <v>2015</v>
      </c>
      <c r="C28" s="1" t="str">
        <f>IF(OR(el_eff!C28&lt;0.05,th_eff!C28=0),"!!","OK")</f>
        <v>!!</v>
      </c>
      <c r="D28" s="1" t="str">
        <f>IF(OR(el_eff!D28&lt;0.05,th_eff!D28=0),"!!","OK")</f>
        <v>!!</v>
      </c>
      <c r="E28" s="1" t="str">
        <f>IF(OR(el_eff!E28&lt;0.05,th_eff!E28=0),"!!","OK")</f>
        <v>OK</v>
      </c>
      <c r="F28" s="1" t="str">
        <f>IF(OR(el_eff!F28&lt;0.05,th_eff!F28=0),"!!","OK")</f>
        <v>!!</v>
      </c>
      <c r="G28" s="1" t="str">
        <f>IF(OR(el_eff!G28&lt;0.05,th_eff!G28=0),"!!","OK")</f>
        <v>!!</v>
      </c>
      <c r="H28" s="1" t="str">
        <f>IF(OR(el_eff!H28&lt;0.05,th_eff!H28=0),"!!","OK")</f>
        <v>!!</v>
      </c>
      <c r="I28" s="1" t="str">
        <f>IF(OR(el_eff!I28&lt;0.05,th_eff!I28=0),"!!","OK")</f>
        <v>!!</v>
      </c>
      <c r="J28" s="1" t="str">
        <f>IF(OR(el_eff!J28&lt;0.05,th_eff!J28=0),"!!","OK")</f>
        <v>!!</v>
      </c>
      <c r="K28" s="1" t="str">
        <f>IF(OR(el_eff!K28&lt;0.05,th_eff!K28=0),"!!","OK")</f>
        <v>!!</v>
      </c>
      <c r="L28" s="1" t="str">
        <f>IF(OR(el_eff!L28&lt;0.05,th_eff!L28=0),"!!","OK")</f>
        <v>!!</v>
      </c>
      <c r="M28" s="1" t="s">
        <v>87</v>
      </c>
      <c r="N28" s="1"/>
      <c r="O28" s="9" t="str">
        <f>IF(C28="!!","!!",el_eff!C28+th_eff!C28)</f>
        <v>!!</v>
      </c>
      <c r="P28" s="9" t="str">
        <f>IF(D28="!!","!!",el_eff!D28+th_eff!D28)</f>
        <v>!!</v>
      </c>
      <c r="Q28" s="9">
        <f>IF(E28="!!","!!",el_eff!E28+th_eff!E28)</f>
        <v>1</v>
      </c>
      <c r="R28" s="9" t="str">
        <f>IF(F28="!!","!!",el_eff!F28+th_eff!F28)</f>
        <v>!!</v>
      </c>
      <c r="S28" s="9" t="str">
        <f>IF(G28="!!","!!",el_eff!G28+th_eff!G28)</f>
        <v>!!</v>
      </c>
      <c r="T28" s="9" t="str">
        <f>IF(H28="!!","!!",el_eff!H28+th_eff!H28)</f>
        <v>!!</v>
      </c>
      <c r="U28" s="9" t="str">
        <f>IF(I28="!!","!!",el_eff!I28+th_eff!I28)</f>
        <v>!!</v>
      </c>
      <c r="V28" s="9" t="str">
        <f>IF(J28="!!","!!",el_eff!J28+th_eff!J28)</f>
        <v>!!</v>
      </c>
      <c r="W28" s="9" t="str">
        <f>IF(K28="!!","!!",el_eff!K28+th_eff!K28)</f>
        <v>!!</v>
      </c>
      <c r="X28" s="9" t="str">
        <f>IF(L28="!!","!!",el_eff!L28+th_eff!L28)</f>
        <v>!!</v>
      </c>
      <c r="Y28" s="1"/>
      <c r="Z28" s="1"/>
      <c r="AA28" s="41">
        <f>[1]PROTRA_capacity!P1736</f>
        <v>0</v>
      </c>
      <c r="AB28" s="41">
        <f>[1]PROTRA_capacity!P1774</f>
        <v>108.41536787919027</v>
      </c>
      <c r="AC28" s="1"/>
      <c r="AD28" s="4"/>
      <c r="AE28" s="6">
        <v>12376.82</v>
      </c>
      <c r="AF28" s="6">
        <v>835336.8</v>
      </c>
      <c r="AG28" s="1"/>
      <c r="AH28" s="1"/>
      <c r="AI28" s="4"/>
      <c r="AK28" s="1"/>
      <c r="AL28" s="1"/>
      <c r="AM28" s="1"/>
      <c r="AN28" s="1"/>
    </row>
    <row r="29" spans="1:40" x14ac:dyDescent="0.3">
      <c r="A29" t="s">
        <v>74</v>
      </c>
      <c r="B29">
        <v>2015</v>
      </c>
      <c r="C29" s="1" t="str">
        <f>IF(OR(el_eff!C29&lt;0.05,th_eff!C29=0),"!!","OK")</f>
        <v>OK</v>
      </c>
      <c r="D29" s="1" t="str">
        <f>IF(OR(el_eff!D29&lt;0.05,th_eff!D29=0),"!!","OK")</f>
        <v>OK</v>
      </c>
      <c r="E29" s="1" t="str">
        <f>IF(OR(el_eff!E29&lt;0.05,th_eff!E29=0),"!!","OK")</f>
        <v>OK</v>
      </c>
      <c r="F29" s="1" t="str">
        <f>IF(OR(el_eff!F29&lt;0.05,th_eff!F29=0),"!!","OK")</f>
        <v>OK</v>
      </c>
      <c r="G29" s="1" t="str">
        <f>IF(OR(el_eff!G29&lt;0.05,th_eff!G29=0),"!!","OK")</f>
        <v>OK</v>
      </c>
      <c r="H29" s="1" t="str">
        <f>IF(OR(el_eff!H29&lt;0.05,th_eff!H29=0),"!!","OK")</f>
        <v>OK</v>
      </c>
      <c r="I29" s="1" t="str">
        <f>IF(OR(el_eff!I29&lt;0.05,th_eff!I29=0),"!!","OK")</f>
        <v>OK</v>
      </c>
      <c r="J29" s="1" t="str">
        <f>IF(OR(el_eff!J29&lt;0.05,th_eff!J29=0),"!!","OK")</f>
        <v>OK</v>
      </c>
      <c r="K29" s="1" t="str">
        <f>IF(OR(el_eff!K29&lt;0.05,th_eff!K29=0),"!!","OK")</f>
        <v>OK</v>
      </c>
      <c r="L29" s="1" t="str">
        <f>IF(OR(el_eff!L29&lt;0.05,th_eff!L29=0),"!!","OK")</f>
        <v>OK</v>
      </c>
      <c r="M29" s="1"/>
      <c r="N29" s="1"/>
      <c r="O29" s="9">
        <f>IF(C29="!!","!!",el_eff!C29+th_eff!C29)</f>
        <v>0.88893826368629481</v>
      </c>
      <c r="P29" s="9">
        <f>IF(D29="!!","!!",el_eff!D29+th_eff!D29)</f>
        <v>0.88893826368629481</v>
      </c>
      <c r="Q29" s="9">
        <f>IF(E29="!!","!!",el_eff!E29+th_eff!E29)</f>
        <v>1</v>
      </c>
      <c r="R29" s="9">
        <f>IF(F29="!!","!!",el_eff!F29+th_eff!F29)</f>
        <v>0.85949472958303053</v>
      </c>
      <c r="S29" s="9">
        <f>IF(G29="!!","!!",el_eff!G29+th_eff!G29)</f>
        <v>0.85949472958303053</v>
      </c>
      <c r="T29" s="9">
        <f>IF(H29="!!","!!",el_eff!H29+th_eff!H29)</f>
        <v>0.80749773812515535</v>
      </c>
      <c r="U29" s="9">
        <f>IF(I29="!!","!!",el_eff!I29+th_eff!I29)</f>
        <v>0.80749773812515535</v>
      </c>
      <c r="V29" s="9">
        <f>IF(J29="!!","!!",el_eff!J29+th_eff!J29)</f>
        <v>0.85973558753516</v>
      </c>
      <c r="W29" s="9">
        <f>IF(K29="!!","!!",el_eff!K29+th_eff!K29)</f>
        <v>0.80749773812515535</v>
      </c>
      <c r="X29" s="9">
        <f>IF(L29="!!","!!",el_eff!L29+th_eff!L29)</f>
        <v>0.80749773812515535</v>
      </c>
      <c r="Y29" s="1"/>
      <c r="Z29" s="1"/>
      <c r="AA29" s="41">
        <f>[1]PROTRA_capacity!P1737</f>
        <v>7.1490306048253842</v>
      </c>
      <c r="AB29" s="41">
        <f>[1]PROTRA_capacity!P1775</f>
        <v>40.083673650000001</v>
      </c>
      <c r="AC29" s="1"/>
      <c r="AD29" s="4"/>
      <c r="AE29" s="6">
        <v>176012</v>
      </c>
      <c r="AF29" s="6">
        <v>449492.4</v>
      </c>
      <c r="AG29" s="1"/>
      <c r="AH29" s="1"/>
      <c r="AI29" s="4"/>
      <c r="AK29" s="1"/>
      <c r="AL29" s="1"/>
      <c r="AM29" s="1"/>
      <c r="AN29" s="1"/>
    </row>
    <row r="30" spans="1:40" x14ac:dyDescent="0.3">
      <c r="A30" t="s">
        <v>51</v>
      </c>
      <c r="B30">
        <v>2015</v>
      </c>
      <c r="C30" s="1" t="str">
        <f>IF(OR(el_eff!C30&lt;0.05,th_eff!C30=0),"!!","OK")</f>
        <v>OK</v>
      </c>
      <c r="D30" s="1" t="str">
        <f>IF(OR(el_eff!D30&lt;0.05,th_eff!D30=0),"!!","OK")</f>
        <v>OK</v>
      </c>
      <c r="E30" s="1" t="str">
        <f>IF(OR(el_eff!E30&lt;0.05,th_eff!E30=0),"!!","OK")</f>
        <v>OK</v>
      </c>
      <c r="F30" s="1" t="str">
        <f>IF(OR(el_eff!F30&lt;0.05,th_eff!F30=0),"!!","OK")</f>
        <v>OK</v>
      </c>
      <c r="G30" s="1" t="str">
        <f>IF(OR(el_eff!G30&lt;0.05,th_eff!G30=0),"!!","OK")</f>
        <v>OK</v>
      </c>
      <c r="H30" s="1" t="str">
        <f>IF(OR(el_eff!H30&lt;0.05,th_eff!H30=0),"!!","OK")</f>
        <v>OK</v>
      </c>
      <c r="I30" s="1" t="str">
        <f>IF(OR(el_eff!I30&lt;0.05,th_eff!I30=0),"!!","OK")</f>
        <v>OK</v>
      </c>
      <c r="J30" s="1" t="str">
        <f>IF(OR(el_eff!J30&lt;0.05,th_eff!J30=0),"!!","OK")</f>
        <v>OK</v>
      </c>
      <c r="K30" s="1" t="str">
        <f>IF(OR(el_eff!K30&lt;0.05,th_eff!K30=0),"!!","OK")</f>
        <v>OK</v>
      </c>
      <c r="L30" s="1" t="str">
        <f>IF(OR(el_eff!L30&lt;0.05,th_eff!L30=0),"!!","OK")</f>
        <v>OK</v>
      </c>
      <c r="M30" s="1"/>
      <c r="N30" s="1"/>
      <c r="O30" s="9">
        <f>IF(C30="!!","!!",el_eff!C30+th_eff!C30)</f>
        <v>0.70260380540956235</v>
      </c>
      <c r="P30" s="9">
        <f>IF(D30="!!","!!",el_eff!D30+th_eff!D30)</f>
        <v>0.70260380540956235</v>
      </c>
      <c r="Q30" s="9">
        <f>IF(E30="!!","!!",el_eff!E30+th_eff!E30)</f>
        <v>1</v>
      </c>
      <c r="R30" s="9">
        <f>IF(F30="!!","!!",el_eff!F30+th_eff!F30)</f>
        <v>0.48772896348802242</v>
      </c>
      <c r="S30" s="9">
        <f>IF(G30="!!","!!",el_eff!G30+th_eff!G30)</f>
        <v>0.48772896348802242</v>
      </c>
      <c r="T30" s="9">
        <f>IF(H30="!!","!!",el_eff!H30+th_eff!H30)</f>
        <v>0.57759801061215355</v>
      </c>
      <c r="U30" s="9">
        <f>IF(I30="!!","!!",el_eff!I30+th_eff!I30)</f>
        <v>0.57759801061215355</v>
      </c>
      <c r="V30" s="9">
        <f>IF(J30="!!","!!",el_eff!J30+th_eff!J30)</f>
        <v>0.598869530617129</v>
      </c>
      <c r="W30" s="9">
        <f>IF(K30="!!","!!",el_eff!K30+th_eff!K30)</f>
        <v>0.57759801061215355</v>
      </c>
      <c r="X30" s="9">
        <f>IF(L30="!!","!!",el_eff!L30+th_eff!L30)</f>
        <v>0.57759801061215355</v>
      </c>
      <c r="Y30" s="1"/>
      <c r="Z30" s="1"/>
      <c r="AA30" s="41">
        <f>[1]PROTRA_capacity!P1738</f>
        <v>348.04911604060607</v>
      </c>
      <c r="AB30" s="41">
        <f>[1]PROTRA_capacity!P1776</f>
        <v>930.73354707058058</v>
      </c>
      <c r="AC30" s="1"/>
      <c r="AE30" s="6">
        <f>SUM(AE3:AE29)</f>
        <v>2003667.2530000003</v>
      </c>
      <c r="AF30" s="6">
        <v>8799427.7322000004</v>
      </c>
      <c r="AG30" s="1"/>
      <c r="AH30" s="1"/>
      <c r="AI30" s="4"/>
      <c r="AK30" s="1"/>
      <c r="AL30" s="1"/>
      <c r="AM30" s="1"/>
      <c r="AN30" s="1"/>
    </row>
    <row r="31" spans="1:40" x14ac:dyDescent="0.3">
      <c r="A31" t="s">
        <v>75</v>
      </c>
      <c r="B31">
        <v>2015</v>
      </c>
      <c r="C31" s="1" t="str">
        <f>IF(OR(el_eff!C31&lt;0.05,th_eff!C31=0),"!!","OK")</f>
        <v>!!</v>
      </c>
      <c r="D31" s="1" t="str">
        <f>IF(OR(el_eff!D31&lt;0.05,th_eff!D31=0),"!!","OK")</f>
        <v>!!</v>
      </c>
      <c r="E31" s="1" t="str">
        <f>IF(OR(el_eff!E31&lt;0.05,th_eff!E31=0),"!!","OK")</f>
        <v>OK</v>
      </c>
      <c r="F31" s="1" t="str">
        <f>IF(OR(el_eff!F31&lt;0.05,th_eff!F31=0),"!!","OK")</f>
        <v>!!</v>
      </c>
      <c r="G31" s="1" t="str">
        <f>IF(OR(el_eff!G31&lt;0.05,th_eff!G31=0),"!!","OK")</f>
        <v>!!</v>
      </c>
      <c r="H31" s="1" t="str">
        <f>IF(OR(el_eff!H31&lt;0.05,th_eff!H31=0),"!!","OK")</f>
        <v>!!</v>
      </c>
      <c r="I31" s="1" t="str">
        <f>IF(OR(el_eff!I31&lt;0.05,th_eff!I31=0),"!!","OK")</f>
        <v>!!</v>
      </c>
      <c r="J31" s="1" t="str">
        <f>IF(OR(el_eff!J31&lt;0.05,th_eff!J31=0),"!!","OK")</f>
        <v>!!</v>
      </c>
      <c r="K31" s="1" t="str">
        <f>IF(OR(el_eff!K31&lt;0.05,th_eff!K31=0),"!!","OK")</f>
        <v>!!</v>
      </c>
      <c r="L31" s="1" t="str">
        <f>IF(OR(el_eff!L31&lt;0.05,th_eff!L31=0),"!!","OK")</f>
        <v>!!</v>
      </c>
      <c r="M31" s="1" t="s">
        <v>87</v>
      </c>
      <c r="N31" s="1"/>
      <c r="O31" s="9" t="str">
        <f>IF(C31="!!","!!",el_eff!C31+th_eff!C31)</f>
        <v>!!</v>
      </c>
      <c r="P31" s="9" t="str">
        <f>IF(D31="!!","!!",el_eff!D31+th_eff!D31)</f>
        <v>!!</v>
      </c>
      <c r="Q31" s="9">
        <f>IF(E31="!!","!!",el_eff!E31+th_eff!E31)</f>
        <v>1</v>
      </c>
      <c r="R31" s="9" t="str">
        <f>IF(F31="!!","!!",el_eff!F31+th_eff!F31)</f>
        <v>!!</v>
      </c>
      <c r="S31" s="9" t="str">
        <f>IF(G31="!!","!!",el_eff!G31+th_eff!G31)</f>
        <v>!!</v>
      </c>
      <c r="T31" s="9" t="str">
        <f>IF(H31="!!","!!",el_eff!H31+th_eff!H31)</f>
        <v>!!</v>
      </c>
      <c r="U31" s="9" t="str">
        <f>IF(I31="!!","!!",el_eff!I31+th_eff!I31)</f>
        <v>!!</v>
      </c>
      <c r="V31" s="9" t="str">
        <f>IF(J31="!!","!!",el_eff!J31+th_eff!J31)</f>
        <v>!!</v>
      </c>
      <c r="W31" s="9" t="str">
        <f>IF(K31="!!","!!",el_eff!K31+th_eff!K31)</f>
        <v>!!</v>
      </c>
      <c r="X31" s="9" t="str">
        <f>IF(L31="!!","!!",el_eff!L31+th_eff!L31)</f>
        <v>!!</v>
      </c>
      <c r="Y31" s="1"/>
      <c r="Z31" s="1"/>
      <c r="AA31" s="41">
        <f>[1]PROTRA_capacity!P1739</f>
        <v>23.128578136308249</v>
      </c>
      <c r="AB31" s="41">
        <f>[1]PROTRA_capacity!P1777</f>
        <v>74.613797406256367</v>
      </c>
      <c r="AC31" s="1"/>
      <c r="AD31" s="4"/>
      <c r="AE31" s="6">
        <v>53923.32</v>
      </c>
      <c r="AF31" s="6">
        <v>1092909.31</v>
      </c>
      <c r="AG31" s="1"/>
      <c r="AH31" s="1"/>
      <c r="AI31" s="4"/>
      <c r="AK31" s="1"/>
      <c r="AL31" s="1"/>
      <c r="AM31" s="1"/>
      <c r="AN31" s="1"/>
    </row>
    <row r="32" spans="1:40" x14ac:dyDescent="0.3">
      <c r="A32" t="s">
        <v>45</v>
      </c>
      <c r="B32">
        <v>2015</v>
      </c>
      <c r="C32" s="1" t="str">
        <f>IF(OR(el_eff!C32&lt;0.05,th_eff!C32=0),"!!","OK")</f>
        <v>OK</v>
      </c>
      <c r="D32" s="1" t="str">
        <f>IF(OR(el_eff!D32&lt;0.05,th_eff!D32=0),"!!","OK")</f>
        <v>OK</v>
      </c>
      <c r="E32" s="1" t="str">
        <f>IF(OR(el_eff!E32&lt;0.05,th_eff!E32=0),"!!","OK")</f>
        <v>OK</v>
      </c>
      <c r="F32" s="1" t="str">
        <f>IF(OR(el_eff!F32&lt;0.05,th_eff!F32=0),"!!","OK")</f>
        <v>!!</v>
      </c>
      <c r="G32" s="1" t="str">
        <f>IF(OR(el_eff!G32&lt;0.05,th_eff!G32=0),"!!","OK")</f>
        <v>!!</v>
      </c>
      <c r="H32" s="1" t="str">
        <f>IF(OR(el_eff!H32&lt;0.05,th_eff!H32=0),"!!","OK")</f>
        <v>OK</v>
      </c>
      <c r="I32" s="1" t="str">
        <f>IF(OR(el_eff!I32&lt;0.05,th_eff!I32=0),"!!","OK")</f>
        <v>OK</v>
      </c>
      <c r="J32" s="1" t="str">
        <f>IF(OR(el_eff!J32&lt;0.05,th_eff!J32=0),"!!","OK")</f>
        <v>!!</v>
      </c>
      <c r="K32" s="1" t="str">
        <f>IF(OR(el_eff!K32&lt;0.05,th_eff!K32=0),"!!","OK")</f>
        <v>OK</v>
      </c>
      <c r="L32" s="1" t="str">
        <f>IF(OR(el_eff!L32&lt;0.05,th_eff!L32=0),"!!","OK")</f>
        <v>OK</v>
      </c>
      <c r="M32" s="1" t="s">
        <v>87</v>
      </c>
      <c r="N32" s="1"/>
      <c r="O32" s="9">
        <f>IF(C32="!!","!!",el_eff!C32+th_eff!C32)</f>
        <v>0.81835777528602938</v>
      </c>
      <c r="P32" s="9">
        <f>IF(D32="!!","!!",el_eff!D32+th_eff!D32)</f>
        <v>0.81835777528602938</v>
      </c>
      <c r="Q32" s="9">
        <f>IF(E32="!!","!!",el_eff!E32+th_eff!E32)</f>
        <v>1</v>
      </c>
      <c r="R32" s="9" t="str">
        <f>IF(F32="!!","!!",el_eff!F32+th_eff!F32)</f>
        <v>!!</v>
      </c>
      <c r="S32" s="9" t="str">
        <f>IF(G32="!!","!!",el_eff!G32+th_eff!G32)</f>
        <v>!!</v>
      </c>
      <c r="T32" s="9">
        <f>IF(H32="!!","!!",el_eff!H32+th_eff!H32)</f>
        <v>0.48548928291271282</v>
      </c>
      <c r="U32" s="9">
        <f>IF(I32="!!","!!",el_eff!I32+th_eff!I32)</f>
        <v>0.48548928291271282</v>
      </c>
      <c r="V32" s="9" t="str">
        <f>IF(J32="!!","!!",el_eff!J32+th_eff!J32)</f>
        <v>!!</v>
      </c>
      <c r="W32" s="9">
        <f>IF(K32="!!","!!",el_eff!K32+th_eff!K32)</f>
        <v>0.48548928291271282</v>
      </c>
      <c r="X32" s="9">
        <f>IF(L32="!!","!!",el_eff!L32+th_eff!L32)</f>
        <v>0.48548928291271282</v>
      </c>
      <c r="Y32" s="1"/>
      <c r="Z32" s="1"/>
      <c r="AA32" s="41">
        <f>[1]PROTRA_capacity!P1740</f>
        <v>612.30697572960923</v>
      </c>
      <c r="AB32" s="41">
        <f>[1]PROTRA_capacity!P1778</f>
        <v>1392.3009300000001</v>
      </c>
      <c r="AC32" s="1"/>
      <c r="AD32" s="4"/>
      <c r="AE32" s="6">
        <v>4728214.0029999996</v>
      </c>
      <c r="AF32" s="6">
        <v>17535711.599599998</v>
      </c>
      <c r="AG32" s="1"/>
      <c r="AH32" s="1"/>
      <c r="AI32" s="4"/>
      <c r="AK32" s="1"/>
      <c r="AL32" s="1"/>
      <c r="AM32" s="1"/>
      <c r="AN32" s="1"/>
    </row>
    <row r="33" spans="1:40" x14ac:dyDescent="0.3">
      <c r="A33" t="s">
        <v>49</v>
      </c>
      <c r="B33">
        <v>2015</v>
      </c>
      <c r="C33" s="1" t="str">
        <f>IF(OR(el_eff!C33&lt;0.05,th_eff!C33=0),"!!","OK")</f>
        <v>OK</v>
      </c>
      <c r="D33" s="1" t="str">
        <f>IF(OR(el_eff!D33&lt;0.05,th_eff!D33=0),"!!","OK")</f>
        <v>OK</v>
      </c>
      <c r="E33" s="1" t="str">
        <f>IF(OR(el_eff!E33&lt;0.05,th_eff!E33=0),"!!","OK")</f>
        <v>OK</v>
      </c>
      <c r="F33" s="1" t="str">
        <f>IF(OR(el_eff!F33&lt;0.05,th_eff!F33=0),"!!","OK")</f>
        <v>OK</v>
      </c>
      <c r="G33" s="1" t="str">
        <f>IF(OR(el_eff!G33&lt;0.05,th_eff!G33=0),"!!","OK")</f>
        <v>OK</v>
      </c>
      <c r="H33" s="1" t="str">
        <f>IF(OR(el_eff!H33&lt;0.05,th_eff!H33=0),"!!","OK")</f>
        <v>OK</v>
      </c>
      <c r="I33" s="1" t="str">
        <f>IF(OR(el_eff!I33&lt;0.05,th_eff!I33=0),"!!","OK")</f>
        <v>OK</v>
      </c>
      <c r="J33" s="1" t="str">
        <f>IF(OR(el_eff!J33&lt;0.05,th_eff!J33=0),"!!","OK")</f>
        <v>OK</v>
      </c>
      <c r="K33" s="1" t="str">
        <f>IF(OR(el_eff!K33&lt;0.05,th_eff!K33=0),"!!","OK")</f>
        <v>OK</v>
      </c>
      <c r="L33" s="1" t="str">
        <f>IF(OR(el_eff!L33&lt;0.05,th_eff!L33=0),"!!","OK")</f>
        <v>OK</v>
      </c>
      <c r="M33" s="1"/>
      <c r="N33" s="1"/>
      <c r="O33" s="9">
        <f>IF(C33="!!","!!",el_eff!C33+th_eff!C33)</f>
        <v>0.54610792699143884</v>
      </c>
      <c r="P33" s="9">
        <f>IF(D33="!!","!!",el_eff!D33+th_eff!D33)</f>
        <v>0.54610792699143884</v>
      </c>
      <c r="Q33" s="9">
        <f>IF(E33="!!","!!",el_eff!E33+th_eff!E33)</f>
        <v>1</v>
      </c>
      <c r="R33" s="9">
        <f>IF(F33="!!","!!",el_eff!F33+th_eff!F33)</f>
        <v>0.49452088061873944</v>
      </c>
      <c r="S33" s="9">
        <f>IF(G33="!!","!!",el_eff!G33+th_eff!G33)</f>
        <v>0.49452088061873944</v>
      </c>
      <c r="T33" s="9">
        <f>IF(H33="!!","!!",el_eff!H33+th_eff!H33)</f>
        <v>0.49163759003005963</v>
      </c>
      <c r="U33" s="9">
        <f>IF(I33="!!","!!",el_eff!I33+th_eff!I33)</f>
        <v>0.49163759003005963</v>
      </c>
      <c r="V33" s="9">
        <f>IF(J33="!!","!!",el_eff!J33+th_eff!J33)</f>
        <v>0.30303472712930074</v>
      </c>
      <c r="W33" s="9">
        <f>IF(K33="!!","!!",el_eff!K33+th_eff!K33)</f>
        <v>0.49163759003005963</v>
      </c>
      <c r="X33" s="9">
        <f>IF(L33="!!","!!",el_eff!L33+th_eff!L33)</f>
        <v>0.49163759003005963</v>
      </c>
      <c r="Y33" s="1"/>
      <c r="Z33" s="1"/>
      <c r="AA33" s="41">
        <f>[1]PROTRA_capacity!P1741</f>
        <v>19.103944251394267</v>
      </c>
      <c r="AB33" s="41">
        <f>[1]PROTRA_capacity!P1779</f>
        <v>638.82816418264906</v>
      </c>
      <c r="AC33" s="1"/>
      <c r="AD33" s="4"/>
      <c r="AE33" s="6">
        <v>291856.89260000002</v>
      </c>
      <c r="AF33" s="6">
        <v>8963215.1259000003</v>
      </c>
      <c r="AG33" s="1"/>
      <c r="AH33" s="1"/>
      <c r="AI33" s="4"/>
      <c r="AK33" s="1"/>
      <c r="AL33" s="1"/>
      <c r="AM33" s="1"/>
      <c r="AN33" s="1"/>
    </row>
    <row r="34" spans="1:40" ht="28.8" x14ac:dyDescent="0.3">
      <c r="A34" t="s">
        <v>57</v>
      </c>
      <c r="B34">
        <v>2015</v>
      </c>
      <c r="C34" s="1" t="str">
        <f>IF(OR(el_eff!C34&lt;0.05,th_eff!C34=0),"!!","OK")</f>
        <v>!!</v>
      </c>
      <c r="D34" s="1" t="str">
        <f>IF(OR(el_eff!D34&lt;0.05,th_eff!D34=0),"!!","OK")</f>
        <v>!!</v>
      </c>
      <c r="E34" s="1" t="str">
        <f>IF(OR(el_eff!E34&lt;0.05,th_eff!E34=0),"!!","OK")</f>
        <v>OK</v>
      </c>
      <c r="F34" s="1" t="str">
        <f>IF(OR(el_eff!F34&lt;0.05,th_eff!F34=0),"!!","OK")</f>
        <v>!!</v>
      </c>
      <c r="G34" s="1" t="str">
        <f>IF(OR(el_eff!G34&lt;0.05,th_eff!G34=0),"!!","OK")</f>
        <v>!!</v>
      </c>
      <c r="H34" s="1" t="str">
        <f>IF(OR(el_eff!H34&lt;0.05,th_eff!H34=0),"!!","OK")</f>
        <v>!!</v>
      </c>
      <c r="I34" s="1" t="str">
        <f>IF(OR(el_eff!I34&lt;0.05,th_eff!I34=0),"!!","OK")</f>
        <v>!!</v>
      </c>
      <c r="J34" s="1" t="str">
        <f>IF(OR(el_eff!J34&lt;0.05,th_eff!J34=0),"!!","OK")</f>
        <v>!!</v>
      </c>
      <c r="K34" s="1" t="str">
        <f>IF(OR(el_eff!K34&lt;0.05,th_eff!K34=0),"!!","OK")</f>
        <v>!!</v>
      </c>
      <c r="L34" s="1" t="str">
        <f>IF(OR(el_eff!L34&lt;0.05,th_eff!L34=0),"!!","OK")</f>
        <v>!!</v>
      </c>
      <c r="M34" s="8" t="s">
        <v>91</v>
      </c>
      <c r="N34" s="1"/>
      <c r="O34" s="9" t="str">
        <f>IF(C34="!!","!!",el_eff!C34+th_eff!C34)</f>
        <v>!!</v>
      </c>
      <c r="P34" s="9" t="str">
        <f>IF(D34="!!","!!",el_eff!D34+th_eff!D34)</f>
        <v>!!</v>
      </c>
      <c r="Q34" s="9">
        <f>IF(E34="!!","!!",el_eff!E34+th_eff!E34)</f>
        <v>1</v>
      </c>
      <c r="R34" s="9" t="str">
        <f>IF(F34="!!","!!",el_eff!F34+th_eff!F34)</f>
        <v>!!</v>
      </c>
      <c r="S34" s="9" t="str">
        <f>IF(G34="!!","!!",el_eff!G34+th_eff!G34)</f>
        <v>!!</v>
      </c>
      <c r="T34" s="9" t="str">
        <f>IF(H34="!!","!!",el_eff!H34+th_eff!H34)</f>
        <v>!!</v>
      </c>
      <c r="U34" s="9" t="str">
        <f>IF(I34="!!","!!",el_eff!I34+th_eff!I34)</f>
        <v>!!</v>
      </c>
      <c r="V34" s="9" t="str">
        <f>IF(J34="!!","!!",el_eff!J34+th_eff!J34)</f>
        <v>!!</v>
      </c>
      <c r="W34" s="9" t="str">
        <f>IF(K34="!!","!!",el_eff!K34+th_eff!K34)</f>
        <v>!!</v>
      </c>
      <c r="X34" s="9" t="str">
        <f>IF(L34="!!","!!",el_eff!L34+th_eff!L34)</f>
        <v>!!</v>
      </c>
      <c r="Y34" s="1"/>
      <c r="Z34" s="1"/>
      <c r="AA34" s="41">
        <f>[1]PROTRA_capacity!P1742</f>
        <v>0</v>
      </c>
      <c r="AB34" s="41">
        <f>[1]PROTRA_capacity!P1780</f>
        <v>309.99788799999999</v>
      </c>
      <c r="AC34" s="1"/>
      <c r="AD34" s="4"/>
      <c r="AE34" s="6">
        <v>27741.598600000001</v>
      </c>
      <c r="AF34" s="6">
        <v>3663242.8204000001</v>
      </c>
      <c r="AG34" s="1"/>
      <c r="AH34" s="1"/>
      <c r="AI34" s="4"/>
      <c r="AK34" s="1"/>
      <c r="AL34" s="1"/>
      <c r="AM34" s="1"/>
      <c r="AN34" s="1"/>
    </row>
    <row r="35" spans="1:40" ht="28.8" x14ac:dyDescent="0.3">
      <c r="A35" t="s">
        <v>60</v>
      </c>
      <c r="B35">
        <v>2015</v>
      </c>
      <c r="C35" s="1" t="str">
        <f>IF(OR(el_eff!C35&lt;0.05,th_eff!C35=0),"!!","OK")</f>
        <v>!!</v>
      </c>
      <c r="D35" s="1" t="str">
        <f>IF(OR(el_eff!D35&lt;0.05,th_eff!D35=0),"!!","OK")</f>
        <v>!!</v>
      </c>
      <c r="E35" s="1" t="str">
        <f>IF(OR(el_eff!E35&lt;0.05,th_eff!E35=0),"!!","OK")</f>
        <v>OK</v>
      </c>
      <c r="F35" s="1" t="str">
        <f>IF(OR(el_eff!F35&lt;0.05,th_eff!F35=0),"!!","OK")</f>
        <v>!!</v>
      </c>
      <c r="G35" s="1" t="str">
        <f>IF(OR(el_eff!G35&lt;0.05,th_eff!G35=0),"!!","OK")</f>
        <v>!!</v>
      </c>
      <c r="H35" s="1" t="str">
        <f>IF(OR(el_eff!H35&lt;0.05,th_eff!H35=0),"!!","OK")</f>
        <v>!!</v>
      </c>
      <c r="I35" s="1" t="str">
        <f>IF(OR(el_eff!I35&lt;0.05,th_eff!I35=0),"!!","OK")</f>
        <v>!!</v>
      </c>
      <c r="J35" s="1" t="str">
        <f>IF(OR(el_eff!J35&lt;0.05,th_eff!J35=0),"!!","OK")</f>
        <v>!!</v>
      </c>
      <c r="K35" s="1" t="str">
        <f>IF(OR(el_eff!K35&lt;0.05,th_eff!K35=0),"!!","OK")</f>
        <v>!!</v>
      </c>
      <c r="L35" s="1" t="str">
        <f>IF(OR(el_eff!L35&lt;0.05,th_eff!L35=0),"!!","OK")</f>
        <v>!!</v>
      </c>
      <c r="M35" s="8" t="s">
        <v>91</v>
      </c>
      <c r="N35" s="1"/>
      <c r="O35" s="9" t="str">
        <f>IF(C35="!!","!!",el_eff!C35+th_eff!C35)</f>
        <v>!!</v>
      </c>
      <c r="P35" s="9" t="str">
        <f>IF(D35="!!","!!",el_eff!D35+th_eff!D35)</f>
        <v>!!</v>
      </c>
      <c r="Q35" s="9">
        <f>IF(E35="!!","!!",el_eff!E35+th_eff!E35)</f>
        <v>1</v>
      </c>
      <c r="R35" s="9" t="str">
        <f>IF(F35="!!","!!",el_eff!F35+th_eff!F35)</f>
        <v>!!</v>
      </c>
      <c r="S35" s="9" t="str">
        <f>IF(G35="!!","!!",el_eff!G35+th_eff!G35)</f>
        <v>!!</v>
      </c>
      <c r="T35" s="9" t="str">
        <f>IF(H35="!!","!!",el_eff!H35+th_eff!H35)</f>
        <v>!!</v>
      </c>
      <c r="U35" s="9" t="str">
        <f>IF(I35="!!","!!",el_eff!I35+th_eff!I35)</f>
        <v>!!</v>
      </c>
      <c r="V35" s="9" t="str">
        <f>IF(J35="!!","!!",el_eff!J35+th_eff!J35)</f>
        <v>!!</v>
      </c>
      <c r="W35" s="9" t="str">
        <f>IF(K35="!!","!!",el_eff!K35+th_eff!K35)</f>
        <v>!!</v>
      </c>
      <c r="X35" s="9" t="str">
        <f>IF(L35="!!","!!",el_eff!L35+th_eff!L35)</f>
        <v>!!</v>
      </c>
      <c r="Y35" s="1"/>
      <c r="Z35" s="1"/>
      <c r="AA35" s="41">
        <f>[1]PROTRA_capacity!P1743</f>
        <v>0</v>
      </c>
      <c r="AB35" s="41">
        <f>[1]PROTRA_capacity!P1781</f>
        <v>216.41465299999999</v>
      </c>
      <c r="AC35" s="1"/>
      <c r="AD35" s="4"/>
      <c r="AE35" s="6">
        <v>31620.742700000003</v>
      </c>
      <c r="AF35" s="6">
        <v>2888441.9990999997</v>
      </c>
      <c r="AG35" s="1"/>
      <c r="AH35" s="1"/>
      <c r="AI35" s="4"/>
      <c r="AK35" s="1"/>
      <c r="AL35" s="1"/>
      <c r="AM35" s="1"/>
      <c r="AN35" s="1"/>
    </row>
    <row r="36" spans="1:40" x14ac:dyDescent="0.3">
      <c r="A36" t="s">
        <v>70</v>
      </c>
      <c r="B36">
        <v>2015</v>
      </c>
      <c r="C36" s="1" t="str">
        <f>IF(OR(el_eff!C36&lt;0.05,th_eff!C36=0),"!!","OK")</f>
        <v>OK</v>
      </c>
      <c r="D36" s="1" t="str">
        <f>IF(OR(el_eff!D36&lt;0.05,th_eff!D36=0),"!!","OK")</f>
        <v>OK</v>
      </c>
      <c r="E36" s="1" t="str">
        <f>IF(OR(el_eff!E36&lt;0.05,th_eff!E36=0),"!!","OK")</f>
        <v>OK</v>
      </c>
      <c r="F36" s="1" t="str">
        <f>IF(OR(el_eff!F36&lt;0.05,th_eff!F36=0),"!!","OK")</f>
        <v>OK</v>
      </c>
      <c r="G36" s="1" t="str">
        <f>IF(OR(el_eff!G36&lt;0.05,th_eff!G36=0),"!!","OK")</f>
        <v>OK</v>
      </c>
      <c r="H36" s="1" t="str">
        <f>IF(OR(el_eff!H36&lt;0.05,th_eff!H36=0),"!!","OK")</f>
        <v>OK</v>
      </c>
      <c r="I36" s="1" t="str">
        <f>IF(OR(el_eff!I36&lt;0.05,th_eff!I36=0),"!!","OK")</f>
        <v>OK</v>
      </c>
      <c r="J36" s="1" t="str">
        <f>IF(OR(el_eff!J36&lt;0.05,th_eff!J36=0),"!!","OK")</f>
        <v>OK</v>
      </c>
      <c r="K36" s="1" t="str">
        <f>IF(OR(el_eff!K36&lt;0.05,th_eff!K36=0),"!!","OK")</f>
        <v>OK</v>
      </c>
      <c r="L36" s="1" t="str">
        <f>IF(OR(el_eff!L36&lt;0.05,th_eff!L36=0),"!!","OK")</f>
        <v>OK</v>
      </c>
      <c r="M36" s="1"/>
      <c r="N36" s="1"/>
      <c r="O36" s="9">
        <f>IF(C36="!!","!!",el_eff!C36+th_eff!C36)</f>
        <v>0.60386202544841749</v>
      </c>
      <c r="P36" s="9">
        <f>IF(D36="!!","!!",el_eff!D36+th_eff!D36)</f>
        <v>0.60386202544841749</v>
      </c>
      <c r="Q36" s="9">
        <f>IF(E36="!!","!!",el_eff!E36+th_eff!E36)</f>
        <v>1</v>
      </c>
      <c r="R36" s="9">
        <f>IF(F36="!!","!!",el_eff!F36+th_eff!F36)</f>
        <v>0.59135839157473991</v>
      </c>
      <c r="S36" s="9">
        <f>IF(G36="!!","!!",el_eff!G36+th_eff!G36)</f>
        <v>0.59135839157473991</v>
      </c>
      <c r="T36" s="9">
        <f>IF(H36="!!","!!",el_eff!H36+th_eff!H36)</f>
        <v>0.53835334298575677</v>
      </c>
      <c r="U36" s="9">
        <f>IF(I36="!!","!!",el_eff!I36+th_eff!I36)</f>
        <v>0.53835334298575677</v>
      </c>
      <c r="V36" s="9">
        <f>IF(J36="!!","!!",el_eff!J36+th_eff!J36)</f>
        <v>0.49500395089268745</v>
      </c>
      <c r="W36" s="9">
        <f>IF(K36="!!","!!",el_eff!K36+th_eff!K36)</f>
        <v>0.53835334298575677</v>
      </c>
      <c r="X36" s="9">
        <f>IF(L36="!!","!!",el_eff!L36+th_eff!L36)</f>
        <v>0.53835334298575677</v>
      </c>
      <c r="Y36" s="1"/>
      <c r="Z36" s="1"/>
      <c r="AA36" s="41">
        <f>[1]PROTRA_capacity!P1744</f>
        <v>970.6053501630646</v>
      </c>
      <c r="AB36" s="41">
        <f>[1]PROTRA_capacity!P1782</f>
        <v>259.50299999999999</v>
      </c>
      <c r="AC36" s="1"/>
      <c r="AD36" s="4"/>
      <c r="AE36" s="6">
        <v>4324824</v>
      </c>
      <c r="AF36" s="6">
        <v>2636421.19</v>
      </c>
      <c r="AG36" s="1"/>
      <c r="AH36" s="1"/>
      <c r="AI36" s="4"/>
      <c r="AK36" s="1"/>
      <c r="AL36" s="1"/>
      <c r="AM36" s="1"/>
      <c r="AN36" s="1"/>
    </row>
    <row r="37" spans="1:40" x14ac:dyDescent="0.3">
      <c r="A37" t="s">
        <v>76</v>
      </c>
      <c r="B37">
        <v>2015</v>
      </c>
      <c r="C37" s="1" t="str">
        <f>IF(OR(el_eff!C37&lt;0.05,th_eff!C37=0),"!!","OK")</f>
        <v>OK</v>
      </c>
      <c r="D37" s="1" t="str">
        <f>IF(OR(el_eff!D37&lt;0.05,th_eff!D37=0),"!!","OK")</f>
        <v>OK</v>
      </c>
      <c r="E37" s="1" t="str">
        <f>IF(OR(el_eff!E37&lt;0.05,th_eff!E37=0),"!!","OK")</f>
        <v>OK</v>
      </c>
      <c r="F37" s="1" t="str">
        <f>IF(OR(el_eff!F37&lt;0.05,th_eff!F37=0),"!!","OK")</f>
        <v>OK</v>
      </c>
      <c r="G37" s="1" t="str">
        <f>IF(OR(el_eff!G37&lt;0.05,th_eff!G37=0),"!!","OK")</f>
        <v>OK</v>
      </c>
      <c r="H37" s="1" t="str">
        <f>IF(OR(el_eff!H37&lt;0.05,th_eff!H37=0),"!!","OK")</f>
        <v>OK</v>
      </c>
      <c r="I37" s="1" t="str">
        <f>IF(OR(el_eff!I37&lt;0.05,th_eff!I37=0),"!!","OK")</f>
        <v>OK</v>
      </c>
      <c r="J37" s="1" t="str">
        <f>IF(OR(el_eff!J37&lt;0.05,th_eff!J37=0),"!!","OK")</f>
        <v>OK</v>
      </c>
      <c r="K37" s="1" t="str">
        <f>IF(OR(el_eff!K37&lt;0.05,th_eff!K37=0),"!!","OK")</f>
        <v>OK</v>
      </c>
      <c r="L37" s="1" t="str">
        <f>IF(OR(el_eff!L37&lt;0.05,th_eff!L37=0),"!!","OK")</f>
        <v>OK</v>
      </c>
      <c r="M37" s="1"/>
      <c r="N37" s="1"/>
      <c r="O37" s="9">
        <f>IF(C37="!!","!!",el_eff!C37+th_eff!C37)</f>
        <v>0.59205987495963419</v>
      </c>
      <c r="P37" s="9">
        <f>IF(D37="!!","!!",el_eff!D37+th_eff!D37)</f>
        <v>0.59205987495963419</v>
      </c>
      <c r="Q37" s="9">
        <f>IF(E37="!!","!!",el_eff!E37+th_eff!E37)</f>
        <v>1</v>
      </c>
      <c r="R37" s="9">
        <f>IF(F37="!!","!!",el_eff!F37+th_eff!F37)</f>
        <v>0.44414795315126443</v>
      </c>
      <c r="S37" s="9">
        <f>IF(G37="!!","!!",el_eff!G37+th_eff!G37)</f>
        <v>0.44414795315126443</v>
      </c>
      <c r="T37" s="9">
        <f>IF(H37="!!","!!",el_eff!H37+th_eff!H37)</f>
        <v>0.5392976478424274</v>
      </c>
      <c r="U37" s="9">
        <f>IF(I37="!!","!!",el_eff!I37+th_eff!I37)</f>
        <v>0.5392976478424274</v>
      </c>
      <c r="V37" s="9">
        <f>IF(J37="!!","!!",el_eff!J37+th_eff!J37)</f>
        <v>0.59412206759827679</v>
      </c>
      <c r="W37" s="9">
        <f>IF(K37="!!","!!",el_eff!K37+th_eff!K37)</f>
        <v>0.5392976478424274</v>
      </c>
      <c r="X37" s="9">
        <f>IF(L37="!!","!!",el_eff!L37+th_eff!L37)</f>
        <v>0.5392976478424274</v>
      </c>
      <c r="Y37" s="1"/>
      <c r="Z37" s="1"/>
      <c r="AA37" s="41">
        <f>[1]PROTRA_capacity!P1745</f>
        <v>31.338159747292746</v>
      </c>
      <c r="AB37" s="41">
        <f>[1]PROTRA_capacity!P1783</f>
        <v>1278.6834200000003</v>
      </c>
      <c r="AC37" s="1"/>
      <c r="AD37" s="4"/>
      <c r="AE37" s="6">
        <v>374414.00099999999</v>
      </c>
      <c r="AF37" s="6">
        <v>16331799.599300001</v>
      </c>
      <c r="AG37" s="1"/>
      <c r="AH37" s="1"/>
      <c r="AI37" s="4"/>
      <c r="AK37" s="1"/>
      <c r="AL37" s="1"/>
      <c r="AM37" s="1"/>
      <c r="AN37" s="1"/>
    </row>
    <row r="38" spans="1:40" x14ac:dyDescent="0.3">
      <c r="A38" t="s">
        <v>63</v>
      </c>
      <c r="B38">
        <v>2015</v>
      </c>
      <c r="C38" s="1" t="str">
        <f>IF(OR(el_eff!C38&lt;0.05,th_eff!C38=0),"!!","OK")</f>
        <v>!!</v>
      </c>
      <c r="D38" s="1" t="str">
        <f>IF(OR(el_eff!D38&lt;0.05,th_eff!D38=0),"!!","OK")</f>
        <v>!!</v>
      </c>
      <c r="E38" s="1" t="str">
        <f>IF(OR(el_eff!E38&lt;0.05,th_eff!E38=0),"!!","OK")</f>
        <v>OK</v>
      </c>
      <c r="F38" s="1" t="str">
        <f>IF(OR(el_eff!F38&lt;0.05,th_eff!F38=0),"!!","OK")</f>
        <v>OK</v>
      </c>
      <c r="G38" s="1" t="str">
        <f>IF(OR(el_eff!G38&lt;0.05,th_eff!G38=0),"!!","OK")</f>
        <v>OK</v>
      </c>
      <c r="H38" s="1" t="str">
        <f>IF(OR(el_eff!H38&lt;0.05,th_eff!H38=0),"!!","OK")</f>
        <v>OK</v>
      </c>
      <c r="I38" s="1" t="str">
        <f>IF(OR(el_eff!I38&lt;0.05,th_eff!I38=0),"!!","OK")</f>
        <v>OK</v>
      </c>
      <c r="J38" s="1" t="str">
        <f>IF(OR(el_eff!J38&lt;0.05,th_eff!J38=0),"!!","OK")</f>
        <v>OK</v>
      </c>
      <c r="K38" s="1" t="str">
        <f>IF(OR(el_eff!K38&lt;0.05,th_eff!K38=0),"!!","OK")</f>
        <v>OK</v>
      </c>
      <c r="L38" s="1" t="str">
        <f>IF(OR(el_eff!L38&lt;0.05,th_eff!L38=0),"!!","OK")</f>
        <v>OK</v>
      </c>
      <c r="M38" s="1"/>
      <c r="N38" s="1"/>
      <c r="O38" s="9" t="str">
        <f>IF(C38="!!","!!",el_eff!C38+th_eff!C38)</f>
        <v>!!</v>
      </c>
      <c r="P38" s="9" t="str">
        <f>IF(D38="!!","!!",el_eff!D38+th_eff!D38)</f>
        <v>!!</v>
      </c>
      <c r="Q38" s="9">
        <f>IF(E38="!!","!!",el_eff!E38+th_eff!E38)</f>
        <v>1</v>
      </c>
      <c r="R38" s="9">
        <f>IF(F38="!!","!!",el_eff!F38+th_eff!F38)</f>
        <v>0.64991079627060966</v>
      </c>
      <c r="S38" s="9">
        <f>IF(G38="!!","!!",el_eff!G38+th_eff!G38)</f>
        <v>0.64991079627060966</v>
      </c>
      <c r="T38" s="9">
        <f>IF(H38="!!","!!",el_eff!H38+th_eff!H38)</f>
        <v>0.76254446769426298</v>
      </c>
      <c r="U38" s="9">
        <f>IF(I38="!!","!!",el_eff!I38+th_eff!I38)</f>
        <v>0.76254446769426298</v>
      </c>
      <c r="V38" s="9">
        <f>IF(J38="!!","!!",el_eff!J38+th_eff!J38)</f>
        <v>0.54451618996221252</v>
      </c>
      <c r="W38" s="9">
        <f>IF(K38="!!","!!",el_eff!K38+th_eff!K38)</f>
        <v>0.76254446769426298</v>
      </c>
      <c r="X38" s="9">
        <f>IF(L38="!!","!!",el_eff!L38+th_eff!L38)</f>
        <v>0.76254446769426298</v>
      </c>
      <c r="Y38" s="1"/>
      <c r="Z38" s="1"/>
      <c r="AA38" s="41">
        <f>[1]PROTRA_capacity!P1746</f>
        <v>90.817513035616969</v>
      </c>
      <c r="AB38" s="41">
        <f>[1]PROTRA_capacity!P1784</f>
        <v>900.57967699999983</v>
      </c>
      <c r="AC38" s="1"/>
      <c r="AD38" s="4"/>
      <c r="AE38" s="6">
        <v>1274808.2199000001</v>
      </c>
      <c r="AF38" s="6">
        <v>9788894.7523999996</v>
      </c>
      <c r="AG38" s="1"/>
      <c r="AH38" s="1"/>
      <c r="AI38" s="1"/>
      <c r="AJ38" s="1"/>
      <c r="AK38" s="1"/>
      <c r="AL38" s="1"/>
      <c r="AM38" s="1"/>
      <c r="AN38" s="1"/>
    </row>
    <row r="39" spans="1:40" s="13" customFormat="1" x14ac:dyDescent="0.3">
      <c r="N39" s="13" t="s">
        <v>88</v>
      </c>
      <c r="O39" s="14">
        <f>MAX(O3:O38)</f>
        <v>0.89484863263777603</v>
      </c>
      <c r="P39" s="14">
        <f t="shared" ref="P39:X39" si="0">MAX(P3:P38)</f>
        <v>0.89484863263777603</v>
      </c>
      <c r="Q39" s="14">
        <f t="shared" si="0"/>
        <v>1</v>
      </c>
      <c r="R39" s="14">
        <f t="shared" si="0"/>
        <v>0.85949472958303053</v>
      </c>
      <c r="S39" s="14">
        <f t="shared" si="0"/>
        <v>0.85949472958303053</v>
      </c>
      <c r="T39" s="14">
        <f t="shared" si="0"/>
        <v>0.85964732049782488</v>
      </c>
      <c r="U39" s="14">
        <f t="shared" si="0"/>
        <v>0.85964732049782488</v>
      </c>
      <c r="V39" s="14">
        <f t="shared" si="0"/>
        <v>0.88068769674623293</v>
      </c>
      <c r="W39" s="14">
        <f t="shared" si="0"/>
        <v>0.85964732049782488</v>
      </c>
      <c r="X39" s="14">
        <f t="shared" si="0"/>
        <v>0.85964732049782488</v>
      </c>
      <c r="AA39" s="14">
        <f>SUM(AA3:AA38)</f>
        <v>2402.8579453487564</v>
      </c>
      <c r="AB39" s="14">
        <f>SUM(AB3:AB38)</f>
        <v>6844.8148613361573</v>
      </c>
      <c r="AE39" s="42">
        <f>SUM(AE3:AE38)</f>
        <v>15114737.2838</v>
      </c>
      <c r="AF39" s="42">
        <f>SUM(AF3:AF38)</f>
        <v>80499491.861099988</v>
      </c>
    </row>
    <row r="40" spans="1:40" x14ac:dyDescent="0.3">
      <c r="N40" s="13" t="s">
        <v>99</v>
      </c>
      <c r="O40" s="14">
        <f>MIN(O3:O38)</f>
        <v>0.54610792699143884</v>
      </c>
      <c r="P40" s="14">
        <f t="shared" ref="P40:X40" si="1">MIN(P3:P38)</f>
        <v>0.54610792699143884</v>
      </c>
      <c r="Q40" s="14">
        <f t="shared" si="1"/>
        <v>1</v>
      </c>
      <c r="R40" s="14">
        <f t="shared" si="1"/>
        <v>0.3852893077789859</v>
      </c>
      <c r="S40" s="14">
        <f t="shared" si="1"/>
        <v>0.3852893077789859</v>
      </c>
      <c r="T40" s="14">
        <f t="shared" si="1"/>
        <v>0.36040363035510137</v>
      </c>
      <c r="U40" s="14">
        <f t="shared" si="1"/>
        <v>0.36040363035510137</v>
      </c>
      <c r="V40" s="14">
        <f t="shared" si="1"/>
        <v>0.13742127496864037</v>
      </c>
      <c r="W40" s="14">
        <f t="shared" si="1"/>
        <v>0.36040363035510137</v>
      </c>
      <c r="X40" s="14">
        <f t="shared" si="1"/>
        <v>0.36040363035510137</v>
      </c>
    </row>
    <row r="41" spans="1:40" s="11" customFormat="1" x14ac:dyDescent="0.3">
      <c r="C41" s="12"/>
      <c r="N41" s="13" t="s">
        <v>100</v>
      </c>
      <c r="O41" s="14">
        <f>AVERAGE(O3:O38)</f>
        <v>0.74923780864477529</v>
      </c>
      <c r="P41" s="14">
        <f t="shared" ref="P41:X41" si="2">AVERAGE(P3:P38)</f>
        <v>0.74923780864477529</v>
      </c>
      <c r="Q41" s="14">
        <f t="shared" si="2"/>
        <v>1</v>
      </c>
      <c r="R41" s="14">
        <f t="shared" si="2"/>
        <v>0.60275364993813618</v>
      </c>
      <c r="S41" s="14">
        <f t="shared" si="2"/>
        <v>0.60275364993813618</v>
      </c>
      <c r="T41" s="14">
        <f t="shared" si="2"/>
        <v>0.62304819813612888</v>
      </c>
      <c r="U41" s="14">
        <f t="shared" si="2"/>
        <v>0.62304819813612888</v>
      </c>
      <c r="V41" s="14">
        <f t="shared" si="2"/>
        <v>0.58164959533086691</v>
      </c>
      <c r="W41" s="14">
        <f t="shared" si="2"/>
        <v>0.62304819813612888</v>
      </c>
      <c r="X41" s="14">
        <f t="shared" si="2"/>
        <v>0.62304819813612888</v>
      </c>
    </row>
  </sheetData>
  <conditionalFormatting sqref="C3:L38">
    <cfRule type="expression" dxfId="1" priority="12">
      <formula>C3="OK"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X38">
    <cfRule type="expression" dxfId="0" priority="9">
      <formula>O3="OK"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B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N38 C41 Y3:Z38 AC3:AD38 C3:N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workbookViewId="0">
      <selection activeCell="B9" sqref="B9"/>
    </sheetView>
  </sheetViews>
  <sheetFormatPr baseColWidth="10" defaultRowHeight="14.4" x14ac:dyDescent="0.3"/>
  <cols>
    <col min="1" max="1" width="33.5546875" bestFit="1" customWidth="1"/>
    <col min="2" max="6" width="14.6640625" customWidth="1"/>
    <col min="7" max="7" width="34.109375" bestFit="1" customWidth="1"/>
  </cols>
  <sheetData>
    <row r="1" spans="1:6" x14ac:dyDescent="0.3">
      <c r="B1" t="s">
        <v>94</v>
      </c>
      <c r="C1" t="s">
        <v>95</v>
      </c>
      <c r="D1" t="s">
        <v>96</v>
      </c>
      <c r="E1" t="s">
        <v>97</v>
      </c>
      <c r="F1" t="s">
        <v>98</v>
      </c>
    </row>
    <row r="2" spans="1:6" x14ac:dyDescent="0.3">
      <c r="A2" s="15" t="s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 s="15" t="s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 s="15" t="s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 s="15" t="s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 s="15" t="s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 s="15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 s="15" t="s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 s="15" t="s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 s="15" t="s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 s="15" t="s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 s="15" t="s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 s="15" t="s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 s="15" t="s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 s="15" t="s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 s="15" t="s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 s="15" t="s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 s="15" t="s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">
      <c r="A19" s="15" t="s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 s="15" t="s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 s="15" t="s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">
      <c r="A22" s="15" t="s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">
      <c r="A23" s="15" t="s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">
      <c r="A24" s="15" t="s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 s="15" t="s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 s="15" t="s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 s="15" t="s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">
      <c r="A28" s="15" t="s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">
      <c r="A29" s="15" t="s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">
      <c r="A30" s="15" t="s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">
      <c r="A31" s="15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">
      <c r="A32" s="15" t="s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3">
      <c r="A33" s="15" t="s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">
      <c r="A34" s="15" t="s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">
      <c r="A35" s="15" t="s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">
      <c r="A36" s="15" t="s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">
      <c r="A37" s="15" t="s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">
      <c r="A38" s="15" t="s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">
      <c r="A39" s="15" t="s">
        <v>37</v>
      </c>
      <c r="B39">
        <v>1</v>
      </c>
      <c r="C39">
        <v>0</v>
      </c>
      <c r="D39">
        <v>0</v>
      </c>
      <c r="E39">
        <v>0</v>
      </c>
      <c r="F39">
        <v>0</v>
      </c>
    </row>
    <row r="40" spans="1:6" x14ac:dyDescent="0.3">
      <c r="A40" s="15" t="s">
        <v>38</v>
      </c>
      <c r="B40">
        <v>0</v>
      </c>
      <c r="C40">
        <v>0</v>
      </c>
      <c r="D40">
        <v>1</v>
      </c>
      <c r="E40">
        <v>0</v>
      </c>
      <c r="F40">
        <v>0</v>
      </c>
    </row>
    <row r="41" spans="1:6" x14ac:dyDescent="0.3">
      <c r="A41" s="15" t="s"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 x14ac:dyDescent="0.3">
      <c r="A42" s="15" t="s">
        <v>40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3">
      <c r="A43" s="15" t="s">
        <v>41</v>
      </c>
      <c r="B43">
        <v>0</v>
      </c>
      <c r="C43">
        <v>0</v>
      </c>
      <c r="D43">
        <v>0</v>
      </c>
      <c r="E43">
        <v>0</v>
      </c>
      <c r="F43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el_eff</vt:lpstr>
      <vt:lpstr>th_eff</vt:lpstr>
      <vt:lpstr>CHP-Check</vt:lpstr>
      <vt:lpstr>aux_eff</vt:lpstr>
      <vt:lpstr>aux_eff_TO_gas</vt:lpstr>
      <vt:lpstr>aux_eff_TO_hydrogen</vt:lpstr>
      <vt:lpstr>aux_eff_TO_liquid</vt:lpstr>
      <vt:lpstr>aux_eff_TO_solid_bio</vt:lpstr>
      <vt:lpstr>aux_eff_TO_solid_fossil</vt:lpstr>
      <vt:lpstr>TO_elec_conversion_efficiency_2015</vt:lpstr>
      <vt:lpstr>TO_heat_conversion_efficiency_2015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Felber</dc:creator>
  <cp:lastModifiedBy>JUAN MANUEL CAMPOS RODRIGUEZ</cp:lastModifiedBy>
  <dcterms:created xsi:type="dcterms:W3CDTF">2022-11-11T08:04:31Z</dcterms:created>
  <dcterms:modified xsi:type="dcterms:W3CDTF">2024-02-28T12:23:14Z</dcterms:modified>
</cp:coreProperties>
</file>