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D2DC03B1-F2F6-484D-9136-8105DB7283A6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SELECT_regression_method" sheetId="4" r:id="rId1"/>
    <sheet name="COEFFICIENTS" sheetId="1" r:id="rId2"/>
    <sheet name="RANGES" sheetId="2" r:id="rId3"/>
    <sheet name="draft" sheetId="3" r:id="rId4"/>
    <sheet name="Parameter Variation" sheetId="5" r:id="rId5"/>
  </sheets>
  <definedNames>
    <definedName name="COEFFICIENTS_LINEAR">COEFFICIENTS!$D$7:$DC$8</definedName>
    <definedName name="COEFFICIENTS_LOGISTIC">COEFFICIENTS!$D$3:$DC$4</definedName>
    <definedName name="INTERCEPT_LINEAR">COEFFICIENTS!$C$7:$C$8</definedName>
    <definedName name="INTERCEPT_LOGISTIC">COEFFICIENTS!$C$3:$C$4</definedName>
    <definedName name="MAXIMUM_RANGE_VARIABILITY">RANGES!$C$2:$C$14</definedName>
    <definedName name="MINIMUM_RANGE_VARIABILITY">RANGES!$B$2:$B$14</definedName>
    <definedName name="SELECT_NRG_VARIABILITY_TYPE_REGRESSION">SELECT_regression_method!$C$6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  <c r="G42" i="1"/>
  <c r="I42" i="1" s="1"/>
  <c r="G43" i="1"/>
  <c r="G44" i="1"/>
  <c r="G45" i="1"/>
  <c r="G46" i="1"/>
  <c r="G47" i="1"/>
  <c r="G48" i="1"/>
  <c r="G49" i="1"/>
  <c r="G50" i="1"/>
  <c r="G51" i="1"/>
  <c r="G52" i="1"/>
  <c r="G53" i="1"/>
  <c r="G54" i="1"/>
  <c r="K41" i="1" l="1"/>
  <c r="I47" i="1"/>
  <c r="I54" i="1"/>
  <c r="I43" i="1"/>
  <c r="I44" i="1"/>
  <c r="I45" i="1"/>
  <c r="I46" i="1"/>
  <c r="I48" i="1"/>
  <c r="I49" i="1"/>
  <c r="I50" i="1"/>
  <c r="I51" i="1"/>
  <c r="I52" i="1"/>
  <c r="I53" i="1"/>
  <c r="G77" i="1"/>
  <c r="I77" i="1" s="1"/>
  <c r="G76" i="1"/>
  <c r="K76" i="1" s="1"/>
  <c r="G75" i="1"/>
  <c r="K75" i="1" s="1"/>
  <c r="G74" i="1"/>
  <c r="K74" i="1" s="1"/>
  <c r="G73" i="1"/>
  <c r="K73" i="1" s="1"/>
  <c r="G72" i="1"/>
  <c r="I72" i="1" s="1"/>
  <c r="G71" i="1"/>
  <c r="I71" i="1" s="1"/>
  <c r="G70" i="1"/>
  <c r="I70" i="1" s="1"/>
  <c r="G69" i="1"/>
  <c r="K69" i="1" s="1"/>
  <c r="G68" i="1"/>
  <c r="K68" i="1" s="1"/>
  <c r="G67" i="1"/>
  <c r="I67" i="1" s="1"/>
  <c r="K53" i="1"/>
  <c r="K42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54" i="1"/>
  <c r="K43" i="1"/>
  <c r="K44" i="1"/>
  <c r="K45" i="1"/>
  <c r="K46" i="1"/>
  <c r="K47" i="1"/>
  <c r="K48" i="1"/>
  <c r="K49" i="1"/>
  <c r="K50" i="1"/>
  <c r="K51" i="1"/>
  <c r="K52" i="1"/>
  <c r="G150" i="1"/>
  <c r="G134" i="1"/>
  <c r="K134" i="1" s="1"/>
  <c r="G135" i="1"/>
  <c r="K135" i="1" s="1"/>
  <c r="G136" i="1"/>
  <c r="I136" i="1" s="1"/>
  <c r="G137" i="1"/>
  <c r="K137" i="1" s="1"/>
  <c r="G138" i="1"/>
  <c r="I138" i="1" s="1"/>
  <c r="G139" i="1"/>
  <c r="K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33" i="1"/>
  <c r="I133" i="1" s="1"/>
  <c r="G66" i="1"/>
  <c r="I66" i="1" s="1"/>
  <c r="G65" i="1"/>
  <c r="I65" i="1" s="1"/>
  <c r="G64" i="1"/>
  <c r="K64" i="1" s="1"/>
  <c r="G63" i="1"/>
  <c r="I63" i="1" s="1"/>
  <c r="G62" i="1"/>
  <c r="K62" i="1" s="1"/>
  <c r="G61" i="1"/>
  <c r="K61" i="1" s="1"/>
  <c r="G60" i="1"/>
  <c r="K60" i="1" s="1"/>
  <c r="G59" i="1"/>
  <c r="K59" i="1" s="1"/>
  <c r="G58" i="1"/>
  <c r="I58" i="1" s="1"/>
  <c r="G57" i="1"/>
  <c r="I57" i="1" s="1"/>
  <c r="G56" i="1"/>
  <c r="I56" i="1" s="1"/>
  <c r="G55" i="1"/>
  <c r="I55" i="1" s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4" i="1" l="1"/>
  <c r="K77" i="1"/>
  <c r="I76" i="1"/>
  <c r="K71" i="1"/>
  <c r="I139" i="1"/>
  <c r="K138" i="1"/>
  <c r="I137" i="1"/>
  <c r="K67" i="1"/>
  <c r="I135" i="1"/>
  <c r="I73" i="1"/>
  <c r="I75" i="1"/>
  <c r="I69" i="1"/>
  <c r="K133" i="1"/>
  <c r="I61" i="1"/>
  <c r="K55" i="1"/>
  <c r="K144" i="1"/>
  <c r="K143" i="1"/>
  <c r="K145" i="1"/>
  <c r="K142" i="1"/>
  <c r="K141" i="1"/>
  <c r="K140" i="1"/>
  <c r="K58" i="1"/>
  <c r="K56" i="1"/>
  <c r="I60" i="1"/>
  <c r="I59" i="1"/>
  <c r="I64" i="1"/>
  <c r="I62" i="1"/>
  <c r="K66" i="1"/>
  <c r="K65" i="1"/>
  <c r="K63" i="1"/>
  <c r="K57" i="1"/>
  <c r="K136" i="1"/>
  <c r="I68" i="1"/>
  <c r="I74" i="1"/>
  <c r="K72" i="1"/>
  <c r="K70" i="1"/>
  <c r="K146" i="1" l="1"/>
  <c r="K38" i="1" s="1"/>
  <c r="R5" i="5" s="1"/>
  <c r="I146" i="1"/>
  <c r="J38" i="1" s="1"/>
  <c r="Q5" i="5" s="1"/>
</calcChain>
</file>

<file path=xl/sharedStrings.xml><?xml version="1.0" encoding="utf-8"?>
<sst xmlns="http://schemas.openxmlformats.org/spreadsheetml/2006/main" count="764" uniqueCount="289">
  <si>
    <t>(Intercept)</t>
  </si>
  <si>
    <t>CHP</t>
  </si>
  <si>
    <t>CHPoELEC_BOILERS</t>
  </si>
  <si>
    <t>CHPoEV_DEMAND</t>
  </si>
  <si>
    <t>CHPoFLEX_DEMAND</t>
  </si>
  <si>
    <t>CHPoHEAT_PUMPS</t>
  </si>
  <si>
    <t>CHPoHYDROGEN_DEMAND</t>
  </si>
  <si>
    <t>CHPoHYDROGEN_SUPPLY</t>
  </si>
  <si>
    <t>CHPoV2G</t>
  </si>
  <si>
    <t>ELEC_BOILERS</t>
  </si>
  <si>
    <t>ELEC_BOILERSoEV_DEMAND</t>
  </si>
  <si>
    <t>ELEC_BOILERSoFLEX_DEMAND</t>
  </si>
  <si>
    <t>ELEC_BOILERSoHYDROGEN_DEMAND</t>
  </si>
  <si>
    <t>ELEC_BOILERSoHYDROGEN_SUPPLY</t>
  </si>
  <si>
    <t>ELEC_BOILERSoV2G</t>
  </si>
  <si>
    <t>EV_DEMAND</t>
  </si>
  <si>
    <t>EV_DEMANDoFLEX_DEMAND</t>
  </si>
  <si>
    <t>EV_DEMANDoHYDROGEN_DEMAND</t>
  </si>
  <si>
    <t>EV_DEMANDoHYDROGEN_SUPPLY</t>
  </si>
  <si>
    <t>EV_DEMANDoV2G</t>
  </si>
  <si>
    <t>FLEX_DEMAND</t>
  </si>
  <si>
    <t>HEAT_DEMAND</t>
  </si>
  <si>
    <t>HEAT_DEMANDoCHP</t>
  </si>
  <si>
    <t>HEAT_DEMANDoELEC_BOILERS</t>
  </si>
  <si>
    <t>HEAT_DEMANDoEV_DEMAND</t>
  </si>
  <si>
    <t>HEAT_DEMANDoFLEX_DEMAND</t>
  </si>
  <si>
    <t>HEAT_DEMANDoHEAT_PUMPS</t>
  </si>
  <si>
    <t>HEAT_DEMANDoHYDROGEN_DEMAND</t>
  </si>
  <si>
    <t>HEAT_DEMANDoHYDROGEN_SUPPLY</t>
  </si>
  <si>
    <t>HEAT_DEMANDoV2G</t>
  </si>
  <si>
    <t>HEAT_PUMPS</t>
  </si>
  <si>
    <t>HEAT_PUMPSoELEC_BOILERS</t>
  </si>
  <si>
    <t>HEAT_PUMPSoEV_DEMAND</t>
  </si>
  <si>
    <t>HEAT_PUMPSoFLEX_DEMAND</t>
  </si>
  <si>
    <t>HEAT_PUMPSoHYDROGEN_DEMAND</t>
  </si>
  <si>
    <t>HEAT_PUMPSoHYDROGEN_SUPPLY</t>
  </si>
  <si>
    <t>HEAT_PUMPSoV2G</t>
  </si>
  <si>
    <t>HYDROGEN_DEMAND</t>
  </si>
  <si>
    <t>HYDROGEN_DEMANDoFLEX_DEMAND</t>
  </si>
  <si>
    <t>HYDROGEN_DEMANDoHYDROGEN_SUPPLY</t>
  </si>
  <si>
    <t>HYDROGEN_SUPPLY</t>
  </si>
  <si>
    <t>HYDROGEN_SUPPLYoFLEX_DEMAND</t>
  </si>
  <si>
    <t>SOLAR</t>
  </si>
  <si>
    <t>SOLARoCHP</t>
  </si>
  <si>
    <t>SOLARoELEC_BOILERS</t>
  </si>
  <si>
    <t>SOLARoEV_DEMAND</t>
  </si>
  <si>
    <t>SOLARoFLEX_DEMAND</t>
  </si>
  <si>
    <t>SOLARoHEAT_DEMAND</t>
  </si>
  <si>
    <t>SOLARoHEAT_PUMPS</t>
  </si>
  <si>
    <t>SOLARoHYDROGEN_DEMAND</t>
  </si>
  <si>
    <t>SOLARoHYDROGEN_SUPPLY</t>
  </si>
  <si>
    <t>SOLARoSTATIONARY_STORAGE</t>
  </si>
  <si>
    <t>SOLARoV2G</t>
  </si>
  <si>
    <t>SOLARoWIND</t>
  </si>
  <si>
    <t>SOLARoZERO_GHG_SEMIFLEX</t>
  </si>
  <si>
    <t>STATIONARY_STORAGE</t>
  </si>
  <si>
    <t>STATIONARY_STORAGEoCHP</t>
  </si>
  <si>
    <t>STATIONARY_STORAGEoELEC_BOILERS</t>
  </si>
  <si>
    <t>STATIONARY_STORAGEoEV_DEMAND</t>
  </si>
  <si>
    <t>STATIONARY_STORAGEoFLEX_DEMAND</t>
  </si>
  <si>
    <t>STATIONARY_STORAGEoHEAT_DEMAND</t>
  </si>
  <si>
    <t>STATIONARY_STORAGEoHEAT_PUMPS</t>
  </si>
  <si>
    <t>STATIONARY_STORAGEoHYDROGEN_DEMAND</t>
  </si>
  <si>
    <t>STATIONARY_STORAGEoHYDROGEN_SUPPLY</t>
  </si>
  <si>
    <t>STATIONARY_STORAGEoV2G</t>
  </si>
  <si>
    <t>V2G</t>
  </si>
  <si>
    <t>V2GoFLEX_DEMAND</t>
  </si>
  <si>
    <t>V2GoHYDROGEN_DEMAND</t>
  </si>
  <si>
    <t>V2GoHYDROGEN_SUPPLY</t>
  </si>
  <si>
    <t>WIND</t>
  </si>
  <si>
    <t>WINDoCHP</t>
  </si>
  <si>
    <t>WINDoELEC_BOILERS</t>
  </si>
  <si>
    <t>WINDoEV_DEMAND</t>
  </si>
  <si>
    <t>WINDoFLEX_DEMAND</t>
  </si>
  <si>
    <t>WINDoHEAT_DEMAND</t>
  </si>
  <si>
    <t>WINDoHEAT_PUMPS</t>
  </si>
  <si>
    <t>WINDoHYDROGEN_DEMAND</t>
  </si>
  <si>
    <t>WINDoHYDROGEN_SUPPLY</t>
  </si>
  <si>
    <t>WINDoSTATIONARY_STORAGE</t>
  </si>
  <si>
    <t>WINDoV2G</t>
  </si>
  <si>
    <t>WINDoZERO_GHG_SEMIFLEX</t>
  </si>
  <si>
    <t>ZERO_GHG_SEMIFLEX</t>
  </si>
  <si>
    <t>ZERO_GHG_SEMIFLEXoCHP</t>
  </si>
  <si>
    <t>ZERO_GHG_SEMIFLEXoELEC_BOILERS</t>
  </si>
  <si>
    <t>ZERO_GHG_SEMIFLEXoEV_DEMAND</t>
  </si>
  <si>
    <t>ZERO_GHG_SEMIFLEXoFLEX_DEMAND</t>
  </si>
  <si>
    <t>ZERO_GHG_SEMIFLEXoHEAT_DEMAND</t>
  </si>
  <si>
    <t>ZERO_GHG_SEMIFLEXoHEAT_PUMPS</t>
  </si>
  <si>
    <t>ZERO_GHG_SEMIFLEXoHYDROGEN_DEMAND</t>
  </si>
  <si>
    <t>ZERO_GHG_SEMIFLEXoHYDROGEN_SUPPLY</t>
  </si>
  <si>
    <t>ZERO_GHG_SEMIFLEXoSTATIONARY_STORAGE</t>
  </si>
  <si>
    <t>ZERO_GHG_SEMIFLEXoV2G</t>
  </si>
  <si>
    <t>WIND_CF_DECLINE</t>
  </si>
  <si>
    <t>SOLAR_CF_DECLINE</t>
  </si>
  <si>
    <t>MINIMUM</t>
  </si>
  <si>
    <t>MAXIMUM</t>
  </si>
  <si>
    <t>SOLARoSOLAR</t>
  </si>
  <si>
    <t>WINDoWIND</t>
  </si>
  <si>
    <t>ZERO_GHG_SEMIFLEXoZERO_GHG_SEMIFLEX</t>
  </si>
  <si>
    <t>STATIONARY_STORAGEoSTATIONARY_STORAGE</t>
  </si>
  <si>
    <t>HEAT_DEMANDoHEAT_DEMAND</t>
  </si>
  <si>
    <t>CHPoCHP</t>
  </si>
  <si>
    <t>HEAT_PUMPSoHEAT_PUMPS</t>
  </si>
  <si>
    <t>ELEC_BOILERSoELEC_BOILERS</t>
  </si>
  <si>
    <t>EV_DEMANDoEV_DEMAND</t>
  </si>
  <si>
    <t>V2GoV2G</t>
  </si>
  <si>
    <t>HYDROGEN_DEMANDoHYDROGEN_DEMAND</t>
  </si>
  <si>
    <t>HYDROGEN_SUPPLYoHYDROGEN_SUPPLY</t>
  </si>
  <si>
    <t>FLEX_DEMANDoFLEX_DEMAND</t>
  </si>
  <si>
    <t>1.06702128300000e-315</t>
  </si>
  <si>
    <t>Estimate</t>
  </si>
  <si>
    <t>SE</t>
  </si>
  <si>
    <t>tStat</t>
  </si>
  <si>
    <t>pValue</t>
  </si>
  <si>
    <t>SOLAR:ZERO_GHG_SEMIFLEX</t>
  </si>
  <si>
    <t>SOLAR:STATIONARY_STORAGE</t>
  </si>
  <si>
    <t>SOLAR:HEAT_DEMAND</t>
  </si>
  <si>
    <t>SOLAR:HEAT_PUMPS</t>
  </si>
  <si>
    <t>SOLAR:ELEC_BOILERS</t>
  </si>
  <si>
    <t>SOLAR:EV_DEMAND</t>
  </si>
  <si>
    <t>SOLAR:HYDROGEN_DEMAND</t>
  </si>
  <si>
    <t>SOLAR:HYDROGEN_SUPPLY</t>
  </si>
  <si>
    <t>SOLAR:FLEX_DEMAND</t>
  </si>
  <si>
    <t>WIND:STATIONARY_STORAGE</t>
  </si>
  <si>
    <t>WIND:HEAT_DEMAND</t>
  </si>
  <si>
    <t>WIND:HEAT_PUMPS</t>
  </si>
  <si>
    <t>WIND:ELEC_BOILERS</t>
  </si>
  <si>
    <t>WIND:EV_DEMAND</t>
  </si>
  <si>
    <t>WIND:HYDROGEN_DEMAND</t>
  </si>
  <si>
    <t>WIND:HYDROGEN_SUPPLY</t>
  </si>
  <si>
    <t>WIND:FLEX_DEMAND</t>
  </si>
  <si>
    <t>ZERO_GHG_SEMIFLEX:STATIONARY_STORAGE</t>
  </si>
  <si>
    <t>ZERO_GHG_SEMIFLEX:HEAT_DEMAND</t>
  </si>
  <si>
    <t>ZERO_GHG_SEMIFLEX:HEAT_PUMPS</t>
  </si>
  <si>
    <t>ZERO_GHG_SEMIFLEX:ELEC_BOILERS</t>
  </si>
  <si>
    <t>ZERO_GHG_SEMIFLEX:EV_DEMAND</t>
  </si>
  <si>
    <t>ZERO_GHG_SEMIFLEX:HYDROGEN_DEMAND</t>
  </si>
  <si>
    <t>ZERO_GHG_SEMIFLEX:HYDROGEN_SUPPLY</t>
  </si>
  <si>
    <t>ZERO_GHG_SEMIFLEX:FLEX_DEMAND</t>
  </si>
  <si>
    <t>STATIONARY_STORAGE:HEAT_DEMAND</t>
  </si>
  <si>
    <t>STATIONARY_STORAGE:HEAT_PUMPS</t>
  </si>
  <si>
    <t>STATIONARY_STORAGE:ELEC_BOILERS</t>
  </si>
  <si>
    <t>STATIONARY_STORAGE:EV_DEMAND</t>
  </si>
  <si>
    <t>STATIONARY_STORAGE:HYDROGEN_DEMAND</t>
  </si>
  <si>
    <t>STATIONARY_STORAGE:HYDROGEN_SUPPLY</t>
  </si>
  <si>
    <t>STATIONARY_STORAGE:FLEX_DEMAND</t>
  </si>
  <si>
    <t>HEAT_DEMAND:HEAT_PUMPS</t>
  </si>
  <si>
    <t>HEAT_DEMAND:ELEC_BOILERS</t>
  </si>
  <si>
    <t>HEAT_DEMAND:EV_DEMAND</t>
  </si>
  <si>
    <t>HEAT_DEMAND:V2G</t>
  </si>
  <si>
    <t>HEAT_DEMAND:HYDROGEN_DEMAND</t>
  </si>
  <si>
    <t>HEAT_DEMAND:HYDROGEN_SUPPLY</t>
  </si>
  <si>
    <t>HEAT_DEMAND:FLEX_DEMAND</t>
  </si>
  <si>
    <t>HEAT_PUMPS:ELEC_BOILERS</t>
  </si>
  <si>
    <t>HEAT_PUMPS:EV_DEMAND</t>
  </si>
  <si>
    <t>HEAT_PUMPS:HYDROGEN_SUPPLY</t>
  </si>
  <si>
    <t>HEAT_PUMPS:FLEX_DEMAND</t>
  </si>
  <si>
    <t>ELEC_BOILERS:EV_DEMAND</t>
  </si>
  <si>
    <t>ELEC_BOILERS:HYDROGEN_DEMAND</t>
  </si>
  <si>
    <t>ELEC_BOILERS:HYDROGEN_SUPPLY</t>
  </si>
  <si>
    <t>ELEC_BOILERS:FLEX_DEMAND</t>
  </si>
  <si>
    <t>EV_DEMAND:V2G</t>
  </si>
  <si>
    <t>EV_DEMAND:HYDROGEN_DEMAND</t>
  </si>
  <si>
    <t>EV_DEMAND:HYDROGEN_SUPPLY</t>
  </si>
  <si>
    <t>EV_DEMAND:FLEX_DEMAND</t>
  </si>
  <si>
    <t>V2G:HYDROGEN_DEMAND</t>
  </si>
  <si>
    <t>V2G:FLEX_DEMAND</t>
  </si>
  <si>
    <t>HYDROGEN_DEMAND:HYDROGEN_SUPPLY</t>
  </si>
  <si>
    <t>HYDROGEN_DEMAND:FLEX_DEMAND</t>
  </si>
  <si>
    <t>HYDROGEN_SUPPLY:FLEX_DEMAND</t>
  </si>
  <si>
    <t>STATIONARY_STORAGE^2</t>
  </si>
  <si>
    <t>ELEC_BOILERS^2</t>
  </si>
  <si>
    <t>EV_DEMAND^2</t>
  </si>
  <si>
    <t>HYDROGEN_DEMAND^2</t>
  </si>
  <si>
    <t>HYDROGEN_SUPPLY^2</t>
  </si>
  <si>
    <t>FLEX_DEMAND^2</t>
  </si>
  <si>
    <t xml:space="preserve">(Intercept) </t>
  </si>
  <si>
    <t xml:space="preserve"> SOLAR </t>
  </si>
  <si>
    <t xml:space="preserve"> WIND </t>
  </si>
  <si>
    <t xml:space="preserve"> ZERO_GHG_SEMIFLEX </t>
  </si>
  <si>
    <t xml:space="preserve"> STATIONARY_STORAGE </t>
  </si>
  <si>
    <t xml:space="preserve"> HEAT_DEMAND </t>
  </si>
  <si>
    <t xml:space="preserve"> HEAT_PUMPS </t>
  </si>
  <si>
    <t xml:space="preserve"> ELEC_BOILERS </t>
  </si>
  <si>
    <t xml:space="preserve"> EV_DEMAND </t>
  </si>
  <si>
    <t xml:space="preserve"> V2G </t>
  </si>
  <si>
    <t xml:space="preserve"> HYDROGEN_DEMAND </t>
  </si>
  <si>
    <t xml:space="preserve"> HYDROGEN_SUPPLY </t>
  </si>
  <si>
    <t xml:space="preserve"> FLEX_DEMAND </t>
  </si>
  <si>
    <t xml:space="preserve"> SOLAR:ZERO_GHG_SEMIFLEX </t>
  </si>
  <si>
    <t xml:space="preserve"> SOLAR:STATIONARY_STORAGE </t>
  </si>
  <si>
    <t xml:space="preserve"> SOLAR:HEAT_DEMAND </t>
  </si>
  <si>
    <t xml:space="preserve"> SOLAR:HEAT_PUMPS </t>
  </si>
  <si>
    <t xml:space="preserve"> SOLAR:ELEC_BOILERS </t>
  </si>
  <si>
    <t xml:space="preserve"> SOLAR:EV_DEMAND </t>
  </si>
  <si>
    <t xml:space="preserve"> SOLAR:HYDROGEN_DEMAND </t>
  </si>
  <si>
    <t xml:space="preserve"> SOLAR:HYDROGEN_SUPPLY </t>
  </si>
  <si>
    <t xml:space="preserve"> SOLAR:FLEX_DEMAND </t>
  </si>
  <si>
    <t xml:space="preserve"> WIND:ZERO_GHG_SEMIFLEX </t>
  </si>
  <si>
    <t xml:space="preserve"> WIND:STATIONARY_STORAGE </t>
  </si>
  <si>
    <t xml:space="preserve"> WIND:HEAT_DEMAND </t>
  </si>
  <si>
    <t xml:space="preserve"> WIND:HEAT_PUMPS </t>
  </si>
  <si>
    <t xml:space="preserve"> WIND:ELEC_BOILERS </t>
  </si>
  <si>
    <t xml:space="preserve"> WIND:EV_DEMAND </t>
  </si>
  <si>
    <t xml:space="preserve"> WIND:HYDROGEN_DEMAND </t>
  </si>
  <si>
    <t xml:space="preserve"> WIND:HYDROGEN_SUPPLY </t>
  </si>
  <si>
    <t xml:space="preserve"> WIND:FLEX_DEMAND </t>
  </si>
  <si>
    <t xml:space="preserve"> STATIONARY_STORAGE:HEAT_DEMAND </t>
  </si>
  <si>
    <t xml:space="preserve"> STATIONARY_STORAGE:HEAT_PUMPS </t>
  </si>
  <si>
    <t xml:space="preserve"> STATIONARY_STORAGE:ELEC_BOILERS </t>
  </si>
  <si>
    <t xml:space="preserve"> STATIONARY_STORAGE:EV_DEMAND </t>
  </si>
  <si>
    <t xml:space="preserve"> STATIONARY_STORAGE:HYDROGEN_DEMAND </t>
  </si>
  <si>
    <t xml:space="preserve"> STATIONARY_STORAGE:HYDROGEN_SUPPLY </t>
  </si>
  <si>
    <t xml:space="preserve"> STATIONARY_STORAGE:FLEX_DEMAND </t>
  </si>
  <si>
    <t xml:space="preserve"> HEAT_DEMAND:HEAT_PUMPS </t>
  </si>
  <si>
    <t xml:space="preserve"> HEAT_PUMPS:ELEC_BOILERS </t>
  </si>
  <si>
    <t xml:space="preserve"> HEAT_PUMPS:EV_DEMAND </t>
  </si>
  <si>
    <t xml:space="preserve"> HEAT_PUMPS:HYDROGEN_DEMAND </t>
  </si>
  <si>
    <t xml:space="preserve"> HEAT_PUMPS:HYDROGEN_SUPPLY </t>
  </si>
  <si>
    <t xml:space="preserve"> HEAT_PUMPS:FLEX_DEMAND </t>
  </si>
  <si>
    <t xml:space="preserve"> ELEC_BOILERS:EV_DEMAND </t>
  </si>
  <si>
    <t xml:space="preserve"> ELEC_BOILERS:HYDROGEN_DEMAND </t>
  </si>
  <si>
    <t xml:space="preserve"> ELEC_BOILERS:HYDROGEN_SUPPLY </t>
  </si>
  <si>
    <t xml:space="preserve"> ELEC_BOILERS:FLEX_DEMAND </t>
  </si>
  <si>
    <t xml:space="preserve"> EV_DEMAND:V2G </t>
  </si>
  <si>
    <t xml:space="preserve"> EV_DEMAND:HYDROGEN_DEMAND </t>
  </si>
  <si>
    <t xml:space="preserve"> EV_DEMAND:HYDROGEN_SUPPLY </t>
  </si>
  <si>
    <t xml:space="preserve"> EV_DEMAND:FLEX_DEMAND </t>
  </si>
  <si>
    <t xml:space="preserve"> HYDROGEN_DEMAND:HYDROGEN_SUPPLY </t>
  </si>
  <si>
    <t xml:space="preserve"> HYDROGEN_DEMAND:FLEX_DEMAND </t>
  </si>
  <si>
    <t xml:space="preserve"> HYDROGEN_SUPPLY:FLEX_DEMAND </t>
  </si>
  <si>
    <t xml:space="preserve"> STATIONARY_STORAGE^2 </t>
  </si>
  <si>
    <t xml:space="preserve"> HEAT_PUMPS^2 </t>
  </si>
  <si>
    <t xml:space="preserve"> ELEC_BOILERS^2 </t>
  </si>
  <si>
    <t>Pr(&gt;|z|)</t>
  </si>
  <si>
    <t>***</t>
  </si>
  <si>
    <t>&lt;2e-16</t>
  </si>
  <si>
    <t>Std.Error</t>
  </si>
  <si>
    <t>z-value</t>
  </si>
  <si>
    <t>**</t>
  </si>
  <si>
    <t>*</t>
  </si>
  <si>
    <t>SOLAR:WIND</t>
  </si>
  <si>
    <t>.</t>
  </si>
  <si>
    <t>WIND:ZERO_GHG_SEMIFLEX</t>
  </si>
  <si>
    <t>WIND:CHP</t>
  </si>
  <si>
    <t>valores</t>
  </si>
  <si>
    <t>RESULT</t>
  </si>
  <si>
    <t>coeficientes SOLAR</t>
  </si>
  <si>
    <t>coeficientes WIND</t>
  </si>
  <si>
    <t>resultado SOLAR</t>
  </si>
  <si>
    <t>resultado WIND</t>
  </si>
  <si>
    <t>decline CF</t>
  </si>
  <si>
    <t>resultado de la ecuación regresiva</t>
  </si>
  <si>
    <t>poly(SOLAR,2,raw=TRUE)1</t>
  </si>
  <si>
    <t>poly(SOLAR,2,raw=TRUE)2</t>
  </si>
  <si>
    <t>poly(WIND,2,raw=TRUE)1</t>
  </si>
  <si>
    <t>poly(WIND,2,raw=TRUE)2</t>
  </si>
  <si>
    <t>poly(HEAT_DEMAND,2,raw=TRUE)1</t>
  </si>
  <si>
    <t>poly(HEAT_DEMAND,2,raw=TRUE)2</t>
  </si>
  <si>
    <t>poly(ZERO_GHG_SEMIFLEX,2,raw=TRUE)1</t>
  </si>
  <si>
    <t>poly(ZERO_GHG_SEMIFLEX,2,raw=TRUE)2</t>
  </si>
  <si>
    <t>poly(STATIONARY_STORAGE,1,raw=TRUE)</t>
  </si>
  <si>
    <t>poly(HEAT_PUMPS,2,raw=TRUE)1</t>
  </si>
  <si>
    <t>poly(HEAT_PUMPS,2,raw=TRUE)2</t>
  </si>
  <si>
    <t>poly(ELEC_BOILERS,2,raw=TRUE)1</t>
  </si>
  <si>
    <t>poly(ELEC_BOILERS,2,raw=TRUE)2</t>
  </si>
  <si>
    <t>poly(EV_DEMAND,2,raw=TRUE)1</t>
  </si>
  <si>
    <t>poly(EV_DEMAND,2,raw=TRUE)2</t>
  </si>
  <si>
    <t>poly(HYDROGEN_DEMAND,2,raw=TRUE)1</t>
  </si>
  <si>
    <t>poly(HYDROGEN_DEMAND,2,raw=TRUE)2</t>
  </si>
  <si>
    <t>poly(HYDROGEN_SUPPLY,2,raw=TRUE)1</t>
  </si>
  <si>
    <t>poly(HYDROGEN_SUPPLY,2,raw=TRUE)2</t>
  </si>
  <si>
    <t>SOLAR_DECLINE_CF</t>
  </si>
  <si>
    <t>WIND_DECLINE_CF</t>
  </si>
  <si>
    <t>Logistic coefficients</t>
  </si>
  <si>
    <t>Linear coefficients</t>
  </si>
  <si>
    <t>_VALUE_OPTIONS│Dmnl</t>
  </si>
  <si>
    <t>_OPTIONS</t>
  </si>
  <si>
    <t>_VALUE_SELECTED_OPTION</t>
  </si>
  <si>
    <t>multiple linear regression models</t>
  </si>
  <si>
    <t>multiple logistic regression models</t>
  </si>
  <si>
    <t>^PV</t>
  </si>
  <si>
    <t>^RV</t>
  </si>
  <si>
    <t>^PLB</t>
  </si>
  <si>
    <t>^RLB</t>
  </si>
  <si>
    <t>^PLE</t>
  </si>
  <si>
    <t>^RLE</t>
  </si>
  <si>
    <t>MIN</t>
  </si>
  <si>
    <t>SELECT_NRG_VARIABILITY_TYPE_REGRESSION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</si>
</sst>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00"/>
    <numFmt numFmtId="165" formatCode="_-* #,##0.00000000_-;\-* #,##0.00000000_-;_-* &quot;-&quot;??_-;_-@_-"/>
    <numFmt numFmtId="166" formatCode="0.000%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4" fillId="4" borderId="12" applyNumberFormat="0" applyFont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</cellStyleXfs>
  <cellXfs count="54">
    <xf numFmtId="0" fontId="0" fillId="0" borderId="0" xfId="0"/>
    <xf numFmtId="0" fontId="1" fillId="2" borderId="1" xfId="1"/>
    <xf numFmtId="0" fontId="2" fillId="3" borderId="2" xfId="2"/>
    <xf numFmtId="0" fontId="0" fillId="0" borderId="0" xfId="0" applyAlignment="1">
      <alignment horizontal="center" vertical="center"/>
    </xf>
    <xf numFmtId="11" fontId="0" fillId="0" borderId="0" xfId="0" applyNumberFormat="1"/>
    <xf numFmtId="11" fontId="0" fillId="0" borderId="0" xfId="0" applyNumberFormat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3" xfId="2" applyBorder="1"/>
    <xf numFmtId="11" fontId="0" fillId="0" borderId="5" xfId="0" applyNumberFormat="1" applyBorder="1"/>
    <xf numFmtId="11" fontId="0" fillId="0" borderId="7" xfId="0" applyNumberFormat="1" applyBorder="1"/>
    <xf numFmtId="0" fontId="0" fillId="0" borderId="9" xfId="0" applyBorder="1"/>
    <xf numFmtId="0" fontId="0" fillId="0" borderId="10" xfId="0" applyBorder="1"/>
    <xf numFmtId="11" fontId="0" fillId="0" borderId="9" xfId="0" applyNumberFormat="1" applyBorder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7" xfId="0" applyNumberFormat="1" applyBorder="1"/>
    <xf numFmtId="0" fontId="1" fillId="4" borderId="12" xfId="3" applyFont="1"/>
    <xf numFmtId="0" fontId="1" fillId="2" borderId="1" xfId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3" borderId="11" xfId="2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13" xfId="0" applyBorder="1"/>
    <xf numFmtId="0" fontId="0" fillId="0" borderId="14" xfId="0" applyBorder="1"/>
    <xf numFmtId="164" fontId="0" fillId="0" borderId="5" xfId="0" applyNumberFormat="1" applyBorder="1"/>
    <xf numFmtId="164" fontId="0" fillId="0" borderId="8" xfId="0" applyNumberFormat="1" applyBorder="1"/>
    <xf numFmtId="2" fontId="0" fillId="0" borderId="0" xfId="4" applyNumberFormat="1" applyFont="1"/>
    <xf numFmtId="0" fontId="2" fillId="3" borderId="2" xfId="2" applyAlignment="1">
      <alignment horizontal="center"/>
    </xf>
    <xf numFmtId="0" fontId="0" fillId="0" borderId="0" xfId="0" applyAlignment="1">
      <alignment wrapText="1"/>
    </xf>
    <xf numFmtId="0" fontId="5" fillId="6" borderId="15" xfId="0" applyFont="1" applyFill="1" applyBorder="1"/>
    <xf numFmtId="0" fontId="6" fillId="0" borderId="15" xfId="0" applyFont="1" applyBorder="1"/>
    <xf numFmtId="0" fontId="0" fillId="0" borderId="15" xfId="0" applyBorder="1" applyAlignment="1">
      <alignment horizontal="center"/>
    </xf>
    <xf numFmtId="0" fontId="0" fillId="7" borderId="15" xfId="0" applyFill="1" applyBorder="1" applyAlignment="1">
      <alignment horizontal="left"/>
    </xf>
    <xf numFmtId="0" fontId="0" fillId="7" borderId="15" xfId="0" applyFill="1" applyBorder="1"/>
    <xf numFmtId="0" fontId="0" fillId="0" borderId="15" xfId="0" applyBorder="1" applyAlignment="1">
      <alignment horizontal="left"/>
    </xf>
    <xf numFmtId="0" fontId="0" fillId="8" borderId="15" xfId="0" applyFill="1" applyBorder="1" applyAlignment="1">
      <alignment horizontal="center"/>
    </xf>
    <xf numFmtId="0" fontId="7" fillId="9" borderId="0" xfId="6" applyFill="1"/>
    <xf numFmtId="0" fontId="7" fillId="0" borderId="0" xfId="6"/>
    <xf numFmtId="0" fontId="7" fillId="10" borderId="0" xfId="6" applyFill="1"/>
    <xf numFmtId="0" fontId="7" fillId="0" borderId="0" xfId="6" applyAlignment="1">
      <alignment wrapText="1"/>
    </xf>
    <xf numFmtId="0" fontId="1" fillId="4" borderId="12" xfId="3" applyFont="1" applyAlignment="1">
      <alignment wrapText="1"/>
    </xf>
    <xf numFmtId="0" fontId="2" fillId="3" borderId="2" xfId="2" applyAlignment="1">
      <alignment wrapText="1"/>
    </xf>
    <xf numFmtId="0" fontId="2" fillId="3" borderId="2" xfId="2" applyAlignment="1">
      <alignment horizontal="center" wrapText="1"/>
    </xf>
    <xf numFmtId="43" fontId="0" fillId="0" borderId="0" xfId="4" applyFont="1"/>
    <xf numFmtId="166" fontId="7" fillId="0" borderId="0" xfId="5" applyNumberFormat="1" applyFont="1"/>
    <xf numFmtId="166" fontId="7" fillId="10" borderId="0" xfId="5" applyNumberFormat="1" applyFont="1" applyFill="1"/>
    <xf numFmtId="165" fontId="0" fillId="5" borderId="0" xfId="4" applyNumberFormat="1" applyFont="1" applyFill="1"/>
  </cellXfs>
  <cellStyles count="7">
    <cellStyle name="Entrada" xfId="1" builtinId="20"/>
    <cellStyle name="Millares" xfId="4" builtinId="3"/>
    <cellStyle name="Normal" xfId="0" builtinId="0"/>
    <cellStyle name="Notas" xfId="3" builtinId="10"/>
    <cellStyle name="Porcentaje" xfId="5" builtinId="5"/>
    <cellStyle name="Salida" xfId="2" builtinId="21"/>
    <cellStyle name="Standard 2" xfId="6" xr:uid="{00000000-0005-0000-0000-000006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755650</xdr:colOff>
          <xdr:row>27</xdr:row>
          <xdr:rowOff>152400</xdr:rowOff>
        </xdr:from>
        <xdr:to>
          <xdr:col>3</xdr:col>
          <xdr:colOff>749300</xdr:colOff>
          <xdr:row>31</xdr:row>
          <xdr:rowOff>31750</xdr:rowOff>
        </xdr:to>
        <xdr:sp macro="" textlink="">
          <xdr:nvSpPr>
            <xdr:cNvPr id="1025" name="StartVariation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6"/>
  <sheetViews>
    <sheetView tabSelected="1" workbookViewId="0">
      <selection activeCell="C4" sqref="C4:C5"/>
    </sheetView>
  </sheetViews>
  <sheetFormatPr baseColWidth="10" defaultRowHeight="14.5" x14ac:dyDescent="0.35"/>
  <cols>
    <col min="2" max="2" width="40.26953125" bestFit="1" customWidth="1"/>
    <col min="3" max="3" width="61.1796875" bestFit="1" customWidth="1"/>
  </cols>
  <sheetData>
    <row r="2" spans="2:3" x14ac:dyDescent="0.35">
      <c r="B2" s="36" t="s">
        <v>288</v>
      </c>
      <c r="C2" s="24"/>
    </row>
    <row r="3" spans="2:3" x14ac:dyDescent="0.35">
      <c r="B3" s="37" t="s">
        <v>276</v>
      </c>
      <c r="C3" s="38" t="s">
        <v>277</v>
      </c>
    </row>
    <row r="4" spans="2:3" x14ac:dyDescent="0.35">
      <c r="B4" s="39">
        <v>0</v>
      </c>
      <c r="C4" s="40" t="s">
        <v>279</v>
      </c>
    </row>
    <row r="5" spans="2:3" x14ac:dyDescent="0.35">
      <c r="B5" s="39">
        <v>1</v>
      </c>
      <c r="C5" s="40" t="s">
        <v>280</v>
      </c>
    </row>
    <row r="6" spans="2:3" x14ac:dyDescent="0.35">
      <c r="B6" s="41" t="s">
        <v>278</v>
      </c>
      <c r="C6" s="4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C264"/>
  <sheetViews>
    <sheetView topLeftCell="F28" zoomScaleNormal="100" workbookViewId="0">
      <selection activeCell="G42" sqref="G42"/>
    </sheetView>
  </sheetViews>
  <sheetFormatPr baseColWidth="10" defaultColWidth="9.1796875" defaultRowHeight="14.5" x14ac:dyDescent="0.35"/>
  <cols>
    <col min="2" max="2" width="17.7265625" bestFit="1" customWidth="1"/>
    <col min="3" max="3" width="10.54296875" bestFit="1" customWidth="1"/>
    <col min="4" max="4" width="12.7265625" bestFit="1" customWidth="1"/>
    <col min="5" max="5" width="29.81640625" bestFit="1" customWidth="1"/>
    <col min="6" max="6" width="41.81640625" bestFit="1" customWidth="1"/>
    <col min="7" max="7" width="21.1796875" bestFit="1" customWidth="1"/>
    <col min="8" max="8" width="17.54296875" bestFit="1" customWidth="1"/>
    <col min="9" max="9" width="24.7265625" bestFit="1" customWidth="1"/>
    <col min="10" max="10" width="31.7265625" style="24" bestFit="1" customWidth="1"/>
    <col min="11" max="11" width="23.54296875" bestFit="1" customWidth="1"/>
    <col min="12" max="12" width="13.26953125" bestFit="1" customWidth="1"/>
    <col min="13" max="13" width="25.54296875" bestFit="1" customWidth="1"/>
    <col min="14" max="14" width="19.1796875" bestFit="1" customWidth="1"/>
    <col min="15" max="15" width="17.7265625" bestFit="1" customWidth="1"/>
    <col min="16" max="16" width="13.26953125" bestFit="1" customWidth="1"/>
    <col min="17" max="17" width="12.26953125" bestFit="1" customWidth="1"/>
    <col min="18" max="18" width="26.453125" bestFit="1" customWidth="1"/>
    <col min="19" max="19" width="27.81640625" bestFit="1" customWidth="1"/>
    <col min="20" max="20" width="32.453125" bestFit="1" customWidth="1"/>
    <col min="21" max="21" width="30.54296875" bestFit="1" customWidth="1"/>
    <col min="22" max="22" width="19.54296875" bestFit="1" customWidth="1"/>
    <col min="23" max="23" width="19.81640625" bestFit="1" customWidth="1"/>
    <col min="24" max="24" width="19" bestFit="1" customWidth="1"/>
    <col min="25" max="25" width="19.26953125" bestFit="1" customWidth="1"/>
    <col min="26" max="26" width="28.1796875" bestFit="1" customWidth="1"/>
    <col min="27" max="27" width="27.1796875" bestFit="1" customWidth="1"/>
    <col min="28" max="28" width="28.7265625" bestFit="1" customWidth="1"/>
    <col min="29" max="29" width="27.7265625" bestFit="1" customWidth="1"/>
    <col min="30" max="30" width="34.7265625" bestFit="1" customWidth="1"/>
    <col min="31" max="31" width="33.1796875" bestFit="1" customWidth="1"/>
    <col min="32" max="32" width="19.26953125" bestFit="1" customWidth="1"/>
    <col min="33" max="33" width="19.1796875" bestFit="1" customWidth="1"/>
    <col min="34" max="34" width="26.1796875" bestFit="1" customWidth="1"/>
    <col min="35" max="35" width="25.26953125" bestFit="1" customWidth="1"/>
    <col min="36" max="36" width="26.81640625" bestFit="1" customWidth="1"/>
    <col min="37" max="37" width="33" bestFit="1" customWidth="1"/>
    <col min="38" max="38" width="31.1796875" bestFit="1" customWidth="1"/>
    <col min="39" max="39" width="20.26953125" bestFit="1" customWidth="1"/>
    <col min="40" max="40" width="41" bestFit="1" customWidth="1"/>
    <col min="41" max="41" width="34.7265625" bestFit="1" customWidth="1"/>
    <col min="42" max="42" width="38.26953125" bestFit="1" customWidth="1"/>
    <col min="43" max="43" width="32.7265625" bestFit="1" customWidth="1"/>
    <col min="44" max="44" width="33.1796875" bestFit="1" customWidth="1"/>
    <col min="45" max="45" width="32.26953125" bestFit="1" customWidth="1"/>
    <col min="46" max="46" width="24.453125" bestFit="1" customWidth="1"/>
    <col min="47" max="47" width="39.81640625" bestFit="1" customWidth="1"/>
    <col min="48" max="48" width="38.1796875" bestFit="1" customWidth="1"/>
    <col min="49" max="49" width="33.81640625" bestFit="1" customWidth="1"/>
    <col min="50" max="50" width="35.81640625" bestFit="1" customWidth="1"/>
    <col min="51" max="51" width="25.7265625" bestFit="1" customWidth="1"/>
    <col min="52" max="52" width="34.1796875" bestFit="1" customWidth="1"/>
    <col min="53" max="53" width="34.453125" bestFit="1" customWidth="1"/>
    <col min="54" max="54" width="33.54296875" bestFit="1" customWidth="1"/>
    <col min="55" max="55" width="25.7265625" bestFit="1" customWidth="1"/>
    <col min="56" max="56" width="41.26953125" bestFit="1" customWidth="1"/>
    <col min="57" max="57" width="39.453125" bestFit="1" customWidth="1"/>
    <col min="58" max="58" width="35.26953125" bestFit="1" customWidth="1"/>
    <col min="59" max="59" width="37.7265625" bestFit="1" customWidth="1"/>
    <col min="60" max="60" width="34.453125" bestFit="1" customWidth="1"/>
    <col min="61" max="61" width="33.54296875" bestFit="1" customWidth="1"/>
    <col min="62" max="62" width="35.26953125" bestFit="1" customWidth="1"/>
    <col min="63" max="63" width="35.81640625" bestFit="1" customWidth="1"/>
    <col min="64" max="64" width="34.7265625" bestFit="1" customWidth="1"/>
    <col min="65" max="65" width="41.26953125" bestFit="1" customWidth="1"/>
    <col min="66" max="66" width="39.453125" bestFit="1" customWidth="1"/>
    <col min="67" max="67" width="25.7265625" bestFit="1" customWidth="1"/>
    <col min="68" max="68" width="17.81640625" bestFit="1" customWidth="1"/>
    <col min="69" max="69" width="18.7265625" bestFit="1" customWidth="1"/>
    <col min="70" max="71" width="24.7265625" bestFit="1" customWidth="1"/>
    <col min="72" max="72" width="22.81640625" bestFit="1" customWidth="1"/>
    <col min="73" max="73" width="18.7265625" bestFit="1" customWidth="1"/>
    <col min="74" max="74" width="26.1796875" bestFit="1" customWidth="1"/>
    <col min="75" max="75" width="25.26953125" bestFit="1" customWidth="1"/>
    <col min="76" max="76" width="20.26953125" bestFit="1" customWidth="1"/>
    <col min="77" max="77" width="33" bestFit="1" customWidth="1"/>
    <col min="78" max="78" width="31.1796875" bestFit="1" customWidth="1"/>
    <col min="79" max="79" width="26.81640625" bestFit="1" customWidth="1"/>
    <col min="80" max="80" width="25.54296875" bestFit="1" customWidth="1"/>
    <col min="81" max="81" width="27.453125" bestFit="1" customWidth="1"/>
    <col min="82" max="82" width="33.26953125" bestFit="1" customWidth="1"/>
    <col min="83" max="83" width="31.453125" bestFit="1" customWidth="1"/>
    <col min="84" max="84" width="27.26953125" bestFit="1" customWidth="1"/>
    <col min="85" max="85" width="24.453125" bestFit="1" customWidth="1"/>
    <col min="86" max="86" width="33.1796875" bestFit="1" customWidth="1"/>
    <col min="87" max="87" width="32.26953125" bestFit="1" customWidth="1"/>
    <col min="88" max="88" width="33.81640625" bestFit="1" customWidth="1"/>
    <col min="89" max="89" width="34.7265625" bestFit="1" customWidth="1"/>
    <col min="90" max="90" width="32.7265625" bestFit="1" customWidth="1"/>
    <col min="91" max="91" width="39.81640625" bestFit="1" customWidth="1"/>
    <col min="92" max="92" width="38.26953125" bestFit="1" customWidth="1"/>
    <col min="93" max="93" width="41" bestFit="1" customWidth="1"/>
    <col min="94" max="94" width="32.26953125" bestFit="1" customWidth="1"/>
    <col min="95" max="95" width="13.26953125" bestFit="1" customWidth="1"/>
    <col min="96" max="96" width="12.453125" bestFit="1" customWidth="1"/>
    <col min="97" max="97" width="39.7265625" bestFit="1" customWidth="1"/>
    <col min="98" max="98" width="42.26953125" bestFit="1" customWidth="1"/>
    <col min="99" max="99" width="29.54296875" bestFit="1" customWidth="1"/>
    <col min="100" max="100" width="9.81640625" bestFit="1" customWidth="1"/>
    <col min="101" max="101" width="25.7265625" bestFit="1" customWidth="1"/>
    <col min="102" max="102" width="26.54296875" bestFit="1" customWidth="1"/>
    <col min="103" max="103" width="24.7265625" bestFit="1" customWidth="1"/>
    <col min="104" max="104" width="9.81640625" bestFit="1" customWidth="1"/>
    <col min="105" max="105" width="40.1796875" bestFit="1" customWidth="1"/>
    <col min="106" max="106" width="36.453125" bestFit="1" customWidth="1"/>
    <col min="107" max="107" width="28.1796875" bestFit="1" customWidth="1"/>
  </cols>
  <sheetData>
    <row r="2" spans="2:107" x14ac:dyDescent="0.35">
      <c r="B2" t="s">
        <v>274</v>
      </c>
      <c r="C2" s="1" t="s">
        <v>0</v>
      </c>
      <c r="D2" s="1" t="s">
        <v>42</v>
      </c>
      <c r="E2" s="1" t="s">
        <v>69</v>
      </c>
      <c r="F2" s="1" t="s">
        <v>81</v>
      </c>
      <c r="G2" s="1" t="s">
        <v>55</v>
      </c>
      <c r="H2" s="1" t="s">
        <v>21</v>
      </c>
      <c r="I2" s="1" t="s">
        <v>1</v>
      </c>
      <c r="J2" s="21" t="s">
        <v>30</v>
      </c>
      <c r="K2" s="1" t="s">
        <v>9</v>
      </c>
      <c r="L2" s="1" t="s">
        <v>15</v>
      </c>
      <c r="M2" s="1" t="s">
        <v>65</v>
      </c>
      <c r="N2" s="1" t="s">
        <v>37</v>
      </c>
      <c r="O2" s="1" t="s">
        <v>40</v>
      </c>
      <c r="P2" s="1" t="s">
        <v>20</v>
      </c>
      <c r="Q2" s="1" t="s">
        <v>53</v>
      </c>
      <c r="R2" s="1" t="s">
        <v>54</v>
      </c>
      <c r="S2" s="1" t="s">
        <v>51</v>
      </c>
      <c r="T2" s="1" t="s">
        <v>47</v>
      </c>
      <c r="U2" s="1" t="s">
        <v>43</v>
      </c>
      <c r="V2" s="1" t="s">
        <v>48</v>
      </c>
      <c r="W2" s="1" t="s">
        <v>44</v>
      </c>
      <c r="X2" s="1" t="s">
        <v>45</v>
      </c>
      <c r="Y2" s="1" t="s">
        <v>52</v>
      </c>
      <c r="Z2" s="1" t="s">
        <v>49</v>
      </c>
      <c r="AA2" s="1" t="s">
        <v>50</v>
      </c>
      <c r="AB2" s="1" t="s">
        <v>46</v>
      </c>
      <c r="AC2" s="1" t="s">
        <v>80</v>
      </c>
      <c r="AD2" s="1" t="s">
        <v>78</v>
      </c>
      <c r="AE2" s="1" t="s">
        <v>74</v>
      </c>
      <c r="AF2" s="1" t="s">
        <v>70</v>
      </c>
      <c r="AG2" s="1" t="s">
        <v>75</v>
      </c>
      <c r="AH2" s="1" t="s">
        <v>71</v>
      </c>
      <c r="AI2" s="1" t="s">
        <v>72</v>
      </c>
      <c r="AJ2" s="1" t="s">
        <v>79</v>
      </c>
      <c r="AK2" s="1" t="s">
        <v>76</v>
      </c>
      <c r="AL2" s="1" t="s">
        <v>77</v>
      </c>
      <c r="AM2" s="1" t="s">
        <v>73</v>
      </c>
      <c r="AN2" s="1" t="s">
        <v>90</v>
      </c>
      <c r="AO2" s="1" t="s">
        <v>86</v>
      </c>
      <c r="AP2" s="1" t="s">
        <v>82</v>
      </c>
      <c r="AQ2" s="1" t="s">
        <v>87</v>
      </c>
      <c r="AR2" s="1" t="s">
        <v>83</v>
      </c>
      <c r="AS2" s="1" t="s">
        <v>84</v>
      </c>
      <c r="AT2" s="1" t="s">
        <v>91</v>
      </c>
      <c r="AU2" s="1" t="s">
        <v>88</v>
      </c>
      <c r="AV2" s="1" t="s">
        <v>89</v>
      </c>
      <c r="AW2" s="1" t="s">
        <v>85</v>
      </c>
      <c r="AX2" s="1" t="s">
        <v>60</v>
      </c>
      <c r="AY2" s="1" t="s">
        <v>56</v>
      </c>
      <c r="AZ2" s="1" t="s">
        <v>61</v>
      </c>
      <c r="BA2" s="1" t="s">
        <v>57</v>
      </c>
      <c r="BB2" s="1" t="s">
        <v>58</v>
      </c>
      <c r="BC2" s="1" t="s">
        <v>64</v>
      </c>
      <c r="BD2" s="1" t="s">
        <v>62</v>
      </c>
      <c r="BE2" s="1" t="s">
        <v>63</v>
      </c>
      <c r="BF2" s="1" t="s">
        <v>59</v>
      </c>
      <c r="BG2" s="1" t="s">
        <v>22</v>
      </c>
      <c r="BH2" s="1" t="s">
        <v>26</v>
      </c>
      <c r="BI2" s="1" t="s">
        <v>23</v>
      </c>
      <c r="BJ2" s="1" t="s">
        <v>24</v>
      </c>
      <c r="BK2" s="1" t="s">
        <v>29</v>
      </c>
      <c r="BL2" s="1" t="s">
        <v>27</v>
      </c>
      <c r="BM2" s="1" t="s">
        <v>28</v>
      </c>
      <c r="BN2" s="1" t="s">
        <v>25</v>
      </c>
      <c r="BO2" s="1" t="s">
        <v>5</v>
      </c>
      <c r="BP2" s="1" t="s">
        <v>2</v>
      </c>
      <c r="BQ2" s="1" t="s">
        <v>3</v>
      </c>
      <c r="BR2" s="1" t="s">
        <v>8</v>
      </c>
      <c r="BS2" s="1" t="s">
        <v>6</v>
      </c>
      <c r="BT2" s="1" t="s">
        <v>7</v>
      </c>
      <c r="BU2" s="1" t="s">
        <v>4</v>
      </c>
      <c r="BV2" s="1" t="s">
        <v>31</v>
      </c>
      <c r="BW2" s="1" t="s">
        <v>32</v>
      </c>
      <c r="BX2" s="1" t="s">
        <v>36</v>
      </c>
      <c r="BY2" s="1" t="s">
        <v>34</v>
      </c>
      <c r="BZ2" s="1" t="s">
        <v>35</v>
      </c>
      <c r="CA2" s="1" t="s">
        <v>33</v>
      </c>
      <c r="CB2" s="1" t="s">
        <v>10</v>
      </c>
      <c r="CC2" s="1" t="s">
        <v>14</v>
      </c>
      <c r="CD2" s="1" t="s">
        <v>12</v>
      </c>
      <c r="CE2" s="1" t="s">
        <v>13</v>
      </c>
      <c r="CF2" s="1" t="s">
        <v>11</v>
      </c>
      <c r="CG2" s="1" t="s">
        <v>19</v>
      </c>
      <c r="CH2" s="1" t="s">
        <v>17</v>
      </c>
      <c r="CI2" s="1" t="s">
        <v>18</v>
      </c>
      <c r="CJ2" s="1" t="s">
        <v>16</v>
      </c>
      <c r="CK2" s="1" t="s">
        <v>67</v>
      </c>
      <c r="CL2" s="1" t="s">
        <v>68</v>
      </c>
      <c r="CM2" s="1" t="s">
        <v>66</v>
      </c>
      <c r="CN2" s="1" t="s">
        <v>39</v>
      </c>
      <c r="CO2" s="1" t="s">
        <v>38</v>
      </c>
      <c r="CP2" s="1" t="s">
        <v>41</v>
      </c>
      <c r="CQ2" s="1" t="s">
        <v>96</v>
      </c>
      <c r="CR2" s="1" t="s">
        <v>97</v>
      </c>
      <c r="CS2" s="1" t="s">
        <v>98</v>
      </c>
      <c r="CT2" s="1" t="s">
        <v>99</v>
      </c>
      <c r="CU2" s="1" t="s">
        <v>100</v>
      </c>
      <c r="CV2" s="1" t="s">
        <v>101</v>
      </c>
      <c r="CW2" s="1" t="s">
        <v>102</v>
      </c>
      <c r="CX2" s="1" t="s">
        <v>103</v>
      </c>
      <c r="CY2" s="1" t="s">
        <v>104</v>
      </c>
      <c r="CZ2" s="1" t="s">
        <v>105</v>
      </c>
      <c r="DA2" s="1" t="s">
        <v>106</v>
      </c>
      <c r="DB2" s="1" t="s">
        <v>107</v>
      </c>
      <c r="DC2" s="1" t="s">
        <v>108</v>
      </c>
    </row>
    <row r="3" spans="2:107" x14ac:dyDescent="0.35">
      <c r="B3" s="2" t="s">
        <v>93</v>
      </c>
      <c r="C3" s="4">
        <v>-20.56</v>
      </c>
      <c r="D3" s="4">
        <v>9.2800000000000001E-4</v>
      </c>
      <c r="E3" s="4">
        <v>-1.2160000000000001E-6</v>
      </c>
      <c r="F3" s="4">
        <v>8.8579999999999996E-4</v>
      </c>
      <c r="G3" s="4">
        <v>8.3049999999999999E-5</v>
      </c>
      <c r="H3" s="4">
        <v>-2.2859999999999998E-3</v>
      </c>
      <c r="I3" s="18">
        <v>0</v>
      </c>
      <c r="J3" s="4">
        <v>3.9199999999999997E-5</v>
      </c>
      <c r="K3" s="4">
        <v>-2.154E-4</v>
      </c>
      <c r="L3" s="4">
        <v>-7.3719999999999994E-2</v>
      </c>
      <c r="M3" s="18">
        <v>0</v>
      </c>
      <c r="N3" s="4">
        <v>-2.8649999999999998E-2</v>
      </c>
      <c r="O3" s="4">
        <v>-3.7379999999999998E-4</v>
      </c>
      <c r="P3" s="18">
        <v>0</v>
      </c>
      <c r="Q3" s="4">
        <v>3.2230000000000001E-10</v>
      </c>
      <c r="R3" s="4">
        <v>-1.7590000000000001E-8</v>
      </c>
      <c r="S3" s="4">
        <v>-4.1540000000000003E-9</v>
      </c>
      <c r="T3" s="18">
        <v>0</v>
      </c>
      <c r="U3" s="18">
        <v>0</v>
      </c>
      <c r="V3" s="4">
        <v>-4.8410000000000001E-9</v>
      </c>
      <c r="W3" s="18">
        <v>0</v>
      </c>
      <c r="X3" s="4">
        <v>6.3519999999999997E-7</v>
      </c>
      <c r="Y3" s="18">
        <v>0</v>
      </c>
      <c r="Z3" s="18">
        <v>0</v>
      </c>
      <c r="AA3" s="4">
        <v>3.5290000000000001E-9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0</v>
      </c>
      <c r="AH3" s="18">
        <v>0</v>
      </c>
      <c r="AI3" s="18">
        <v>0</v>
      </c>
      <c r="AJ3" s="18">
        <v>0</v>
      </c>
      <c r="AK3" s="18">
        <v>0</v>
      </c>
      <c r="AL3" s="18">
        <v>0</v>
      </c>
      <c r="AM3" s="18">
        <v>0</v>
      </c>
      <c r="AN3" s="18">
        <v>0</v>
      </c>
      <c r="AO3" s="18">
        <v>0</v>
      </c>
      <c r="AP3" s="18">
        <v>0</v>
      </c>
      <c r="AQ3" s="18">
        <v>0</v>
      </c>
      <c r="AR3" s="18">
        <v>0</v>
      </c>
      <c r="AS3" s="18">
        <v>0</v>
      </c>
      <c r="AT3" s="18">
        <v>0</v>
      </c>
      <c r="AU3" s="18">
        <v>0</v>
      </c>
      <c r="AV3" s="18">
        <v>0</v>
      </c>
      <c r="AW3" s="18">
        <v>0</v>
      </c>
      <c r="AX3" s="18">
        <v>0</v>
      </c>
      <c r="AY3" s="18">
        <v>0</v>
      </c>
      <c r="AZ3" s="18">
        <v>0</v>
      </c>
      <c r="BA3" s="18">
        <v>0</v>
      </c>
      <c r="BB3" s="18">
        <v>0</v>
      </c>
      <c r="BC3" s="18">
        <v>0</v>
      </c>
      <c r="BD3" s="18">
        <v>0</v>
      </c>
      <c r="BE3" s="18">
        <v>0</v>
      </c>
      <c r="BF3" s="18">
        <v>0</v>
      </c>
      <c r="BG3" s="18">
        <v>0</v>
      </c>
      <c r="BH3" s="18">
        <v>0</v>
      </c>
      <c r="BI3" s="18">
        <v>0</v>
      </c>
      <c r="BJ3" s="18">
        <v>0</v>
      </c>
      <c r="BK3" s="18">
        <v>0</v>
      </c>
      <c r="BL3" s="18">
        <v>0</v>
      </c>
      <c r="BM3" s="18">
        <v>0</v>
      </c>
      <c r="BN3" s="18">
        <v>0</v>
      </c>
      <c r="BO3" s="18">
        <v>0</v>
      </c>
      <c r="BP3" s="18">
        <v>0</v>
      </c>
      <c r="BQ3" s="18">
        <v>0</v>
      </c>
      <c r="BR3" s="18">
        <v>0</v>
      </c>
      <c r="BS3" s="18">
        <v>0</v>
      </c>
      <c r="BT3" s="18">
        <v>0</v>
      </c>
      <c r="BU3" s="18">
        <v>0</v>
      </c>
      <c r="BV3" s="18">
        <v>0</v>
      </c>
      <c r="BW3" s="18">
        <v>0</v>
      </c>
      <c r="BX3" s="18">
        <v>0</v>
      </c>
      <c r="BY3" s="18">
        <v>0</v>
      </c>
      <c r="BZ3" s="18">
        <v>0</v>
      </c>
      <c r="CA3" s="18">
        <v>0</v>
      </c>
      <c r="CB3" s="18">
        <v>0</v>
      </c>
      <c r="CC3" s="18">
        <v>0</v>
      </c>
      <c r="CD3" s="18">
        <v>0</v>
      </c>
      <c r="CE3" s="18">
        <v>0</v>
      </c>
      <c r="CF3" s="18">
        <v>0</v>
      </c>
      <c r="CG3" s="18">
        <v>0</v>
      </c>
      <c r="CH3" s="18">
        <v>0</v>
      </c>
      <c r="CI3" s="18">
        <v>0</v>
      </c>
      <c r="CJ3" s="18">
        <v>0</v>
      </c>
      <c r="CK3" s="18">
        <v>0</v>
      </c>
      <c r="CL3" s="18">
        <v>0</v>
      </c>
      <c r="CM3" s="18">
        <v>0</v>
      </c>
      <c r="CN3" s="18">
        <v>0</v>
      </c>
      <c r="CO3" s="18">
        <v>0</v>
      </c>
      <c r="CP3" s="18">
        <v>0</v>
      </c>
      <c r="CQ3" s="4">
        <v>-1.1830000000000001E-8</v>
      </c>
      <c r="CR3" s="4">
        <v>-1.0460000000000001E-10</v>
      </c>
      <c r="CS3" s="4">
        <v>-8.7120000000000005E-9</v>
      </c>
      <c r="CT3" s="18">
        <v>0</v>
      </c>
      <c r="CU3" s="4">
        <v>-3.2909999999999999E-6</v>
      </c>
      <c r="CV3" s="18">
        <v>0</v>
      </c>
      <c r="CW3" s="4">
        <v>2.7630000000000001E-9</v>
      </c>
      <c r="CX3" s="4">
        <v>9.228E-9</v>
      </c>
      <c r="CY3" s="4">
        <v>3.301E-4</v>
      </c>
      <c r="CZ3" s="18">
        <v>0</v>
      </c>
      <c r="DA3" s="4">
        <v>8.7499999999999999E-5</v>
      </c>
      <c r="DB3" s="4">
        <v>9.9800000000000007E-9</v>
      </c>
      <c r="DC3" s="18">
        <v>0</v>
      </c>
    </row>
    <row r="4" spans="2:107" ht="15" thickBot="1" x14ac:dyDescent="0.4">
      <c r="B4" s="2" t="s">
        <v>92</v>
      </c>
      <c r="C4" s="17">
        <v>-5.9450000000000003</v>
      </c>
      <c r="D4" s="17">
        <v>6.656E-5</v>
      </c>
      <c r="E4" s="17">
        <v>8.3980000000000006E-5</v>
      </c>
      <c r="F4" s="17">
        <v>2.0149999999999999E-4</v>
      </c>
      <c r="G4" s="17">
        <v>2.4980000000000001E-5</v>
      </c>
      <c r="H4" s="17">
        <v>-9.8710000000000009E-4</v>
      </c>
      <c r="I4" s="17">
        <v>5.9900000000000002E-6</v>
      </c>
      <c r="J4" s="22">
        <v>-3.9759999999999999E-5</v>
      </c>
      <c r="K4" s="17">
        <v>-1.097E-4</v>
      </c>
      <c r="L4" s="17">
        <v>-6.1510000000000002E-2</v>
      </c>
      <c r="M4" s="17">
        <v>0</v>
      </c>
      <c r="N4" s="17">
        <v>-2.8809999999999999E-2</v>
      </c>
      <c r="O4" s="17">
        <v>-2.8140000000000001E-4</v>
      </c>
      <c r="P4" s="17">
        <v>0</v>
      </c>
      <c r="Q4" s="18">
        <v>0</v>
      </c>
      <c r="R4" s="17">
        <v>0</v>
      </c>
      <c r="S4" s="17">
        <v>0</v>
      </c>
      <c r="T4" s="17">
        <v>0</v>
      </c>
      <c r="U4" s="18">
        <v>0</v>
      </c>
      <c r="V4" s="17">
        <v>0</v>
      </c>
      <c r="W4" s="17">
        <v>0</v>
      </c>
      <c r="X4" s="17">
        <v>0</v>
      </c>
      <c r="Y4" s="18">
        <v>0</v>
      </c>
      <c r="Z4" s="17">
        <v>0</v>
      </c>
      <c r="AA4" s="17">
        <v>0</v>
      </c>
      <c r="AB4" s="17">
        <v>0</v>
      </c>
      <c r="AC4" s="17">
        <v>1.253E-10</v>
      </c>
      <c r="AD4" s="17">
        <v>-8.0710000000000004E-10</v>
      </c>
      <c r="AE4" s="17">
        <v>-4.0520000000000002E-8</v>
      </c>
      <c r="AF4" s="17">
        <v>-1.613E-10</v>
      </c>
      <c r="AG4" s="17">
        <v>0</v>
      </c>
      <c r="AH4" s="17">
        <v>1.5960000000000001E-9</v>
      </c>
      <c r="AI4" s="19">
        <v>4.7150000000000001E-7</v>
      </c>
      <c r="AJ4" s="18">
        <v>0</v>
      </c>
      <c r="AK4" s="17">
        <v>0</v>
      </c>
      <c r="AL4" s="17">
        <v>9.1819999999999999E-10</v>
      </c>
      <c r="AM4" s="17">
        <v>0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18">
        <v>0</v>
      </c>
      <c r="AU4" s="18">
        <v>0</v>
      </c>
      <c r="AV4" s="18">
        <v>0</v>
      </c>
      <c r="AW4" s="18">
        <v>0</v>
      </c>
      <c r="AX4" s="17">
        <v>0</v>
      </c>
      <c r="AY4" s="18">
        <v>0</v>
      </c>
      <c r="AZ4" s="17">
        <v>0</v>
      </c>
      <c r="BA4" s="17">
        <v>0</v>
      </c>
      <c r="BB4" s="17">
        <v>0</v>
      </c>
      <c r="BC4" s="18">
        <v>0</v>
      </c>
      <c r="BD4" s="17">
        <v>0</v>
      </c>
      <c r="BE4" s="17">
        <v>0</v>
      </c>
      <c r="BF4" s="17">
        <v>0</v>
      </c>
      <c r="BG4" s="18">
        <v>0</v>
      </c>
      <c r="BH4" s="17">
        <v>0</v>
      </c>
      <c r="BI4" s="18">
        <v>0</v>
      </c>
      <c r="BJ4" s="18">
        <v>0</v>
      </c>
      <c r="BK4" s="18">
        <v>0</v>
      </c>
      <c r="BL4" s="18">
        <v>0</v>
      </c>
      <c r="BM4" s="18">
        <v>0</v>
      </c>
      <c r="BN4" s="18">
        <v>0</v>
      </c>
      <c r="BO4" s="18">
        <v>0</v>
      </c>
      <c r="BP4" s="18">
        <v>0</v>
      </c>
      <c r="BQ4" s="18">
        <v>0</v>
      </c>
      <c r="BR4" s="18">
        <v>0</v>
      </c>
      <c r="BS4" s="18">
        <v>0</v>
      </c>
      <c r="BT4" s="18">
        <v>0</v>
      </c>
      <c r="BU4" s="18">
        <v>0</v>
      </c>
      <c r="BV4" s="17">
        <v>0</v>
      </c>
      <c r="BW4" s="17">
        <v>0</v>
      </c>
      <c r="BX4" s="18">
        <v>0</v>
      </c>
      <c r="BY4" s="17">
        <v>0</v>
      </c>
      <c r="BZ4" s="17">
        <v>0</v>
      </c>
      <c r="CA4" s="17">
        <v>0</v>
      </c>
      <c r="CB4" s="17">
        <v>0</v>
      </c>
      <c r="CC4" s="18">
        <v>0</v>
      </c>
      <c r="CD4" s="17">
        <v>0</v>
      </c>
      <c r="CE4" s="17">
        <v>0</v>
      </c>
      <c r="CF4" s="17">
        <v>0</v>
      </c>
      <c r="CG4" s="17">
        <v>0</v>
      </c>
      <c r="CH4" s="17">
        <v>0</v>
      </c>
      <c r="CI4" s="17">
        <v>0</v>
      </c>
      <c r="CJ4" s="17">
        <v>0</v>
      </c>
      <c r="CK4" s="18">
        <v>0</v>
      </c>
      <c r="CL4" s="18">
        <v>0</v>
      </c>
      <c r="CM4" s="18">
        <v>0</v>
      </c>
      <c r="CN4" s="17">
        <v>0</v>
      </c>
      <c r="CO4" s="17">
        <v>0</v>
      </c>
      <c r="CP4" s="17">
        <v>0</v>
      </c>
      <c r="CQ4" s="18">
        <v>0</v>
      </c>
      <c r="CR4" s="18">
        <v>0</v>
      </c>
      <c r="CS4" s="18">
        <v>0</v>
      </c>
      <c r="CT4" s="17">
        <v>0</v>
      </c>
      <c r="CU4" s="18">
        <v>0</v>
      </c>
      <c r="CV4" s="18">
        <v>0</v>
      </c>
      <c r="CW4" s="17">
        <v>0</v>
      </c>
      <c r="CX4" s="17">
        <v>0</v>
      </c>
      <c r="CY4" s="18">
        <v>0</v>
      </c>
      <c r="CZ4" s="18">
        <v>0</v>
      </c>
      <c r="DA4" s="18">
        <v>0</v>
      </c>
      <c r="DB4" s="18">
        <v>0</v>
      </c>
      <c r="DC4" s="18">
        <v>0</v>
      </c>
    </row>
    <row r="6" spans="2:107" x14ac:dyDescent="0.35">
      <c r="B6" t="s">
        <v>275</v>
      </c>
      <c r="C6" s="1" t="s">
        <v>0</v>
      </c>
      <c r="D6" s="1" t="s">
        <v>42</v>
      </c>
      <c r="E6" s="1" t="s">
        <v>69</v>
      </c>
      <c r="F6" s="1" t="s">
        <v>81</v>
      </c>
      <c r="G6" s="1" t="s">
        <v>55</v>
      </c>
      <c r="H6" s="1" t="s">
        <v>21</v>
      </c>
      <c r="I6" s="1" t="s">
        <v>1</v>
      </c>
      <c r="J6" s="21" t="s">
        <v>30</v>
      </c>
      <c r="K6" s="1" t="s">
        <v>9</v>
      </c>
      <c r="L6" s="1" t="s">
        <v>15</v>
      </c>
      <c r="M6" s="1" t="s">
        <v>65</v>
      </c>
      <c r="N6" s="1" t="s">
        <v>37</v>
      </c>
      <c r="O6" s="1" t="s">
        <v>40</v>
      </c>
      <c r="P6" s="1" t="s">
        <v>20</v>
      </c>
      <c r="Q6" s="1" t="s">
        <v>53</v>
      </c>
      <c r="R6" s="1" t="s">
        <v>54</v>
      </c>
      <c r="S6" s="1" t="s">
        <v>51</v>
      </c>
      <c r="T6" s="1" t="s">
        <v>47</v>
      </c>
      <c r="U6" s="1" t="s">
        <v>43</v>
      </c>
      <c r="V6" s="1" t="s">
        <v>48</v>
      </c>
      <c r="W6" s="1" t="s">
        <v>44</v>
      </c>
      <c r="X6" s="1" t="s">
        <v>45</v>
      </c>
      <c r="Y6" s="1" t="s">
        <v>52</v>
      </c>
      <c r="Z6" s="1" t="s">
        <v>49</v>
      </c>
      <c r="AA6" s="1" t="s">
        <v>50</v>
      </c>
      <c r="AB6" s="1" t="s">
        <v>46</v>
      </c>
      <c r="AC6" s="1" t="s">
        <v>80</v>
      </c>
      <c r="AD6" s="1" t="s">
        <v>78</v>
      </c>
      <c r="AE6" s="1" t="s">
        <v>74</v>
      </c>
      <c r="AF6" s="1" t="s">
        <v>70</v>
      </c>
      <c r="AG6" s="1" t="s">
        <v>75</v>
      </c>
      <c r="AH6" s="1" t="s">
        <v>71</v>
      </c>
      <c r="AI6" s="1" t="s">
        <v>72</v>
      </c>
      <c r="AJ6" s="1" t="s">
        <v>79</v>
      </c>
      <c r="AK6" s="1" t="s">
        <v>76</v>
      </c>
      <c r="AL6" s="1" t="s">
        <v>77</v>
      </c>
      <c r="AM6" s="1" t="s">
        <v>73</v>
      </c>
      <c r="AN6" s="1" t="s">
        <v>90</v>
      </c>
      <c r="AO6" s="1" t="s">
        <v>86</v>
      </c>
      <c r="AP6" s="1" t="s">
        <v>82</v>
      </c>
      <c r="AQ6" s="1" t="s">
        <v>87</v>
      </c>
      <c r="AR6" s="1" t="s">
        <v>83</v>
      </c>
      <c r="AS6" s="1" t="s">
        <v>84</v>
      </c>
      <c r="AT6" s="1" t="s">
        <v>91</v>
      </c>
      <c r="AU6" s="1" t="s">
        <v>88</v>
      </c>
      <c r="AV6" s="1" t="s">
        <v>89</v>
      </c>
      <c r="AW6" s="1" t="s">
        <v>85</v>
      </c>
      <c r="AX6" s="1" t="s">
        <v>60</v>
      </c>
      <c r="AY6" s="1" t="s">
        <v>56</v>
      </c>
      <c r="AZ6" s="1" t="s">
        <v>61</v>
      </c>
      <c r="BA6" s="1" t="s">
        <v>57</v>
      </c>
      <c r="BB6" s="1" t="s">
        <v>58</v>
      </c>
      <c r="BC6" s="1" t="s">
        <v>64</v>
      </c>
      <c r="BD6" s="1" t="s">
        <v>62</v>
      </c>
      <c r="BE6" s="1" t="s">
        <v>63</v>
      </c>
      <c r="BF6" s="1" t="s">
        <v>59</v>
      </c>
      <c r="BG6" s="1" t="s">
        <v>22</v>
      </c>
      <c r="BH6" s="1" t="s">
        <v>26</v>
      </c>
      <c r="BI6" s="1" t="s">
        <v>23</v>
      </c>
      <c r="BJ6" s="1" t="s">
        <v>24</v>
      </c>
      <c r="BK6" s="1" t="s">
        <v>29</v>
      </c>
      <c r="BL6" s="1" t="s">
        <v>27</v>
      </c>
      <c r="BM6" s="1" t="s">
        <v>28</v>
      </c>
      <c r="BN6" s="1" t="s">
        <v>25</v>
      </c>
      <c r="BO6" s="1" t="s">
        <v>5</v>
      </c>
      <c r="BP6" s="1" t="s">
        <v>2</v>
      </c>
      <c r="BQ6" s="1" t="s">
        <v>3</v>
      </c>
      <c r="BR6" s="1" t="s">
        <v>8</v>
      </c>
      <c r="BS6" s="1" t="s">
        <v>6</v>
      </c>
      <c r="BT6" s="1" t="s">
        <v>7</v>
      </c>
      <c r="BU6" s="1" t="s">
        <v>4</v>
      </c>
      <c r="BV6" s="1" t="s">
        <v>31</v>
      </c>
      <c r="BW6" s="1" t="s">
        <v>32</v>
      </c>
      <c r="BX6" s="1" t="s">
        <v>36</v>
      </c>
      <c r="BY6" s="1" t="s">
        <v>34</v>
      </c>
      <c r="BZ6" s="1" t="s">
        <v>35</v>
      </c>
      <c r="CA6" s="1" t="s">
        <v>33</v>
      </c>
      <c r="CB6" s="1" t="s">
        <v>10</v>
      </c>
      <c r="CC6" s="1" t="s">
        <v>14</v>
      </c>
      <c r="CD6" s="1" t="s">
        <v>12</v>
      </c>
      <c r="CE6" s="1" t="s">
        <v>13</v>
      </c>
      <c r="CF6" s="1" t="s">
        <v>11</v>
      </c>
      <c r="CG6" s="1" t="s">
        <v>19</v>
      </c>
      <c r="CH6" s="1" t="s">
        <v>17</v>
      </c>
      <c r="CI6" s="1" t="s">
        <v>18</v>
      </c>
      <c r="CJ6" s="1" t="s">
        <v>16</v>
      </c>
      <c r="CK6" s="1" t="s">
        <v>67</v>
      </c>
      <c r="CL6" s="1" t="s">
        <v>68</v>
      </c>
      <c r="CM6" s="1" t="s">
        <v>66</v>
      </c>
      <c r="CN6" s="1" t="s">
        <v>39</v>
      </c>
      <c r="CO6" s="1" t="s">
        <v>38</v>
      </c>
      <c r="CP6" s="1" t="s">
        <v>41</v>
      </c>
      <c r="CQ6" s="1" t="s">
        <v>96</v>
      </c>
      <c r="CR6" s="1" t="s">
        <v>97</v>
      </c>
      <c r="CS6" s="1" t="s">
        <v>98</v>
      </c>
      <c r="CT6" s="1" t="s">
        <v>99</v>
      </c>
      <c r="CU6" s="1" t="s">
        <v>100</v>
      </c>
      <c r="CV6" s="1" t="s">
        <v>101</v>
      </c>
      <c r="CW6" s="1" t="s">
        <v>102</v>
      </c>
      <c r="CX6" s="1" t="s">
        <v>103</v>
      </c>
      <c r="CY6" s="1" t="s">
        <v>104</v>
      </c>
      <c r="CZ6" s="1" t="s">
        <v>105</v>
      </c>
      <c r="DA6" s="1" t="s">
        <v>106</v>
      </c>
      <c r="DB6" s="1" t="s">
        <v>107</v>
      </c>
      <c r="DC6" s="1" t="s">
        <v>108</v>
      </c>
    </row>
    <row r="7" spans="2:107" x14ac:dyDescent="0.35">
      <c r="B7" s="2" t="s">
        <v>93</v>
      </c>
      <c r="C7" s="3">
        <v>-9.7052338248236503E-2</v>
      </c>
      <c r="D7" s="5">
        <v>3.6698117863095001E-6</v>
      </c>
      <c r="E7" s="5">
        <v>2.2094142216503599E-7</v>
      </c>
      <c r="F7" s="5">
        <v>4.8285719503384201E-6</v>
      </c>
      <c r="G7" s="5">
        <v>3.0980719562898699E-6</v>
      </c>
      <c r="H7" s="3">
        <v>2.6086161488276703E-4</v>
      </c>
      <c r="I7" s="5">
        <v>2.5154287253882999E-8</v>
      </c>
      <c r="J7" s="5">
        <v>2.1331307379082501E-6</v>
      </c>
      <c r="K7" s="5">
        <v>2.07703635663593E-7</v>
      </c>
      <c r="L7" s="3">
        <v>-1.1260799346603199E-3</v>
      </c>
      <c r="M7" s="5">
        <v>2.7539145532538801E-8</v>
      </c>
      <c r="N7" s="5">
        <v>2.4382227780924102E-5</v>
      </c>
      <c r="O7" s="5">
        <v>-2.9548499624587402E-6</v>
      </c>
      <c r="P7" s="5">
        <v>-2.3974365457447698E-5</v>
      </c>
      <c r="Q7" s="3">
        <v>0</v>
      </c>
      <c r="R7" s="5">
        <v>5.6087179884635302E-10</v>
      </c>
      <c r="S7" s="5">
        <v>-6.5794209007094695E-11</v>
      </c>
      <c r="T7" s="5">
        <v>-9.6138555873244394E-9</v>
      </c>
      <c r="U7" s="3">
        <v>0</v>
      </c>
      <c r="V7" s="5">
        <v>-6.8255636279880896E-11</v>
      </c>
      <c r="W7" s="5">
        <v>-7.1789214459057197E-11</v>
      </c>
      <c r="X7" s="5">
        <v>-1.8562729856560399E-8</v>
      </c>
      <c r="Y7" s="3">
        <v>0</v>
      </c>
      <c r="Z7" s="5">
        <v>-2.14016814820737E-8</v>
      </c>
      <c r="AA7" s="5">
        <v>-1.4442045605308301E-10</v>
      </c>
      <c r="AB7" s="5">
        <v>-1.5704765202045401E-8</v>
      </c>
      <c r="AC7" s="3">
        <v>0</v>
      </c>
      <c r="AD7" s="5">
        <v>-1.4743105117525099E-12</v>
      </c>
      <c r="AE7" s="5">
        <v>-2.9929795977235902E-10</v>
      </c>
      <c r="AF7" s="3">
        <v>0</v>
      </c>
      <c r="AG7" s="5">
        <v>-1.2965281324115799E-12</v>
      </c>
      <c r="AH7" s="5">
        <v>-1.5745338532432099E-12</v>
      </c>
      <c r="AI7" s="5">
        <v>-2.53877312205439E-10</v>
      </c>
      <c r="AJ7" s="3">
        <v>0</v>
      </c>
      <c r="AK7" s="5">
        <v>-4.68654535967251E-10</v>
      </c>
      <c r="AL7" s="5">
        <v>-3.8702421536346303E-12</v>
      </c>
      <c r="AM7" s="5">
        <v>-3.8529195171719999E-10</v>
      </c>
      <c r="AN7" s="5">
        <v>-1.0365129385628699E-10</v>
      </c>
      <c r="AO7" s="5">
        <v>-1.5729075607657799E-8</v>
      </c>
      <c r="AP7" s="3">
        <v>0</v>
      </c>
      <c r="AQ7" s="5">
        <v>-1.06438039474458E-10</v>
      </c>
      <c r="AR7" s="5">
        <v>-1.13470265761072E-10</v>
      </c>
      <c r="AS7" s="5">
        <v>-2.9258491381770499E-8</v>
      </c>
      <c r="AT7" s="3">
        <v>0</v>
      </c>
      <c r="AU7" s="5">
        <v>-3.4023095203572901E-8</v>
      </c>
      <c r="AV7" s="5">
        <v>-2.3521439889223302E-10</v>
      </c>
      <c r="AW7" s="5">
        <v>-2.5262448535004901E-8</v>
      </c>
      <c r="AX7" s="5">
        <v>-1.2549584451032199E-9</v>
      </c>
      <c r="AY7" s="3">
        <v>0</v>
      </c>
      <c r="AZ7" s="5">
        <v>-1.2281307089183699E-11</v>
      </c>
      <c r="BA7" s="5">
        <v>-2.25711726596369E-12</v>
      </c>
      <c r="BB7" s="5">
        <v>3.5113357078300398E-9</v>
      </c>
      <c r="BC7" s="3">
        <v>0</v>
      </c>
      <c r="BD7" s="5">
        <v>-1.0556641579567499E-9</v>
      </c>
      <c r="BE7" s="5">
        <v>5.0590341626057596E-12</v>
      </c>
      <c r="BF7" s="5">
        <v>-6.0044531516168098E-10</v>
      </c>
      <c r="BG7" s="3">
        <v>0</v>
      </c>
      <c r="BH7" s="5">
        <v>-5.98947223875141E-10</v>
      </c>
      <c r="BI7" s="5">
        <v>8.6430442877179601E-10</v>
      </c>
      <c r="BJ7" s="5">
        <v>7.9190141473971497E-7</v>
      </c>
      <c r="BK7" s="5">
        <v>-1.0408959663768299E-10</v>
      </c>
      <c r="BL7" s="5">
        <v>2.31146413641126E-7</v>
      </c>
      <c r="BM7" s="5">
        <v>3.2131422687241499E-9</v>
      </c>
      <c r="BN7" s="5">
        <v>1.9166143280280501E-7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5">
        <v>3.4309927175240099E-12</v>
      </c>
      <c r="BW7" s="5">
        <v>4.5714358516420503E-9</v>
      </c>
      <c r="BX7" s="3">
        <v>0</v>
      </c>
      <c r="BY7" s="3">
        <v>0</v>
      </c>
      <c r="BZ7" s="5">
        <v>1.4265243863740299E-11</v>
      </c>
      <c r="CA7" s="5">
        <v>4.4901772870931699E-10</v>
      </c>
      <c r="CB7" s="5">
        <v>6.7301738154940298E-9</v>
      </c>
      <c r="CC7" s="3">
        <v>0</v>
      </c>
      <c r="CD7" s="5">
        <v>3.3026850034597399E-9</v>
      </c>
      <c r="CE7" s="5">
        <v>3.3087728171444497E-11</v>
      </c>
      <c r="CF7" s="5">
        <v>2.5894800139815399E-9</v>
      </c>
      <c r="CG7" s="5">
        <v>2.8279032125934298E-10</v>
      </c>
      <c r="CH7" s="5">
        <v>2.03823062136583E-6</v>
      </c>
      <c r="CI7" s="5">
        <v>1.5781535672554598E-8</v>
      </c>
      <c r="CJ7" s="5">
        <v>1.5185729916084499E-6</v>
      </c>
      <c r="CK7" s="5">
        <v>-8.9891278483464101E-11</v>
      </c>
      <c r="CL7" s="3">
        <v>0</v>
      </c>
      <c r="CM7" s="5">
        <v>-5.1763854570400298E-11</v>
      </c>
      <c r="CN7" s="5">
        <v>1.1248529410199399E-8</v>
      </c>
      <c r="CO7" s="5">
        <v>8.0537657752726096E-7</v>
      </c>
      <c r="CP7" s="5">
        <v>7.7949991407408002E-9</v>
      </c>
      <c r="CQ7" s="3">
        <v>0</v>
      </c>
      <c r="CR7" s="3">
        <v>0</v>
      </c>
      <c r="CS7" s="3">
        <v>0</v>
      </c>
      <c r="CT7" s="5">
        <v>-2.6013208035455701E-11</v>
      </c>
      <c r="CU7" s="3">
        <v>0</v>
      </c>
      <c r="CV7" s="3">
        <v>0</v>
      </c>
      <c r="CW7" s="3">
        <v>0</v>
      </c>
      <c r="CX7" s="5">
        <v>4.7332857640073399E-11</v>
      </c>
      <c r="CY7" s="5">
        <v>7.8357422070001801E-6</v>
      </c>
      <c r="CZ7" s="3">
        <v>0</v>
      </c>
      <c r="DA7" s="5">
        <v>3.7796377588982299E-6</v>
      </c>
      <c r="DB7" s="5">
        <v>2.9723993952165602E-10</v>
      </c>
      <c r="DC7" s="5">
        <v>2.2681605326217299E-6</v>
      </c>
    </row>
    <row r="8" spans="2:107" x14ac:dyDescent="0.35">
      <c r="B8" s="2" t="s">
        <v>92</v>
      </c>
      <c r="C8">
        <v>-9.3707592633093501E-2</v>
      </c>
      <c r="D8" s="4">
        <v>6.0682794097494303E-6</v>
      </c>
      <c r="E8" s="4">
        <v>5.6219921027065797E-6</v>
      </c>
      <c r="F8" s="4">
        <v>2.6654936269457001E-7</v>
      </c>
      <c r="G8" s="4">
        <v>6.4304375576944498E-7</v>
      </c>
      <c r="H8">
        <v>2.6808881532033901E-4</v>
      </c>
      <c r="I8" s="3">
        <v>0</v>
      </c>
      <c r="J8" s="23">
        <v>-4.1797860178971398E-6</v>
      </c>
      <c r="K8" s="4">
        <v>-5.3212432385339301E-6</v>
      </c>
      <c r="L8">
        <v>-1.2460836650244401E-3</v>
      </c>
      <c r="M8" s="4">
        <v>-7.6461066781574903E-8</v>
      </c>
      <c r="N8">
        <v>-4.8553047565507801E-4</v>
      </c>
      <c r="O8" s="4">
        <v>-5.0256206083221504E-6</v>
      </c>
      <c r="P8" s="4">
        <v>2.6256899973815599E-5</v>
      </c>
      <c r="Q8" s="3">
        <v>0</v>
      </c>
      <c r="R8" s="4">
        <v>2.14940185244317E-10</v>
      </c>
      <c r="S8" s="4">
        <v>-5.6006024840870899E-11</v>
      </c>
      <c r="T8" s="4">
        <v>-7.9845998121856706E-9</v>
      </c>
      <c r="U8" s="3">
        <v>0</v>
      </c>
      <c r="V8" s="4">
        <v>-5.7801317047165303E-11</v>
      </c>
      <c r="W8" s="4">
        <v>-5.92926698051228E-11</v>
      </c>
      <c r="X8" s="4">
        <v>-1.8526210527363501E-8</v>
      </c>
      <c r="Y8" s="3">
        <v>0</v>
      </c>
      <c r="Z8" s="4">
        <v>-2.11163712869802E-8</v>
      </c>
      <c r="AA8" s="4">
        <v>-1.3965821958725801E-10</v>
      </c>
      <c r="AB8" s="4">
        <v>-1.32316488939808E-8</v>
      </c>
      <c r="AC8" s="4">
        <v>5.0876068700607404E-10</v>
      </c>
      <c r="AD8" s="4">
        <v>-7.40882487487601E-11</v>
      </c>
      <c r="AE8" s="4">
        <v>-1.10042896646126E-8</v>
      </c>
      <c r="AF8" s="3">
        <v>0</v>
      </c>
      <c r="AG8" s="4">
        <v>-7.9963933307989498E-11</v>
      </c>
      <c r="AH8" s="4">
        <v>-8.2363306867270499E-11</v>
      </c>
      <c r="AI8" s="4">
        <v>-2.1655837630489599E-8</v>
      </c>
      <c r="AJ8" s="3">
        <v>0</v>
      </c>
      <c r="AK8" s="4">
        <v>-2.58069145389819E-8</v>
      </c>
      <c r="AL8" s="4">
        <v>-1.75708341814864E-10</v>
      </c>
      <c r="AM8" s="4">
        <v>-1.6148715375814499E-8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4">
        <v>7.5381873532854698E-10</v>
      </c>
      <c r="AY8" s="3">
        <v>0</v>
      </c>
      <c r="AZ8" s="4">
        <v>1.1823262344407801E-11</v>
      </c>
      <c r="BA8" s="4">
        <v>2.61309592872293E-11</v>
      </c>
      <c r="BB8" s="4">
        <v>1.7080221300006099E-8</v>
      </c>
      <c r="BC8" s="3">
        <v>0</v>
      </c>
      <c r="BD8" s="4">
        <v>5.1350334096746698E-9</v>
      </c>
      <c r="BE8" s="4">
        <v>6.7688522696642905E-11</v>
      </c>
      <c r="BF8" s="4">
        <v>-2.41195693514459E-9</v>
      </c>
      <c r="BG8" s="3">
        <v>0</v>
      </c>
      <c r="BH8" s="4">
        <v>4.1229624329884198E-9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4">
        <v>5.2804655166430697E-11</v>
      </c>
      <c r="BW8" s="4">
        <v>2.2092023885071901E-8</v>
      </c>
      <c r="BX8" s="3">
        <v>0</v>
      </c>
      <c r="BY8" s="4">
        <v>1.2006283226688901E-8</v>
      </c>
      <c r="BZ8" s="4">
        <v>1.1148175445924501E-10</v>
      </c>
      <c r="CA8" s="4">
        <v>2.6620371016121601E-9</v>
      </c>
      <c r="CB8" s="4">
        <v>2.5530467664490602E-8</v>
      </c>
      <c r="CC8" s="3">
        <v>0</v>
      </c>
      <c r="CD8" s="4">
        <v>1.6579197521393601E-8</v>
      </c>
      <c r="CE8" s="4">
        <v>1.4130035380846499E-10</v>
      </c>
      <c r="CF8" s="4">
        <v>5.8581058455456498E-9</v>
      </c>
      <c r="CG8" s="4">
        <v>1.37340076555522E-9</v>
      </c>
      <c r="CH8" s="4">
        <v>8.1726113235301605E-6</v>
      </c>
      <c r="CI8" s="4">
        <v>6.1532988619668005E-8</v>
      </c>
      <c r="CJ8" s="4">
        <v>4.0321010704218001E-6</v>
      </c>
      <c r="CK8" s="3">
        <v>0</v>
      </c>
      <c r="CL8" s="3">
        <v>0</v>
      </c>
      <c r="CM8" s="3">
        <v>0</v>
      </c>
      <c r="CN8" s="4">
        <v>4.9837525372119001E-8</v>
      </c>
      <c r="CO8" s="4">
        <v>1.4732565131223099E-6</v>
      </c>
      <c r="CP8" s="4">
        <v>1.7152694121945699E-8</v>
      </c>
      <c r="CQ8" s="3">
        <v>0</v>
      </c>
      <c r="CR8" s="3">
        <v>0</v>
      </c>
      <c r="CS8" s="3">
        <v>0</v>
      </c>
      <c r="CT8" s="4">
        <v>-2.38526334400832E-11</v>
      </c>
      <c r="CU8" s="3">
        <v>0</v>
      </c>
      <c r="CV8" s="3">
        <v>0</v>
      </c>
      <c r="CW8" s="4">
        <v>9.5074497944110598E-11</v>
      </c>
      <c r="CX8" s="4">
        <v>1.6649449028004099E-10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</row>
    <row r="9" spans="2:107" ht="15" thickBot="1" x14ac:dyDescent="0.4">
      <c r="AO9" s="4"/>
    </row>
    <row r="10" spans="2:107" ht="15" thickBot="1" x14ac:dyDescent="0.4">
      <c r="B10" s="11" t="s">
        <v>93</v>
      </c>
      <c r="C10" s="14" t="s">
        <v>110</v>
      </c>
      <c r="D10" s="14" t="s">
        <v>237</v>
      </c>
      <c r="E10" s="14" t="s">
        <v>238</v>
      </c>
      <c r="F10" s="14" t="s">
        <v>234</v>
      </c>
      <c r="G10" s="14"/>
      <c r="H10" s="15"/>
      <c r="J10" s="25" t="s">
        <v>92</v>
      </c>
      <c r="K10" s="16" t="s">
        <v>110</v>
      </c>
      <c r="L10" s="16" t="s">
        <v>237</v>
      </c>
      <c r="M10" s="14" t="s">
        <v>238</v>
      </c>
      <c r="N10" s="14" t="s">
        <v>234</v>
      </c>
      <c r="O10" s="15"/>
    </row>
    <row r="11" spans="2:107" x14ac:dyDescent="0.35">
      <c r="B11" t="s">
        <v>0</v>
      </c>
      <c r="C11" s="4">
        <v>-20.56</v>
      </c>
      <c r="D11" s="4">
        <v>0.14299999999999999</v>
      </c>
      <c r="E11">
        <v>-143.77600000000001</v>
      </c>
      <c r="F11" t="s">
        <v>236</v>
      </c>
      <c r="G11" t="s">
        <v>235</v>
      </c>
      <c r="H11" s="7"/>
      <c r="J11" s="26" t="s">
        <v>0</v>
      </c>
      <c r="K11" s="4">
        <v>-5.9450000000000003</v>
      </c>
      <c r="L11" s="4">
        <v>2.315E-2</v>
      </c>
      <c r="M11">
        <v>-256.74200000000002</v>
      </c>
      <c r="N11" s="4" t="s">
        <v>236</v>
      </c>
      <c r="O11" s="7" t="s">
        <v>235</v>
      </c>
      <c r="AP11" s="4"/>
    </row>
    <row r="12" spans="2:107" x14ac:dyDescent="0.35">
      <c r="B12" t="s">
        <v>253</v>
      </c>
      <c r="C12" s="4">
        <v>9.2800000000000001E-4</v>
      </c>
      <c r="D12" s="4">
        <v>8.2619999999999998E-6</v>
      </c>
      <c r="E12">
        <v>112.319</v>
      </c>
      <c r="F12" t="s">
        <v>236</v>
      </c>
      <c r="G12" t="s">
        <v>235</v>
      </c>
      <c r="H12" s="7"/>
      <c r="J12" s="26" t="s">
        <v>42</v>
      </c>
      <c r="K12" s="4">
        <v>6.656E-5</v>
      </c>
      <c r="L12" s="4">
        <v>2.6530000000000003E-7</v>
      </c>
      <c r="M12">
        <v>250.89699999999999</v>
      </c>
      <c r="N12" t="s">
        <v>236</v>
      </c>
      <c r="O12" s="12" t="s">
        <v>235</v>
      </c>
      <c r="AP12" s="4"/>
      <c r="AR12" s="4"/>
    </row>
    <row r="13" spans="2:107" x14ac:dyDescent="0.35">
      <c r="B13" t="s">
        <v>254</v>
      </c>
      <c r="C13" s="4">
        <v>-1.1830000000000001E-8</v>
      </c>
      <c r="D13" s="4">
        <v>1.548E-10</v>
      </c>
      <c r="E13">
        <v>-76.42</v>
      </c>
      <c r="F13" t="s">
        <v>236</v>
      </c>
      <c r="G13" t="s">
        <v>235</v>
      </c>
      <c r="H13" s="7"/>
      <c r="J13" s="26" t="s">
        <v>69</v>
      </c>
      <c r="K13" s="4">
        <v>8.3980000000000006E-5</v>
      </c>
      <c r="L13" s="4">
        <v>9.5759999999999995E-7</v>
      </c>
      <c r="M13">
        <v>87.7</v>
      </c>
      <c r="N13" t="s">
        <v>236</v>
      </c>
      <c r="O13" s="12" t="s">
        <v>235</v>
      </c>
      <c r="AP13" s="4"/>
      <c r="AR13" s="4"/>
    </row>
    <row r="14" spans="2:107" x14ac:dyDescent="0.35">
      <c r="B14" t="s">
        <v>255</v>
      </c>
      <c r="C14" s="4">
        <v>-1.2160000000000001E-6</v>
      </c>
      <c r="D14" s="4">
        <v>2.3889999999999999E-6</v>
      </c>
      <c r="E14">
        <v>-0.50900000000000001</v>
      </c>
      <c r="F14">
        <v>0.61064200000000002</v>
      </c>
      <c r="H14" s="7"/>
      <c r="J14" s="26" t="s">
        <v>21</v>
      </c>
      <c r="K14" s="4">
        <v>-9.8710000000000009E-4</v>
      </c>
      <c r="L14" s="4">
        <v>2.3780000000000001E-4</v>
      </c>
      <c r="M14">
        <v>-4.1509999999999998</v>
      </c>
      <c r="N14" s="4">
        <v>3.3099999999999998E-5</v>
      </c>
      <c r="O14" s="12" t="s">
        <v>235</v>
      </c>
      <c r="AP14" s="4"/>
    </row>
    <row r="15" spans="2:107" x14ac:dyDescent="0.35">
      <c r="B15" t="s">
        <v>256</v>
      </c>
      <c r="C15" s="4">
        <v>-1.0460000000000001E-10</v>
      </c>
      <c r="D15" s="4">
        <v>5.1649999999999997E-11</v>
      </c>
      <c r="E15">
        <v>-2.0249999999999999</v>
      </c>
      <c r="F15">
        <v>4.2868000000000003E-2</v>
      </c>
      <c r="G15" t="s">
        <v>240</v>
      </c>
      <c r="H15" s="7"/>
      <c r="J15" s="26" t="s">
        <v>81</v>
      </c>
      <c r="K15" s="4">
        <v>2.0149999999999999E-4</v>
      </c>
      <c r="L15" s="4">
        <v>1.1850000000000001E-6</v>
      </c>
      <c r="M15">
        <v>170.08</v>
      </c>
      <c r="N15" t="s">
        <v>236</v>
      </c>
      <c r="O15" s="12" t="s">
        <v>235</v>
      </c>
      <c r="AP15" s="4"/>
    </row>
    <row r="16" spans="2:107" x14ac:dyDescent="0.35">
      <c r="B16" t="s">
        <v>257</v>
      </c>
      <c r="C16" s="4">
        <v>-2.2859999999999998E-3</v>
      </c>
      <c r="D16" s="4">
        <v>2.0880000000000001E-4</v>
      </c>
      <c r="E16" s="4">
        <v>-10.949</v>
      </c>
      <c r="F16" t="s">
        <v>236</v>
      </c>
      <c r="G16" t="s">
        <v>235</v>
      </c>
      <c r="H16" s="7"/>
      <c r="J16" s="26" t="s">
        <v>55</v>
      </c>
      <c r="K16" s="4">
        <v>2.4980000000000001E-5</v>
      </c>
      <c r="L16" s="4">
        <v>6.8589999999999999E-6</v>
      </c>
      <c r="M16">
        <v>3.6419999999999999</v>
      </c>
      <c r="N16">
        <v>2.7099999999999997E-4</v>
      </c>
      <c r="O16" s="12" t="s">
        <v>235</v>
      </c>
      <c r="AP16" s="4"/>
      <c r="AR16" s="4"/>
    </row>
    <row r="17" spans="2:44" x14ac:dyDescent="0.35">
      <c r="B17" t="s">
        <v>258</v>
      </c>
      <c r="C17" s="4">
        <v>-3.2909999999999999E-6</v>
      </c>
      <c r="D17" s="4">
        <v>8.9820000000000004E-7</v>
      </c>
      <c r="E17">
        <v>-3.6640000000000001</v>
      </c>
      <c r="F17">
        <v>2.4800000000000001E-4</v>
      </c>
      <c r="G17" t="s">
        <v>235</v>
      </c>
      <c r="H17" s="7"/>
      <c r="J17" s="26" t="s">
        <v>1</v>
      </c>
      <c r="K17" s="4">
        <v>5.9900000000000002E-6</v>
      </c>
      <c r="L17" s="4">
        <v>7.5720000000000003E-7</v>
      </c>
      <c r="M17">
        <v>7.91</v>
      </c>
      <c r="N17" s="4">
        <v>2.57E-15</v>
      </c>
      <c r="O17" s="7" t="s">
        <v>235</v>
      </c>
      <c r="AP17" s="4"/>
      <c r="AR17" s="4"/>
    </row>
    <row r="18" spans="2:44" x14ac:dyDescent="0.35">
      <c r="B18" t="s">
        <v>259</v>
      </c>
      <c r="C18" s="4">
        <v>8.8579999999999996E-4</v>
      </c>
      <c r="D18" s="4">
        <v>8.789E-6</v>
      </c>
      <c r="E18">
        <v>100.783</v>
      </c>
      <c r="F18" t="s">
        <v>236</v>
      </c>
      <c r="G18" t="s">
        <v>235</v>
      </c>
      <c r="H18" s="7"/>
      <c r="J18" s="26" t="s">
        <v>30</v>
      </c>
      <c r="K18" s="4">
        <v>-3.9759999999999999E-5</v>
      </c>
      <c r="L18" s="4">
        <v>2.5629999999999999E-6</v>
      </c>
      <c r="M18">
        <v>-15.512</v>
      </c>
      <c r="N18" s="4" t="s">
        <v>236</v>
      </c>
      <c r="O18" s="7" t="s">
        <v>235</v>
      </c>
      <c r="AP18" s="4"/>
    </row>
    <row r="19" spans="2:44" x14ac:dyDescent="0.35">
      <c r="B19" t="s">
        <v>260</v>
      </c>
      <c r="C19" s="4">
        <v>-8.7120000000000005E-9</v>
      </c>
      <c r="D19" s="4">
        <v>2.148E-10</v>
      </c>
      <c r="E19">
        <v>-40.564</v>
      </c>
      <c r="F19" t="s">
        <v>236</v>
      </c>
      <c r="G19" t="s">
        <v>235</v>
      </c>
      <c r="H19" s="7"/>
      <c r="J19" s="26" t="s">
        <v>9</v>
      </c>
      <c r="K19" s="4">
        <v>-1.097E-4</v>
      </c>
      <c r="L19" s="4">
        <v>8.1650000000000006E-6</v>
      </c>
      <c r="M19">
        <v>-13.433</v>
      </c>
      <c r="N19" t="s">
        <v>236</v>
      </c>
      <c r="O19" s="7" t="s">
        <v>235</v>
      </c>
      <c r="AP19" s="4"/>
      <c r="AR19" s="4"/>
    </row>
    <row r="20" spans="2:44" x14ac:dyDescent="0.35">
      <c r="B20" t="s">
        <v>261</v>
      </c>
      <c r="C20" s="4">
        <v>8.3049999999999999E-5</v>
      </c>
      <c r="D20" s="4">
        <v>1.8009999999999999E-5</v>
      </c>
      <c r="E20">
        <v>4.6120000000000001</v>
      </c>
      <c r="F20" s="4">
        <v>3.9899999999999999E-6</v>
      </c>
      <c r="G20" t="s">
        <v>235</v>
      </c>
      <c r="H20" s="7"/>
      <c r="J20" s="26" t="s">
        <v>15</v>
      </c>
      <c r="K20" s="4">
        <v>-6.1510000000000002E-2</v>
      </c>
      <c r="L20" s="4">
        <v>1.3389999999999999E-3</v>
      </c>
      <c r="M20">
        <v>-45.933</v>
      </c>
      <c r="N20" t="s">
        <v>236</v>
      </c>
      <c r="O20" s="7" t="s">
        <v>235</v>
      </c>
      <c r="AP20" s="4"/>
      <c r="AR20" s="4"/>
    </row>
    <row r="21" spans="2:44" x14ac:dyDescent="0.35">
      <c r="B21" t="s">
        <v>262</v>
      </c>
      <c r="C21" s="4">
        <v>3.9199999999999997E-5</v>
      </c>
      <c r="D21" s="4">
        <v>1.914E-5</v>
      </c>
      <c r="E21">
        <v>2.048</v>
      </c>
      <c r="F21">
        <v>4.0515000000000002E-2</v>
      </c>
      <c r="G21" t="s">
        <v>240</v>
      </c>
      <c r="H21" s="7"/>
      <c r="J21" s="26" t="s">
        <v>37</v>
      </c>
      <c r="K21" s="4">
        <v>-2.8809999999999999E-2</v>
      </c>
      <c r="L21" s="4">
        <v>6.0229999999999995E-4</v>
      </c>
      <c r="M21">
        <v>-47.837000000000003</v>
      </c>
      <c r="N21" s="4" t="s">
        <v>236</v>
      </c>
      <c r="O21" s="7" t="s">
        <v>235</v>
      </c>
      <c r="AP21" s="4"/>
      <c r="AR21" s="4"/>
    </row>
    <row r="22" spans="2:44" x14ac:dyDescent="0.35">
      <c r="B22" t="s">
        <v>263</v>
      </c>
      <c r="C22" s="4">
        <v>2.7630000000000001E-9</v>
      </c>
      <c r="D22" s="4">
        <v>4.6839999999999995E-10</v>
      </c>
      <c r="E22">
        <v>5.9</v>
      </c>
      <c r="F22" s="4">
        <v>3.6399999999999998E-9</v>
      </c>
      <c r="G22" t="s">
        <v>235</v>
      </c>
      <c r="H22" s="7"/>
      <c r="J22" s="26" t="s">
        <v>40</v>
      </c>
      <c r="K22" s="4">
        <v>-2.8140000000000001E-4</v>
      </c>
      <c r="L22" s="4">
        <v>1.0900000000000001E-5</v>
      </c>
      <c r="M22">
        <v>-25.821999999999999</v>
      </c>
      <c r="N22" s="4" t="s">
        <v>236</v>
      </c>
      <c r="O22" s="7" t="s">
        <v>235</v>
      </c>
      <c r="AP22" s="4"/>
      <c r="AR22" s="4"/>
    </row>
    <row r="23" spans="2:44" x14ac:dyDescent="0.35">
      <c r="B23" t="s">
        <v>264</v>
      </c>
      <c r="C23" s="4">
        <v>-2.154E-4</v>
      </c>
      <c r="D23" s="4">
        <v>7.0709999999999997E-6</v>
      </c>
      <c r="E23">
        <v>-30.46</v>
      </c>
      <c r="F23" t="s">
        <v>236</v>
      </c>
      <c r="G23" t="s">
        <v>235</v>
      </c>
      <c r="H23" s="7"/>
      <c r="J23" s="26" t="s">
        <v>129</v>
      </c>
      <c r="K23" s="4">
        <v>9.1819999999999999E-10</v>
      </c>
      <c r="L23" s="4">
        <v>4.7319999999999998E-10</v>
      </c>
      <c r="M23">
        <v>1.94</v>
      </c>
      <c r="N23" s="4">
        <v>5.2320999999999999E-2</v>
      </c>
      <c r="O23" s="7" t="s">
        <v>242</v>
      </c>
      <c r="AP23" s="4"/>
    </row>
    <row r="24" spans="2:44" x14ac:dyDescent="0.35">
      <c r="B24" t="s">
        <v>265</v>
      </c>
      <c r="C24" s="4">
        <v>9.228E-9</v>
      </c>
      <c r="D24" s="4">
        <v>4.6370000000000001E-10</v>
      </c>
      <c r="E24">
        <v>19.899000000000001</v>
      </c>
      <c r="F24" t="s">
        <v>236</v>
      </c>
      <c r="G24" t="s">
        <v>235</v>
      </c>
      <c r="H24" s="7"/>
      <c r="J24" s="26" t="s">
        <v>124</v>
      </c>
      <c r="K24" s="4">
        <v>-4.0520000000000002E-8</v>
      </c>
      <c r="L24" s="4">
        <v>1.04E-8</v>
      </c>
      <c r="M24">
        <v>-3.8959999999999999</v>
      </c>
      <c r="N24" s="4">
        <v>9.7800000000000006E-5</v>
      </c>
      <c r="O24" s="7" t="s">
        <v>235</v>
      </c>
      <c r="AP24" s="4"/>
      <c r="AR24" s="4"/>
    </row>
    <row r="25" spans="2:44" x14ac:dyDescent="0.35">
      <c r="B25" t="s">
        <v>266</v>
      </c>
      <c r="C25" s="4">
        <v>-7.3719999999999994E-2</v>
      </c>
      <c r="D25" s="4">
        <v>3.117E-3</v>
      </c>
      <c r="E25">
        <v>-23.654</v>
      </c>
      <c r="F25" t="s">
        <v>236</v>
      </c>
      <c r="G25" t="s">
        <v>235</v>
      </c>
      <c r="H25" s="7"/>
      <c r="J25" s="26" t="s">
        <v>243</v>
      </c>
      <c r="K25" s="4">
        <v>1.253E-10</v>
      </c>
      <c r="L25" s="4">
        <v>5.2059999999999999E-11</v>
      </c>
      <c r="M25">
        <v>2.407</v>
      </c>
      <c r="N25">
        <v>1.6095999999999999E-2</v>
      </c>
      <c r="O25" s="7" t="s">
        <v>240</v>
      </c>
      <c r="AP25" s="4"/>
      <c r="AR25" s="4"/>
    </row>
    <row r="26" spans="2:44" x14ac:dyDescent="0.35">
      <c r="B26" t="s">
        <v>267</v>
      </c>
      <c r="C26" s="4">
        <v>3.301E-4</v>
      </c>
      <c r="D26" s="4">
        <v>1.3169999999999999E-5</v>
      </c>
      <c r="E26">
        <v>25.062999999999999</v>
      </c>
      <c r="F26" t="s">
        <v>236</v>
      </c>
      <c r="G26" t="s">
        <v>235</v>
      </c>
      <c r="H26" s="7"/>
      <c r="J26" s="26" t="s">
        <v>123</v>
      </c>
      <c r="K26" s="4">
        <v>-8.0710000000000004E-10</v>
      </c>
      <c r="L26" s="4">
        <v>2.8570000000000001E-10</v>
      </c>
      <c r="M26">
        <v>-2.8250000000000002</v>
      </c>
      <c r="N26">
        <v>4.7260000000000002E-3</v>
      </c>
      <c r="O26" s="7" t="s">
        <v>239</v>
      </c>
      <c r="AP26" s="4"/>
    </row>
    <row r="27" spans="2:44" x14ac:dyDescent="0.35">
      <c r="B27" t="s">
        <v>268</v>
      </c>
      <c r="C27" s="4">
        <v>-2.8649999999999998E-2</v>
      </c>
      <c r="D27" s="4">
        <v>1.1670000000000001E-3</v>
      </c>
      <c r="E27">
        <v>-24.558</v>
      </c>
      <c r="F27" t="s">
        <v>236</v>
      </c>
      <c r="G27" t="s">
        <v>235</v>
      </c>
      <c r="H27" s="7"/>
      <c r="J27" s="26" t="s">
        <v>244</v>
      </c>
      <c r="K27" s="4">
        <v>-1.613E-10</v>
      </c>
      <c r="L27" s="4">
        <v>3.4609999999999997E-11</v>
      </c>
      <c r="M27">
        <v>-4.6589999999999998</v>
      </c>
      <c r="N27" s="4">
        <v>3.1700000000000001E-6</v>
      </c>
      <c r="O27" s="7" t="s">
        <v>235</v>
      </c>
      <c r="AP27" s="4"/>
      <c r="AR27" s="4"/>
    </row>
    <row r="28" spans="2:44" x14ac:dyDescent="0.35">
      <c r="B28" t="s">
        <v>269</v>
      </c>
      <c r="C28" s="4">
        <v>8.7499999999999999E-5</v>
      </c>
      <c r="D28" s="4">
        <v>2.4870000000000001E-5</v>
      </c>
      <c r="E28">
        <v>3.5190000000000001</v>
      </c>
      <c r="F28">
        <v>4.3300000000000001E-4</v>
      </c>
      <c r="G28" t="s">
        <v>235</v>
      </c>
      <c r="H28" s="7"/>
      <c r="J28" s="26" t="s">
        <v>126</v>
      </c>
      <c r="K28" s="4">
        <v>1.5960000000000001E-9</v>
      </c>
      <c r="L28" s="4">
        <v>3.3560000000000001E-10</v>
      </c>
      <c r="M28">
        <v>4.7539999999999996</v>
      </c>
      <c r="N28" s="4">
        <v>1.99E-6</v>
      </c>
      <c r="O28" s="7" t="s">
        <v>235</v>
      </c>
      <c r="AP28" s="4"/>
      <c r="AR28" s="4"/>
    </row>
    <row r="29" spans="2:44" ht="15" thickBot="1" x14ac:dyDescent="0.4">
      <c r="B29" t="s">
        <v>270</v>
      </c>
      <c r="C29" s="4">
        <v>-3.7379999999999998E-4</v>
      </c>
      <c r="D29" s="4">
        <v>2.707E-5</v>
      </c>
      <c r="E29">
        <v>-13.805999999999999</v>
      </c>
      <c r="F29" t="s">
        <v>236</v>
      </c>
      <c r="G29" t="s">
        <v>235</v>
      </c>
      <c r="H29" s="7"/>
      <c r="J29" s="27" t="s">
        <v>127</v>
      </c>
      <c r="K29" s="13">
        <v>4.7150000000000001E-7</v>
      </c>
      <c r="L29" s="13">
        <v>5.9009999999999997E-8</v>
      </c>
      <c r="M29" s="9">
        <v>7.99</v>
      </c>
      <c r="N29" s="13">
        <v>1.35E-15</v>
      </c>
      <c r="O29" s="10" t="s">
        <v>235</v>
      </c>
      <c r="AP29" s="4"/>
      <c r="AR29" s="4"/>
    </row>
    <row r="30" spans="2:44" x14ac:dyDescent="0.35">
      <c r="B30" t="s">
        <v>271</v>
      </c>
      <c r="C30" s="4">
        <v>9.9800000000000007E-9</v>
      </c>
      <c r="D30" s="4">
        <v>1.03E-9</v>
      </c>
      <c r="E30">
        <v>9.6839999999999993</v>
      </c>
      <c r="F30" t="s">
        <v>236</v>
      </c>
      <c r="G30" t="s">
        <v>235</v>
      </c>
      <c r="H30" s="7"/>
      <c r="K30" s="4"/>
      <c r="L30" s="4"/>
      <c r="N30" s="4"/>
      <c r="AP30" s="4"/>
      <c r="AR30" s="4"/>
    </row>
    <row r="31" spans="2:44" x14ac:dyDescent="0.35">
      <c r="B31" t="s">
        <v>121</v>
      </c>
      <c r="C31" s="4">
        <v>3.5290000000000001E-9</v>
      </c>
      <c r="D31" s="4">
        <v>1.0399999999999999E-9</v>
      </c>
      <c r="E31">
        <v>3.3919999999999999</v>
      </c>
      <c r="F31">
        <v>6.9300000000000004E-4</v>
      </c>
      <c r="G31" t="s">
        <v>235</v>
      </c>
      <c r="H31" s="7"/>
      <c r="K31" s="4"/>
      <c r="L31" s="4"/>
      <c r="O31" s="4"/>
      <c r="AP31" s="4"/>
      <c r="AR31" s="4"/>
    </row>
    <row r="32" spans="2:44" x14ac:dyDescent="0.35">
      <c r="B32" t="s">
        <v>241</v>
      </c>
      <c r="C32" s="4">
        <v>3.2230000000000001E-10</v>
      </c>
      <c r="D32" s="4">
        <v>6.2830000000000004E-11</v>
      </c>
      <c r="E32">
        <v>5.1289999999999996</v>
      </c>
      <c r="F32" s="4">
        <v>2.91E-7</v>
      </c>
      <c r="G32" t="s">
        <v>235</v>
      </c>
      <c r="H32" s="7"/>
      <c r="AP32" s="4"/>
    </row>
    <row r="33" spans="2:44" x14ac:dyDescent="0.35">
      <c r="B33" t="s">
        <v>114</v>
      </c>
      <c r="C33" s="4">
        <v>-1.7590000000000001E-8</v>
      </c>
      <c r="D33" s="4">
        <v>2.3620000000000002E-10</v>
      </c>
      <c r="E33">
        <v>-74.495000000000005</v>
      </c>
      <c r="F33" t="s">
        <v>236</v>
      </c>
      <c r="G33" t="s">
        <v>235</v>
      </c>
      <c r="H33" s="7"/>
      <c r="AP33" s="4"/>
    </row>
    <row r="34" spans="2:44" x14ac:dyDescent="0.35">
      <c r="B34" t="s">
        <v>115</v>
      </c>
      <c r="C34" s="4">
        <v>-4.1540000000000003E-9</v>
      </c>
      <c r="D34" s="4">
        <v>7.0819999999999999E-10</v>
      </c>
      <c r="E34">
        <v>-5.8659999999999997</v>
      </c>
      <c r="F34" s="4">
        <v>4.4599999999999999E-9</v>
      </c>
      <c r="G34" t="s">
        <v>235</v>
      </c>
      <c r="H34" s="7"/>
      <c r="AP34" s="4"/>
    </row>
    <row r="35" spans="2:44" x14ac:dyDescent="0.35">
      <c r="B35" t="s">
        <v>117</v>
      </c>
      <c r="C35" s="4">
        <v>-4.8410000000000001E-9</v>
      </c>
      <c r="D35" s="4">
        <v>7.0609999999999997E-10</v>
      </c>
      <c r="E35">
        <v>-6.8559999999999999</v>
      </c>
      <c r="F35" s="4">
        <v>7.0899999999999999E-12</v>
      </c>
      <c r="G35" t="s">
        <v>235</v>
      </c>
      <c r="H35" s="7"/>
      <c r="J35" s="24">
        <v>7.5953782622478889E-13</v>
      </c>
      <c r="K35">
        <v>8.5929382915269109E-2</v>
      </c>
      <c r="AP35" s="4"/>
      <c r="AR35" s="4"/>
    </row>
    <row r="36" spans="2:44" ht="15" thickBot="1" x14ac:dyDescent="0.4">
      <c r="B36" t="s">
        <v>119</v>
      </c>
      <c r="C36" s="4">
        <v>6.3519999999999997E-7</v>
      </c>
      <c r="D36" s="4">
        <v>1.1990000000000001E-7</v>
      </c>
      <c r="E36" s="4">
        <v>5.3</v>
      </c>
      <c r="F36" s="4">
        <v>1.1600000000000001E-7</v>
      </c>
      <c r="G36" t="s">
        <v>235</v>
      </c>
      <c r="H36" s="10"/>
      <c r="AP36" s="4"/>
      <c r="AR36" s="4"/>
    </row>
    <row r="37" spans="2:44" x14ac:dyDescent="0.35">
      <c r="J37" s="2" t="s">
        <v>272</v>
      </c>
      <c r="K37" s="34" t="s">
        <v>273</v>
      </c>
      <c r="N37" s="1" t="s">
        <v>94</v>
      </c>
      <c r="O37" s="1" t="s">
        <v>95</v>
      </c>
      <c r="AP37" s="4"/>
      <c r="AR37" s="4"/>
    </row>
    <row r="38" spans="2:44" x14ac:dyDescent="0.35">
      <c r="J38" s="53">
        <f>1/(1+EXP(-I146))</f>
        <v>1.3015429092178188E-6</v>
      </c>
      <c r="K38" s="53">
        <f>1/(1+EXP(-K146))</f>
        <v>1.063597556733197E-2</v>
      </c>
      <c r="M38" s="1" t="s">
        <v>42</v>
      </c>
      <c r="N38">
        <v>5707.7625570776299</v>
      </c>
      <c r="O38">
        <v>28538.812785388101</v>
      </c>
      <c r="AP38" s="4"/>
      <c r="AR38" s="4"/>
    </row>
    <row r="39" spans="2:44" ht="15" thickBot="1" x14ac:dyDescent="0.4">
      <c r="M39" s="1" t="s">
        <v>69</v>
      </c>
      <c r="N39">
        <v>5707.7625570776299</v>
      </c>
      <c r="O39">
        <v>28538.812785388101</v>
      </c>
    </row>
    <row r="40" spans="2:44" x14ac:dyDescent="0.35">
      <c r="G40" t="s">
        <v>245</v>
      </c>
      <c r="H40" s="29" t="s">
        <v>247</v>
      </c>
      <c r="I40" s="30" t="s">
        <v>249</v>
      </c>
      <c r="J40" s="24" t="s">
        <v>248</v>
      </c>
      <c r="K40" t="s">
        <v>250</v>
      </c>
      <c r="M40" s="1" t="s">
        <v>81</v>
      </c>
      <c r="N40">
        <v>2853.88127853881</v>
      </c>
      <c r="O40">
        <v>17123.287671232902</v>
      </c>
    </row>
    <row r="41" spans="2:44" x14ac:dyDescent="0.35">
      <c r="F41" s="20" t="s">
        <v>0</v>
      </c>
      <c r="H41" s="4">
        <v>-20.56</v>
      </c>
      <c r="I41" s="31">
        <f>H41</f>
        <v>-20.56</v>
      </c>
      <c r="J41" s="22">
        <v>-5.9450000000000003</v>
      </c>
      <c r="K41" s="17">
        <f>J41</f>
        <v>-5.9450000000000003</v>
      </c>
      <c r="M41" s="1" t="s">
        <v>55</v>
      </c>
      <c r="N41">
        <v>11.415525110000001</v>
      </c>
      <c r="O41">
        <v>17123.287671232902</v>
      </c>
    </row>
    <row r="42" spans="2:44" x14ac:dyDescent="0.35">
      <c r="C42" s="6"/>
      <c r="D42" s="4"/>
      <c r="F42" s="20" t="s">
        <v>42</v>
      </c>
      <c r="G42" s="1">
        <f>'Parameter Variation'!C5</f>
        <v>5707.7625570776299</v>
      </c>
      <c r="H42" s="4">
        <v>9.2800000000000001E-4</v>
      </c>
      <c r="I42" s="12">
        <f>H42*G42</f>
        <v>5.2968036529680402</v>
      </c>
      <c r="J42" s="22">
        <v>6.656E-5</v>
      </c>
      <c r="K42">
        <f>J42*G42</f>
        <v>0.37990867579908705</v>
      </c>
      <c r="M42" s="1" t="s">
        <v>21</v>
      </c>
      <c r="N42">
        <v>25</v>
      </c>
      <c r="O42">
        <v>400</v>
      </c>
      <c r="P42" s="4"/>
      <c r="S42" s="4"/>
    </row>
    <row r="43" spans="2:44" x14ac:dyDescent="0.35">
      <c r="C43" s="6"/>
      <c r="D43" s="4"/>
      <c r="F43" s="20" t="s">
        <v>69</v>
      </c>
      <c r="G43" s="1">
        <f>'Parameter Variation'!D5</f>
        <v>5707.7625570776299</v>
      </c>
      <c r="H43" s="4">
        <v>-1.2160000000000001E-6</v>
      </c>
      <c r="I43" s="12">
        <f t="shared" ref="I43:I53" si="0">H43*G43</f>
        <v>-6.9406392694063984E-3</v>
      </c>
      <c r="J43" s="22">
        <v>8.3980000000000006E-5</v>
      </c>
      <c r="K43">
        <f t="shared" ref="K43:K52" si="1">J43*G43</f>
        <v>0.47933789954337941</v>
      </c>
      <c r="M43" s="1" t="s">
        <v>1</v>
      </c>
      <c r="N43">
        <v>3710.04566210046</v>
      </c>
      <c r="O43">
        <v>22260.273972602699</v>
      </c>
      <c r="S43" s="4"/>
      <c r="T43" s="4"/>
      <c r="W43" s="4"/>
    </row>
    <row r="44" spans="2:44" x14ac:dyDescent="0.35">
      <c r="C44" s="6"/>
      <c r="D44" s="4"/>
      <c r="F44" s="20" t="s">
        <v>81</v>
      </c>
      <c r="G44" s="1">
        <f>'Parameter Variation'!E5</f>
        <v>2853.88127853881</v>
      </c>
      <c r="H44" s="4">
        <v>8.8579999999999996E-4</v>
      </c>
      <c r="I44" s="12">
        <f t="shared" si="0"/>
        <v>2.5279680365296779</v>
      </c>
      <c r="J44" s="22">
        <v>2.0149999999999999E-4</v>
      </c>
      <c r="K44">
        <f t="shared" si="1"/>
        <v>0.57505707762557023</v>
      </c>
      <c r="M44" s="1" t="s">
        <v>30</v>
      </c>
      <c r="N44">
        <v>11.415525110000001</v>
      </c>
      <c r="O44">
        <v>17123.287671232902</v>
      </c>
      <c r="S44" s="4"/>
      <c r="T44" s="4"/>
      <c r="W44" s="4"/>
    </row>
    <row r="45" spans="2:44" x14ac:dyDescent="0.35">
      <c r="C45" s="6"/>
      <c r="D45" s="4"/>
      <c r="F45" s="20" t="s">
        <v>55</v>
      </c>
      <c r="G45" s="1">
        <f>'Parameter Variation'!F5</f>
        <v>11.415525110000001</v>
      </c>
      <c r="H45" s="4">
        <v>8.3049999999999999E-5</v>
      </c>
      <c r="I45" s="12">
        <f t="shared" si="0"/>
        <v>9.480593603855001E-4</v>
      </c>
      <c r="J45" s="22">
        <v>2.4980000000000001E-5</v>
      </c>
      <c r="K45">
        <f t="shared" si="1"/>
        <v>2.8515981724780003E-4</v>
      </c>
      <c r="M45" s="1" t="s">
        <v>9</v>
      </c>
      <c r="N45">
        <v>11.415525110000001</v>
      </c>
      <c r="O45">
        <v>17123.287671232902</v>
      </c>
      <c r="S45" s="4"/>
      <c r="T45" s="4"/>
    </row>
    <row r="46" spans="2:44" x14ac:dyDescent="0.35">
      <c r="C46" s="6"/>
      <c r="D46" s="4"/>
      <c r="F46" s="20" t="s">
        <v>21</v>
      </c>
      <c r="G46" s="1">
        <f>'Parameter Variation'!G5</f>
        <v>25</v>
      </c>
      <c r="H46" s="4">
        <v>-2.2859999999999998E-3</v>
      </c>
      <c r="I46" s="12">
        <f t="shared" si="0"/>
        <v>-5.7149999999999992E-2</v>
      </c>
      <c r="J46" s="22">
        <v>-9.8710000000000009E-4</v>
      </c>
      <c r="K46">
        <f t="shared" si="1"/>
        <v>-2.4677500000000002E-2</v>
      </c>
      <c r="M46" s="1" t="s">
        <v>15</v>
      </c>
      <c r="N46">
        <v>0.1</v>
      </c>
      <c r="O46">
        <v>100</v>
      </c>
      <c r="Q46" s="4"/>
      <c r="S46" s="4"/>
      <c r="T46" s="4"/>
    </row>
    <row r="47" spans="2:44" x14ac:dyDescent="0.35">
      <c r="C47" s="6"/>
      <c r="D47" s="4"/>
      <c r="E47" s="35"/>
      <c r="F47" s="20" t="s">
        <v>1</v>
      </c>
      <c r="G47" s="1">
        <f>'Parameter Variation'!H5</f>
        <v>3710.04566210046</v>
      </c>
      <c r="H47" s="18">
        <v>0</v>
      </c>
      <c r="I47" s="12">
        <f>H47*G47</f>
        <v>0</v>
      </c>
      <c r="J47" s="22">
        <v>5.9900000000000002E-6</v>
      </c>
      <c r="K47">
        <f t="shared" si="1"/>
        <v>2.2223173515981756E-2</v>
      </c>
      <c r="M47" s="1" t="s">
        <v>65</v>
      </c>
      <c r="N47">
        <v>259</v>
      </c>
      <c r="O47">
        <v>259000</v>
      </c>
      <c r="S47" s="4"/>
      <c r="T47" s="4"/>
      <c r="W47" s="4"/>
    </row>
    <row r="48" spans="2:44" x14ac:dyDescent="0.35">
      <c r="C48" s="6"/>
      <c r="D48" s="4"/>
      <c r="F48" s="20" t="s">
        <v>30</v>
      </c>
      <c r="G48" s="1">
        <f>'Parameter Variation'!I5</f>
        <v>11.415525110000001</v>
      </c>
      <c r="H48" s="4">
        <v>3.9199999999999997E-5</v>
      </c>
      <c r="I48" s="12">
        <f t="shared" si="0"/>
        <v>4.47488584312E-4</v>
      </c>
      <c r="J48" s="22">
        <v>-3.9759999999999999E-5</v>
      </c>
      <c r="K48">
        <f t="shared" si="1"/>
        <v>-4.538812783736E-4</v>
      </c>
      <c r="M48" s="1" t="s">
        <v>37</v>
      </c>
      <c r="N48">
        <v>7.319990455E-2</v>
      </c>
      <c r="O48">
        <v>73.199904547324493</v>
      </c>
      <c r="Q48" s="4"/>
      <c r="S48" s="4"/>
      <c r="T48" s="4"/>
    </row>
    <row r="49" spans="3:23" x14ac:dyDescent="0.35">
      <c r="C49" s="6"/>
      <c r="D49" s="4"/>
      <c r="F49" s="20" t="s">
        <v>9</v>
      </c>
      <c r="G49" s="1">
        <f>'Parameter Variation'!J5</f>
        <v>11.415525110000001</v>
      </c>
      <c r="H49" s="4">
        <v>-2.154E-4</v>
      </c>
      <c r="I49" s="12">
        <f t="shared" si="0"/>
        <v>-2.458904108694E-3</v>
      </c>
      <c r="J49" s="22">
        <v>-1.097E-4</v>
      </c>
      <c r="K49">
        <f t="shared" si="1"/>
        <v>-1.2522831045670001E-3</v>
      </c>
      <c r="M49" s="1" t="s">
        <v>40</v>
      </c>
      <c r="N49">
        <v>11.415525110000001</v>
      </c>
      <c r="O49">
        <v>11415.5251141553</v>
      </c>
      <c r="S49" s="4"/>
      <c r="T49" s="4"/>
      <c r="W49" s="4"/>
    </row>
    <row r="50" spans="3:23" x14ac:dyDescent="0.35">
      <c r="C50" s="6"/>
      <c r="D50" s="4"/>
      <c r="F50" s="20" t="s">
        <v>15</v>
      </c>
      <c r="G50" s="1">
        <f>'Parameter Variation'!K5</f>
        <v>0.1</v>
      </c>
      <c r="H50" s="4">
        <v>-7.3719999999999994E-2</v>
      </c>
      <c r="I50" s="12">
        <f t="shared" si="0"/>
        <v>-7.3720000000000001E-3</v>
      </c>
      <c r="J50" s="22">
        <v>-6.1510000000000002E-2</v>
      </c>
      <c r="K50">
        <f t="shared" si="1"/>
        <v>-6.1510000000000002E-3</v>
      </c>
      <c r="M50" s="1" t="s">
        <v>20</v>
      </c>
      <c r="N50">
        <v>0.1</v>
      </c>
      <c r="O50">
        <v>100</v>
      </c>
      <c r="S50" s="4"/>
      <c r="T50" s="4"/>
      <c r="W50" s="4"/>
    </row>
    <row r="51" spans="3:23" x14ac:dyDescent="0.35">
      <c r="C51" s="6"/>
      <c r="D51" s="4"/>
      <c r="F51" s="20" t="s">
        <v>65</v>
      </c>
      <c r="G51" s="1">
        <f>'Parameter Variation'!L5</f>
        <v>259</v>
      </c>
      <c r="H51" s="18">
        <v>0</v>
      </c>
      <c r="I51" s="12">
        <f t="shared" si="0"/>
        <v>0</v>
      </c>
      <c r="J51" s="22">
        <v>0</v>
      </c>
      <c r="K51">
        <f t="shared" si="1"/>
        <v>0</v>
      </c>
      <c r="S51" s="4"/>
      <c r="T51" s="4"/>
      <c r="V51" s="4"/>
    </row>
    <row r="52" spans="3:23" x14ac:dyDescent="0.35">
      <c r="C52" s="6"/>
      <c r="D52" s="4"/>
      <c r="F52" s="20" t="s">
        <v>37</v>
      </c>
      <c r="G52" s="1">
        <f>'Parameter Variation'!M5</f>
        <v>7.319990455E-2</v>
      </c>
      <c r="H52" s="4">
        <v>-2.8649999999999998E-2</v>
      </c>
      <c r="I52" s="12">
        <f t="shared" si="0"/>
        <v>-2.0971772653574998E-3</v>
      </c>
      <c r="J52" s="22">
        <v>-2.8809999999999999E-2</v>
      </c>
      <c r="K52">
        <f t="shared" si="1"/>
        <v>-2.1088892500855001E-3</v>
      </c>
      <c r="S52" s="4"/>
      <c r="T52" s="4"/>
    </row>
    <row r="53" spans="3:23" x14ac:dyDescent="0.35">
      <c r="C53" s="6"/>
      <c r="D53" s="4"/>
      <c r="F53" s="20" t="s">
        <v>40</v>
      </c>
      <c r="G53" s="1">
        <f>'Parameter Variation'!N5</f>
        <v>11.415525110000001</v>
      </c>
      <c r="H53" s="4">
        <v>-3.7379999999999998E-4</v>
      </c>
      <c r="I53" s="12">
        <f t="shared" si="0"/>
        <v>-4.2671232861180002E-3</v>
      </c>
      <c r="J53" s="22">
        <v>-2.8140000000000001E-4</v>
      </c>
      <c r="K53">
        <f>J53*G53</f>
        <v>-3.2123287659540003E-3</v>
      </c>
      <c r="S53" s="4"/>
      <c r="T53" s="4"/>
      <c r="V53" s="4"/>
    </row>
    <row r="54" spans="3:23" x14ac:dyDescent="0.35">
      <c r="C54" s="6"/>
      <c r="D54" s="4"/>
      <c r="F54" s="20" t="s">
        <v>20</v>
      </c>
      <c r="G54" s="1">
        <f>'Parameter Variation'!O5</f>
        <v>0.1</v>
      </c>
      <c r="H54" s="18">
        <v>0</v>
      </c>
      <c r="I54" s="12">
        <f>H54*G54</f>
        <v>0</v>
      </c>
      <c r="J54" s="22">
        <v>0</v>
      </c>
      <c r="K54">
        <f>J54*G54</f>
        <v>0</v>
      </c>
      <c r="S54" s="4"/>
      <c r="T54" s="4"/>
      <c r="W54" s="4"/>
    </row>
    <row r="55" spans="3:23" x14ac:dyDescent="0.35">
      <c r="C55" s="6"/>
      <c r="D55" s="4"/>
      <c r="F55" s="20" t="s">
        <v>53</v>
      </c>
      <c r="G55">
        <f>G42*G43</f>
        <v>32578553.407977365</v>
      </c>
      <c r="H55" s="4">
        <v>3.2230000000000001E-10</v>
      </c>
      <c r="I55" s="12">
        <f>H55*G55</f>
        <v>1.0500067763391106E-2</v>
      </c>
      <c r="J55" s="18">
        <v>0</v>
      </c>
      <c r="K55">
        <f>J55*G55</f>
        <v>0</v>
      </c>
      <c r="S55" s="4"/>
      <c r="T55" s="4"/>
      <c r="W55" s="4"/>
    </row>
    <row r="56" spans="3:23" x14ac:dyDescent="0.35">
      <c r="C56" s="6"/>
      <c r="D56" s="4"/>
      <c r="F56" s="20" t="s">
        <v>54</v>
      </c>
      <c r="G56">
        <f>G42*G44</f>
        <v>16289276.703988655</v>
      </c>
      <c r="H56" s="4">
        <v>-1.7590000000000001E-8</v>
      </c>
      <c r="I56" s="12">
        <f>H56*G56</f>
        <v>-0.28652837722316044</v>
      </c>
      <c r="J56" s="22">
        <v>0</v>
      </c>
      <c r="K56">
        <f t="shared" ref="K56:K119" si="2">J56*G56</f>
        <v>0</v>
      </c>
      <c r="S56" s="4"/>
      <c r="T56" s="4"/>
      <c r="W56" s="4"/>
    </row>
    <row r="57" spans="3:23" x14ac:dyDescent="0.35">
      <c r="C57" s="6"/>
      <c r="D57" s="4"/>
      <c r="F57" s="20" t="s">
        <v>51</v>
      </c>
      <c r="G57">
        <f>G42*G45</f>
        <v>65157.1067922375</v>
      </c>
      <c r="H57" s="4">
        <v>-4.1540000000000003E-9</v>
      </c>
      <c r="I57" s="7">
        <f t="shared" ref="I57:I106" si="3">H57*G57</f>
        <v>-2.7066262161495462E-4</v>
      </c>
      <c r="J57" s="22">
        <v>0</v>
      </c>
      <c r="K57">
        <f t="shared" si="2"/>
        <v>0</v>
      </c>
      <c r="S57" s="4"/>
      <c r="T57" s="4"/>
      <c r="W57" s="4"/>
    </row>
    <row r="58" spans="3:23" x14ac:dyDescent="0.35">
      <c r="C58" s="6"/>
      <c r="D58" s="4"/>
      <c r="F58" s="20" t="s">
        <v>47</v>
      </c>
      <c r="G58">
        <f>G42*G46</f>
        <v>142694.06392694075</v>
      </c>
      <c r="H58" s="18">
        <v>0</v>
      </c>
      <c r="I58" s="7">
        <f t="shared" si="3"/>
        <v>0</v>
      </c>
      <c r="J58" s="22">
        <v>0</v>
      </c>
      <c r="K58">
        <f t="shared" si="2"/>
        <v>0</v>
      </c>
      <c r="Q58" s="4"/>
      <c r="S58" s="4"/>
      <c r="T58" s="4"/>
      <c r="W58" s="4"/>
    </row>
    <row r="59" spans="3:23" x14ac:dyDescent="0.35">
      <c r="C59" s="6"/>
      <c r="D59" s="4"/>
      <c r="F59" s="20" t="s">
        <v>43</v>
      </c>
      <c r="G59">
        <f>G42*G47</f>
        <v>21176059.715185292</v>
      </c>
      <c r="H59" s="18">
        <v>0</v>
      </c>
      <c r="I59" s="7">
        <f t="shared" si="3"/>
        <v>0</v>
      </c>
      <c r="J59" s="18">
        <v>0</v>
      </c>
      <c r="K59">
        <f t="shared" si="2"/>
        <v>0</v>
      </c>
      <c r="S59" s="4"/>
      <c r="T59" s="4"/>
    </row>
    <row r="60" spans="3:23" x14ac:dyDescent="0.35">
      <c r="C60" s="6"/>
      <c r="D60" s="4"/>
      <c r="F60" s="20" t="s">
        <v>48</v>
      </c>
      <c r="G60">
        <f>G42*G48</f>
        <v>65157.1067922375</v>
      </c>
      <c r="H60" s="4">
        <v>-4.8410000000000001E-9</v>
      </c>
      <c r="I60" s="7">
        <f t="shared" si="3"/>
        <v>-3.1542555398122177E-4</v>
      </c>
      <c r="J60" s="22">
        <v>0</v>
      </c>
      <c r="K60">
        <f t="shared" si="2"/>
        <v>0</v>
      </c>
      <c r="Q60" s="4"/>
      <c r="S60" s="4"/>
      <c r="T60" s="4"/>
      <c r="W60" s="4"/>
    </row>
    <row r="61" spans="3:23" x14ac:dyDescent="0.35">
      <c r="C61" s="6"/>
      <c r="D61" s="4"/>
      <c r="F61" s="20" t="s">
        <v>44</v>
      </c>
      <c r="G61">
        <f>G42*G49</f>
        <v>65157.1067922375</v>
      </c>
      <c r="H61" s="18">
        <v>0</v>
      </c>
      <c r="I61" s="7">
        <f t="shared" si="3"/>
        <v>0</v>
      </c>
      <c r="J61" s="22">
        <v>0</v>
      </c>
      <c r="K61">
        <f t="shared" si="2"/>
        <v>0</v>
      </c>
      <c r="Q61" s="4"/>
      <c r="S61" s="4"/>
      <c r="T61" s="4"/>
      <c r="W61" s="4"/>
    </row>
    <row r="62" spans="3:23" x14ac:dyDescent="0.35">
      <c r="C62" s="6"/>
      <c r="D62" s="4"/>
      <c r="F62" s="20" t="s">
        <v>45</v>
      </c>
      <c r="G62">
        <f>G42*G50</f>
        <v>570.77625570776297</v>
      </c>
      <c r="H62" s="4">
        <v>6.3519999999999997E-7</v>
      </c>
      <c r="I62" s="7">
        <f t="shared" si="3"/>
        <v>3.6255707762557102E-4</v>
      </c>
      <c r="J62" s="22">
        <v>0</v>
      </c>
      <c r="K62">
        <f t="shared" si="2"/>
        <v>0</v>
      </c>
      <c r="P62" s="4"/>
      <c r="Q62" s="4"/>
    </row>
    <row r="63" spans="3:23" x14ac:dyDescent="0.35">
      <c r="C63" s="6"/>
      <c r="D63" s="4"/>
      <c r="F63" s="20" t="s">
        <v>52</v>
      </c>
      <c r="G63">
        <f>G42*G51</f>
        <v>1478310.5022831061</v>
      </c>
      <c r="H63" s="18">
        <v>0</v>
      </c>
      <c r="I63" s="7">
        <f t="shared" si="3"/>
        <v>0</v>
      </c>
      <c r="J63" s="18">
        <v>0</v>
      </c>
      <c r="K63">
        <f t="shared" si="2"/>
        <v>0</v>
      </c>
      <c r="P63" s="4"/>
      <c r="R63" s="4"/>
    </row>
    <row r="64" spans="3:23" x14ac:dyDescent="0.35">
      <c r="C64" s="6"/>
      <c r="D64" s="4"/>
      <c r="F64" s="20" t="s">
        <v>49</v>
      </c>
      <c r="G64">
        <f>G42*G52</f>
        <v>417.80767437214644</v>
      </c>
      <c r="H64" s="18">
        <v>0</v>
      </c>
      <c r="I64" s="7">
        <f t="shared" si="3"/>
        <v>0</v>
      </c>
      <c r="J64" s="22">
        <v>0</v>
      </c>
      <c r="K64">
        <f t="shared" si="2"/>
        <v>0</v>
      </c>
      <c r="O64" s="4"/>
      <c r="P64" s="4"/>
      <c r="S64" s="4"/>
    </row>
    <row r="65" spans="3:18" x14ac:dyDescent="0.35">
      <c r="C65" s="6"/>
      <c r="D65" s="4"/>
      <c r="F65" s="20" t="s">
        <v>50</v>
      </c>
      <c r="G65">
        <f>G42*G53</f>
        <v>65157.1067922375</v>
      </c>
      <c r="H65" s="4">
        <v>3.5290000000000001E-9</v>
      </c>
      <c r="I65" s="7">
        <f t="shared" si="3"/>
        <v>2.2993942986980614E-4</v>
      </c>
      <c r="J65" s="22">
        <v>0</v>
      </c>
      <c r="K65">
        <f t="shared" si="2"/>
        <v>0</v>
      </c>
      <c r="O65" s="4"/>
      <c r="P65" s="4"/>
      <c r="R65" s="4"/>
    </row>
    <row r="66" spans="3:18" x14ac:dyDescent="0.35">
      <c r="C66" s="6"/>
      <c r="D66" s="4"/>
      <c r="F66" s="20" t="s">
        <v>46</v>
      </c>
      <c r="G66">
        <f>G42*G54</f>
        <v>570.77625570776297</v>
      </c>
      <c r="H66" s="18">
        <v>0</v>
      </c>
      <c r="I66" s="7">
        <f t="shared" si="3"/>
        <v>0</v>
      </c>
      <c r="J66" s="22">
        <v>0</v>
      </c>
      <c r="K66">
        <f t="shared" si="2"/>
        <v>0</v>
      </c>
      <c r="O66" s="4"/>
      <c r="P66" s="4"/>
      <c r="R66" s="4"/>
    </row>
    <row r="67" spans="3:18" ht="15" thickBot="1" x14ac:dyDescent="0.4">
      <c r="C67" s="8"/>
      <c r="D67" s="13"/>
      <c r="F67" s="20" t="s">
        <v>80</v>
      </c>
      <c r="G67">
        <f>G43*G44</f>
        <v>16289276.703988655</v>
      </c>
      <c r="H67" s="18">
        <v>0</v>
      </c>
      <c r="I67" s="7">
        <f t="shared" si="3"/>
        <v>0</v>
      </c>
      <c r="J67" s="22">
        <v>1.253E-10</v>
      </c>
      <c r="K67">
        <f t="shared" si="2"/>
        <v>2.0410463710097784E-3</v>
      </c>
      <c r="O67" s="4"/>
      <c r="P67" s="4"/>
      <c r="R67" s="4"/>
    </row>
    <row r="68" spans="3:18" x14ac:dyDescent="0.35">
      <c r="F68" s="20" t="s">
        <v>78</v>
      </c>
      <c r="G68">
        <f>G43*G45</f>
        <v>65157.1067922375</v>
      </c>
      <c r="H68" s="18">
        <v>0</v>
      </c>
      <c r="I68" s="7">
        <f t="shared" si="3"/>
        <v>0</v>
      </c>
      <c r="J68" s="22">
        <v>-8.0710000000000004E-10</v>
      </c>
      <c r="K68">
        <f t="shared" si="2"/>
        <v>-5.2588300892014889E-5</v>
      </c>
    </row>
    <row r="69" spans="3:18" x14ac:dyDescent="0.35">
      <c r="F69" s="20" t="s">
        <v>74</v>
      </c>
      <c r="G69">
        <f>G43*G46</f>
        <v>142694.06392694075</v>
      </c>
      <c r="H69" s="18">
        <v>0</v>
      </c>
      <c r="I69" s="7">
        <f t="shared" si="3"/>
        <v>0</v>
      </c>
      <c r="J69" s="22">
        <v>-4.0520000000000002E-8</v>
      </c>
      <c r="K69">
        <f t="shared" si="2"/>
        <v>-5.7819634703196393E-3</v>
      </c>
    </row>
    <row r="70" spans="3:18" x14ac:dyDescent="0.35">
      <c r="F70" s="20" t="s">
        <v>70</v>
      </c>
      <c r="G70">
        <f>G43*G47</f>
        <v>21176059.715185292</v>
      </c>
      <c r="H70" s="18">
        <v>0</v>
      </c>
      <c r="I70" s="7">
        <f t="shared" si="3"/>
        <v>0</v>
      </c>
      <c r="J70" s="22">
        <v>-1.613E-10</v>
      </c>
      <c r="K70">
        <f t="shared" si="2"/>
        <v>-3.4156984320593878E-3</v>
      </c>
    </row>
    <row r="71" spans="3:18" x14ac:dyDescent="0.35">
      <c r="F71" s="20" t="s">
        <v>75</v>
      </c>
      <c r="G71">
        <f>G43*G48</f>
        <v>65157.1067922375</v>
      </c>
      <c r="H71" s="18">
        <v>0</v>
      </c>
      <c r="I71" s="7">
        <f t="shared" si="3"/>
        <v>0</v>
      </c>
      <c r="J71" s="22">
        <v>0</v>
      </c>
      <c r="K71">
        <f t="shared" si="2"/>
        <v>0</v>
      </c>
    </row>
    <row r="72" spans="3:18" x14ac:dyDescent="0.35">
      <c r="F72" s="20" t="s">
        <v>71</v>
      </c>
      <c r="G72">
        <f>G43*G49</f>
        <v>65157.1067922375</v>
      </c>
      <c r="H72" s="18">
        <v>0</v>
      </c>
      <c r="I72" s="7">
        <f t="shared" si="3"/>
        <v>0</v>
      </c>
      <c r="J72" s="22">
        <v>1.5960000000000001E-9</v>
      </c>
      <c r="K72">
        <f t="shared" si="2"/>
        <v>1.0399074244041106E-4</v>
      </c>
    </row>
    <row r="73" spans="3:18" ht="15" thickBot="1" x14ac:dyDescent="0.4">
      <c r="F73" s="20" t="s">
        <v>72</v>
      </c>
      <c r="G73">
        <f>G43*G50</f>
        <v>570.77625570776297</v>
      </c>
      <c r="H73" s="18">
        <v>0</v>
      </c>
      <c r="I73" s="7">
        <f t="shared" si="3"/>
        <v>0</v>
      </c>
      <c r="J73" s="28">
        <v>4.7150000000000001E-7</v>
      </c>
      <c r="K73">
        <f t="shared" si="2"/>
        <v>2.6912100456621024E-4</v>
      </c>
    </row>
    <row r="74" spans="3:18" x14ac:dyDescent="0.35">
      <c r="F74" s="20" t="s">
        <v>79</v>
      </c>
      <c r="G74">
        <f>G43*G51</f>
        <v>1478310.5022831061</v>
      </c>
      <c r="H74" s="18">
        <v>0</v>
      </c>
      <c r="I74" s="7">
        <f t="shared" si="3"/>
        <v>0</v>
      </c>
      <c r="J74" s="18">
        <v>0</v>
      </c>
      <c r="K74">
        <f t="shared" si="2"/>
        <v>0</v>
      </c>
    </row>
    <row r="75" spans="3:18" x14ac:dyDescent="0.35">
      <c r="F75" s="20" t="s">
        <v>76</v>
      </c>
      <c r="G75">
        <f>G43*G52</f>
        <v>417.80767437214644</v>
      </c>
      <c r="H75" s="18">
        <v>0</v>
      </c>
      <c r="I75" s="7">
        <f t="shared" si="3"/>
        <v>0</v>
      </c>
      <c r="J75" s="22">
        <v>0</v>
      </c>
      <c r="K75">
        <f t="shared" si="2"/>
        <v>0</v>
      </c>
    </row>
    <row r="76" spans="3:18" x14ac:dyDescent="0.35">
      <c r="F76" s="20" t="s">
        <v>77</v>
      </c>
      <c r="G76">
        <f>G43*G53</f>
        <v>65157.1067922375</v>
      </c>
      <c r="H76" s="18">
        <v>0</v>
      </c>
      <c r="I76" s="7">
        <f t="shared" si="3"/>
        <v>0</v>
      </c>
      <c r="J76" s="22">
        <v>9.1819999999999999E-10</v>
      </c>
      <c r="K76">
        <f t="shared" si="2"/>
        <v>5.9827255456632473E-5</v>
      </c>
    </row>
    <row r="77" spans="3:18" x14ac:dyDescent="0.35">
      <c r="F77" s="20" t="s">
        <v>73</v>
      </c>
      <c r="G77">
        <f>G43*G54</f>
        <v>570.77625570776297</v>
      </c>
      <c r="H77" s="18">
        <v>0</v>
      </c>
      <c r="I77" s="7">
        <f t="shared" si="3"/>
        <v>0</v>
      </c>
      <c r="J77" s="22">
        <v>0</v>
      </c>
      <c r="K77">
        <f t="shared" si="2"/>
        <v>0</v>
      </c>
    </row>
    <row r="78" spans="3:18" x14ac:dyDescent="0.35">
      <c r="F78" s="20" t="s">
        <v>90</v>
      </c>
      <c r="H78" s="18">
        <v>0</v>
      </c>
      <c r="I78" s="7">
        <f t="shared" si="3"/>
        <v>0</v>
      </c>
      <c r="J78" s="18">
        <v>0</v>
      </c>
      <c r="K78">
        <f t="shared" si="2"/>
        <v>0</v>
      </c>
    </row>
    <row r="79" spans="3:18" x14ac:dyDescent="0.35">
      <c r="F79" s="20" t="s">
        <v>86</v>
      </c>
      <c r="H79" s="18">
        <v>0</v>
      </c>
      <c r="I79" s="7">
        <f t="shared" si="3"/>
        <v>0</v>
      </c>
      <c r="J79" s="18">
        <v>0</v>
      </c>
      <c r="K79">
        <f t="shared" si="2"/>
        <v>0</v>
      </c>
    </row>
    <row r="80" spans="3:18" x14ac:dyDescent="0.35">
      <c r="F80" s="20" t="s">
        <v>82</v>
      </c>
      <c r="H80" s="18">
        <v>0</v>
      </c>
      <c r="I80" s="7">
        <f t="shared" si="3"/>
        <v>0</v>
      </c>
      <c r="J80" s="18">
        <v>0</v>
      </c>
      <c r="K80">
        <f t="shared" si="2"/>
        <v>0</v>
      </c>
    </row>
    <row r="81" spans="6:11" x14ac:dyDescent="0.35">
      <c r="F81" s="20" t="s">
        <v>87</v>
      </c>
      <c r="H81" s="18">
        <v>0</v>
      </c>
      <c r="I81" s="7">
        <f t="shared" si="3"/>
        <v>0</v>
      </c>
      <c r="J81" s="18">
        <v>0</v>
      </c>
      <c r="K81">
        <f t="shared" si="2"/>
        <v>0</v>
      </c>
    </row>
    <row r="82" spans="6:11" x14ac:dyDescent="0.35">
      <c r="F82" s="20" t="s">
        <v>83</v>
      </c>
      <c r="H82" s="18">
        <v>0</v>
      </c>
      <c r="I82" s="7">
        <f t="shared" si="3"/>
        <v>0</v>
      </c>
      <c r="J82" s="18">
        <v>0</v>
      </c>
      <c r="K82">
        <f t="shared" si="2"/>
        <v>0</v>
      </c>
    </row>
    <row r="83" spans="6:11" x14ac:dyDescent="0.35">
      <c r="F83" s="20" t="s">
        <v>84</v>
      </c>
      <c r="H83" s="18">
        <v>0</v>
      </c>
      <c r="I83" s="7">
        <f t="shared" si="3"/>
        <v>0</v>
      </c>
      <c r="J83" s="18">
        <v>0</v>
      </c>
      <c r="K83">
        <f t="shared" si="2"/>
        <v>0</v>
      </c>
    </row>
    <row r="84" spans="6:11" x14ac:dyDescent="0.35">
      <c r="F84" s="20" t="s">
        <v>91</v>
      </c>
      <c r="H84" s="18">
        <v>0</v>
      </c>
      <c r="I84" s="7">
        <f t="shared" si="3"/>
        <v>0</v>
      </c>
      <c r="J84" s="18">
        <v>0</v>
      </c>
      <c r="K84">
        <f t="shared" si="2"/>
        <v>0</v>
      </c>
    </row>
    <row r="85" spans="6:11" x14ac:dyDescent="0.35">
      <c r="F85" s="20" t="s">
        <v>88</v>
      </c>
      <c r="H85" s="18">
        <v>0</v>
      </c>
      <c r="I85" s="7">
        <f t="shared" si="3"/>
        <v>0</v>
      </c>
      <c r="J85" s="18">
        <v>0</v>
      </c>
      <c r="K85">
        <f t="shared" si="2"/>
        <v>0</v>
      </c>
    </row>
    <row r="86" spans="6:11" x14ac:dyDescent="0.35">
      <c r="F86" s="20" t="s">
        <v>89</v>
      </c>
      <c r="H86" s="18">
        <v>0</v>
      </c>
      <c r="I86" s="7">
        <f t="shared" si="3"/>
        <v>0</v>
      </c>
      <c r="J86" s="18">
        <v>0</v>
      </c>
      <c r="K86">
        <f t="shared" si="2"/>
        <v>0</v>
      </c>
    </row>
    <row r="87" spans="6:11" x14ac:dyDescent="0.35">
      <c r="F87" s="20" t="s">
        <v>85</v>
      </c>
      <c r="H87" s="18">
        <v>0</v>
      </c>
      <c r="I87" s="7">
        <f t="shared" si="3"/>
        <v>0</v>
      </c>
      <c r="J87" s="18">
        <v>0</v>
      </c>
      <c r="K87">
        <f t="shared" si="2"/>
        <v>0</v>
      </c>
    </row>
    <row r="88" spans="6:11" x14ac:dyDescent="0.35">
      <c r="F88" s="20" t="s">
        <v>60</v>
      </c>
      <c r="H88" s="18">
        <v>0</v>
      </c>
      <c r="I88" s="7">
        <f t="shared" si="3"/>
        <v>0</v>
      </c>
      <c r="J88" s="22">
        <v>0</v>
      </c>
      <c r="K88">
        <f t="shared" si="2"/>
        <v>0</v>
      </c>
    </row>
    <row r="89" spans="6:11" x14ac:dyDescent="0.35">
      <c r="F89" s="20" t="s">
        <v>56</v>
      </c>
      <c r="H89" s="18">
        <v>0</v>
      </c>
      <c r="I89" s="7">
        <f t="shared" si="3"/>
        <v>0</v>
      </c>
      <c r="J89" s="18">
        <v>0</v>
      </c>
      <c r="K89">
        <f t="shared" si="2"/>
        <v>0</v>
      </c>
    </row>
    <row r="90" spans="6:11" x14ac:dyDescent="0.35">
      <c r="F90" s="20" t="s">
        <v>61</v>
      </c>
      <c r="H90" s="18">
        <v>0</v>
      </c>
      <c r="I90" s="7">
        <f t="shared" si="3"/>
        <v>0</v>
      </c>
      <c r="J90" s="22">
        <v>0</v>
      </c>
      <c r="K90">
        <f t="shared" si="2"/>
        <v>0</v>
      </c>
    </row>
    <row r="91" spans="6:11" x14ac:dyDescent="0.35">
      <c r="F91" s="20" t="s">
        <v>57</v>
      </c>
      <c r="H91" s="18">
        <v>0</v>
      </c>
      <c r="I91" s="7">
        <f t="shared" si="3"/>
        <v>0</v>
      </c>
      <c r="J91" s="22">
        <v>0</v>
      </c>
      <c r="K91">
        <f t="shared" si="2"/>
        <v>0</v>
      </c>
    </row>
    <row r="92" spans="6:11" x14ac:dyDescent="0.35">
      <c r="F92" s="20" t="s">
        <v>58</v>
      </c>
      <c r="H92" s="18">
        <v>0</v>
      </c>
      <c r="I92" s="7">
        <f t="shared" si="3"/>
        <v>0</v>
      </c>
      <c r="J92" s="22">
        <v>0</v>
      </c>
      <c r="K92">
        <f t="shared" si="2"/>
        <v>0</v>
      </c>
    </row>
    <row r="93" spans="6:11" x14ac:dyDescent="0.35">
      <c r="F93" s="20" t="s">
        <v>64</v>
      </c>
      <c r="H93" s="18">
        <v>0</v>
      </c>
      <c r="I93" s="7">
        <f t="shared" si="3"/>
        <v>0</v>
      </c>
      <c r="J93" s="18">
        <v>0</v>
      </c>
      <c r="K93">
        <f t="shared" si="2"/>
        <v>0</v>
      </c>
    </row>
    <row r="94" spans="6:11" x14ac:dyDescent="0.35">
      <c r="F94" s="20" t="s">
        <v>62</v>
      </c>
      <c r="H94" s="18">
        <v>0</v>
      </c>
      <c r="I94" s="7">
        <f t="shared" si="3"/>
        <v>0</v>
      </c>
      <c r="J94" s="22">
        <v>0</v>
      </c>
      <c r="K94">
        <f t="shared" si="2"/>
        <v>0</v>
      </c>
    </row>
    <row r="95" spans="6:11" x14ac:dyDescent="0.35">
      <c r="F95" s="20" t="s">
        <v>63</v>
      </c>
      <c r="H95" s="18">
        <v>0</v>
      </c>
      <c r="I95" s="7">
        <f t="shared" si="3"/>
        <v>0</v>
      </c>
      <c r="J95" s="22">
        <v>0</v>
      </c>
      <c r="K95">
        <f t="shared" si="2"/>
        <v>0</v>
      </c>
    </row>
    <row r="96" spans="6:11" x14ac:dyDescent="0.35">
      <c r="F96" s="20" t="s">
        <v>59</v>
      </c>
      <c r="H96" s="18">
        <v>0</v>
      </c>
      <c r="I96" s="7">
        <f t="shared" si="3"/>
        <v>0</v>
      </c>
      <c r="J96" s="22">
        <v>0</v>
      </c>
      <c r="K96">
        <f t="shared" si="2"/>
        <v>0</v>
      </c>
    </row>
    <row r="97" spans="6:11" x14ac:dyDescent="0.35">
      <c r="F97" s="20" t="s">
        <v>22</v>
      </c>
      <c r="H97" s="18">
        <v>0</v>
      </c>
      <c r="I97" s="7">
        <f t="shared" si="3"/>
        <v>0</v>
      </c>
      <c r="J97" s="18">
        <v>0</v>
      </c>
      <c r="K97">
        <f t="shared" si="2"/>
        <v>0</v>
      </c>
    </row>
    <row r="98" spans="6:11" x14ac:dyDescent="0.35">
      <c r="F98" s="20" t="s">
        <v>26</v>
      </c>
      <c r="H98" s="18">
        <v>0</v>
      </c>
      <c r="I98" s="7">
        <f t="shared" si="3"/>
        <v>0</v>
      </c>
      <c r="J98" s="22">
        <v>0</v>
      </c>
      <c r="K98">
        <f t="shared" si="2"/>
        <v>0</v>
      </c>
    </row>
    <row r="99" spans="6:11" x14ac:dyDescent="0.35">
      <c r="F99" s="20" t="s">
        <v>23</v>
      </c>
      <c r="H99" s="18">
        <v>0</v>
      </c>
      <c r="I99" s="7">
        <f t="shared" si="3"/>
        <v>0</v>
      </c>
      <c r="J99" s="18">
        <v>0</v>
      </c>
      <c r="K99">
        <f t="shared" si="2"/>
        <v>0</v>
      </c>
    </row>
    <row r="100" spans="6:11" x14ac:dyDescent="0.35">
      <c r="F100" s="20" t="s">
        <v>24</v>
      </c>
      <c r="H100" s="18">
        <v>0</v>
      </c>
      <c r="I100" s="7">
        <f t="shared" si="3"/>
        <v>0</v>
      </c>
      <c r="J100" s="18">
        <v>0</v>
      </c>
      <c r="K100">
        <f t="shared" si="2"/>
        <v>0</v>
      </c>
    </row>
    <row r="101" spans="6:11" x14ac:dyDescent="0.35">
      <c r="F101" s="20" t="s">
        <v>29</v>
      </c>
      <c r="H101" s="18">
        <v>0</v>
      </c>
      <c r="I101" s="7">
        <f t="shared" si="3"/>
        <v>0</v>
      </c>
      <c r="J101" s="18">
        <v>0</v>
      </c>
      <c r="K101">
        <f t="shared" si="2"/>
        <v>0</v>
      </c>
    </row>
    <row r="102" spans="6:11" x14ac:dyDescent="0.35">
      <c r="F102" s="20" t="s">
        <v>27</v>
      </c>
      <c r="H102" s="18">
        <v>0</v>
      </c>
      <c r="I102" s="7">
        <f t="shared" si="3"/>
        <v>0</v>
      </c>
      <c r="J102" s="18">
        <v>0</v>
      </c>
      <c r="K102">
        <f t="shared" si="2"/>
        <v>0</v>
      </c>
    </row>
    <row r="103" spans="6:11" x14ac:dyDescent="0.35">
      <c r="F103" s="20" t="s">
        <v>28</v>
      </c>
      <c r="H103" s="18">
        <v>0</v>
      </c>
      <c r="I103" s="7">
        <f t="shared" si="3"/>
        <v>0</v>
      </c>
      <c r="J103" s="18">
        <v>0</v>
      </c>
      <c r="K103">
        <f t="shared" si="2"/>
        <v>0</v>
      </c>
    </row>
    <row r="104" spans="6:11" x14ac:dyDescent="0.35">
      <c r="F104" s="20" t="s">
        <v>25</v>
      </c>
      <c r="H104" s="18">
        <v>0</v>
      </c>
      <c r="I104" s="7">
        <f t="shared" si="3"/>
        <v>0</v>
      </c>
      <c r="J104" s="18">
        <v>0</v>
      </c>
      <c r="K104">
        <f t="shared" si="2"/>
        <v>0</v>
      </c>
    </row>
    <row r="105" spans="6:11" x14ac:dyDescent="0.35">
      <c r="F105" s="20" t="s">
        <v>5</v>
      </c>
      <c r="H105" s="18">
        <v>0</v>
      </c>
      <c r="I105" s="7">
        <f t="shared" si="3"/>
        <v>0</v>
      </c>
      <c r="J105" s="18">
        <v>0</v>
      </c>
      <c r="K105">
        <f t="shared" si="2"/>
        <v>0</v>
      </c>
    </row>
    <row r="106" spans="6:11" x14ac:dyDescent="0.35">
      <c r="F106" s="20" t="s">
        <v>2</v>
      </c>
      <c r="H106" s="18">
        <v>0</v>
      </c>
      <c r="I106" s="7">
        <f t="shared" si="3"/>
        <v>0</v>
      </c>
      <c r="J106" s="18">
        <v>0</v>
      </c>
      <c r="K106">
        <f t="shared" si="2"/>
        <v>0</v>
      </c>
    </row>
    <row r="107" spans="6:11" x14ac:dyDescent="0.35">
      <c r="F107" s="20" t="s">
        <v>3</v>
      </c>
      <c r="H107" s="18">
        <v>0</v>
      </c>
      <c r="I107" s="7">
        <f t="shared" ref="I107:I145" si="4">H107*G107</f>
        <v>0</v>
      </c>
      <c r="J107" s="18">
        <v>0</v>
      </c>
      <c r="K107">
        <f t="shared" si="2"/>
        <v>0</v>
      </c>
    </row>
    <row r="108" spans="6:11" x14ac:dyDescent="0.35">
      <c r="F108" s="20" t="s">
        <v>8</v>
      </c>
      <c r="H108" s="18">
        <v>0</v>
      </c>
      <c r="I108" s="7">
        <f t="shared" si="4"/>
        <v>0</v>
      </c>
      <c r="J108" s="18">
        <v>0</v>
      </c>
      <c r="K108">
        <f t="shared" si="2"/>
        <v>0</v>
      </c>
    </row>
    <row r="109" spans="6:11" x14ac:dyDescent="0.35">
      <c r="F109" s="20" t="s">
        <v>6</v>
      </c>
      <c r="H109" s="18">
        <v>0</v>
      </c>
      <c r="I109" s="7">
        <f t="shared" si="4"/>
        <v>0</v>
      </c>
      <c r="J109" s="18">
        <v>0</v>
      </c>
      <c r="K109">
        <f t="shared" si="2"/>
        <v>0</v>
      </c>
    </row>
    <row r="110" spans="6:11" x14ac:dyDescent="0.35">
      <c r="F110" s="20" t="s">
        <v>7</v>
      </c>
      <c r="H110" s="18">
        <v>0</v>
      </c>
      <c r="I110" s="7">
        <f t="shared" si="4"/>
        <v>0</v>
      </c>
      <c r="J110" s="18">
        <v>0</v>
      </c>
      <c r="K110">
        <f t="shared" si="2"/>
        <v>0</v>
      </c>
    </row>
    <row r="111" spans="6:11" x14ac:dyDescent="0.35">
      <c r="F111" s="20" t="s">
        <v>4</v>
      </c>
      <c r="H111" s="18">
        <v>0</v>
      </c>
      <c r="I111" s="7">
        <f t="shared" si="4"/>
        <v>0</v>
      </c>
      <c r="J111" s="18">
        <v>0</v>
      </c>
      <c r="K111">
        <f t="shared" si="2"/>
        <v>0</v>
      </c>
    </row>
    <row r="112" spans="6:11" x14ac:dyDescent="0.35">
      <c r="F112" s="20" t="s">
        <v>31</v>
      </c>
      <c r="H112" s="18">
        <v>0</v>
      </c>
      <c r="I112" s="7">
        <f t="shared" si="4"/>
        <v>0</v>
      </c>
      <c r="J112" s="22">
        <v>0</v>
      </c>
      <c r="K112">
        <f t="shared" si="2"/>
        <v>0</v>
      </c>
    </row>
    <row r="113" spans="6:11" x14ac:dyDescent="0.35">
      <c r="F113" s="20" t="s">
        <v>32</v>
      </c>
      <c r="H113" s="18">
        <v>0</v>
      </c>
      <c r="I113" s="7">
        <f t="shared" si="4"/>
        <v>0</v>
      </c>
      <c r="J113" s="22">
        <v>0</v>
      </c>
      <c r="K113">
        <f t="shared" si="2"/>
        <v>0</v>
      </c>
    </row>
    <row r="114" spans="6:11" x14ac:dyDescent="0.35">
      <c r="F114" s="20" t="s">
        <v>36</v>
      </c>
      <c r="H114" s="18">
        <v>0</v>
      </c>
      <c r="I114" s="7">
        <f t="shared" si="4"/>
        <v>0</v>
      </c>
      <c r="J114" s="18">
        <v>0</v>
      </c>
      <c r="K114">
        <f t="shared" si="2"/>
        <v>0</v>
      </c>
    </row>
    <row r="115" spans="6:11" x14ac:dyDescent="0.35">
      <c r="F115" s="20" t="s">
        <v>34</v>
      </c>
      <c r="H115" s="18">
        <v>0</v>
      </c>
      <c r="I115" s="7">
        <f t="shared" si="4"/>
        <v>0</v>
      </c>
      <c r="J115" s="22">
        <v>0</v>
      </c>
      <c r="K115">
        <f t="shared" si="2"/>
        <v>0</v>
      </c>
    </row>
    <row r="116" spans="6:11" x14ac:dyDescent="0.35">
      <c r="F116" s="20" t="s">
        <v>35</v>
      </c>
      <c r="H116" s="18">
        <v>0</v>
      </c>
      <c r="I116" s="7">
        <f t="shared" si="4"/>
        <v>0</v>
      </c>
      <c r="J116" s="22">
        <v>0</v>
      </c>
      <c r="K116">
        <f t="shared" si="2"/>
        <v>0</v>
      </c>
    </row>
    <row r="117" spans="6:11" x14ac:dyDescent="0.35">
      <c r="F117" s="20" t="s">
        <v>33</v>
      </c>
      <c r="H117" s="18">
        <v>0</v>
      </c>
      <c r="I117" s="7">
        <f t="shared" si="4"/>
        <v>0</v>
      </c>
      <c r="J117" s="22">
        <v>0</v>
      </c>
      <c r="K117">
        <f t="shared" si="2"/>
        <v>0</v>
      </c>
    </row>
    <row r="118" spans="6:11" x14ac:dyDescent="0.35">
      <c r="F118" s="20" t="s">
        <v>10</v>
      </c>
      <c r="H118" s="18">
        <v>0</v>
      </c>
      <c r="I118" s="7">
        <f t="shared" si="4"/>
        <v>0</v>
      </c>
      <c r="J118" s="22">
        <v>0</v>
      </c>
      <c r="K118">
        <f t="shared" si="2"/>
        <v>0</v>
      </c>
    </row>
    <row r="119" spans="6:11" x14ac:dyDescent="0.35">
      <c r="F119" s="20" t="s">
        <v>14</v>
      </c>
      <c r="H119" s="18">
        <v>0</v>
      </c>
      <c r="I119" s="7">
        <f t="shared" si="4"/>
        <v>0</v>
      </c>
      <c r="J119" s="18">
        <v>0</v>
      </c>
      <c r="K119">
        <f t="shared" si="2"/>
        <v>0</v>
      </c>
    </row>
    <row r="120" spans="6:11" x14ac:dyDescent="0.35">
      <c r="F120" s="20" t="s">
        <v>12</v>
      </c>
      <c r="H120" s="18">
        <v>0</v>
      </c>
      <c r="I120" s="7">
        <f t="shared" si="4"/>
        <v>0</v>
      </c>
      <c r="J120" s="22">
        <v>0</v>
      </c>
      <c r="K120">
        <f t="shared" ref="K120:K145" si="5">J120*G120</f>
        <v>0</v>
      </c>
    </row>
    <row r="121" spans="6:11" x14ac:dyDescent="0.35">
      <c r="F121" s="20" t="s">
        <v>13</v>
      </c>
      <c r="H121" s="18">
        <v>0</v>
      </c>
      <c r="I121" s="7">
        <f t="shared" si="4"/>
        <v>0</v>
      </c>
      <c r="J121" s="22">
        <v>0</v>
      </c>
      <c r="K121">
        <f t="shared" si="5"/>
        <v>0</v>
      </c>
    </row>
    <row r="122" spans="6:11" x14ac:dyDescent="0.35">
      <c r="F122" s="20" t="s">
        <v>11</v>
      </c>
      <c r="H122" s="18">
        <v>0</v>
      </c>
      <c r="I122" s="7">
        <f t="shared" si="4"/>
        <v>0</v>
      </c>
      <c r="J122" s="22">
        <v>0</v>
      </c>
      <c r="K122">
        <f t="shared" si="5"/>
        <v>0</v>
      </c>
    </row>
    <row r="123" spans="6:11" x14ac:dyDescent="0.35">
      <c r="F123" s="20" t="s">
        <v>19</v>
      </c>
      <c r="H123" s="18">
        <v>0</v>
      </c>
      <c r="I123" s="7">
        <f t="shared" si="4"/>
        <v>0</v>
      </c>
      <c r="J123" s="22">
        <v>0</v>
      </c>
      <c r="K123">
        <f t="shared" si="5"/>
        <v>0</v>
      </c>
    </row>
    <row r="124" spans="6:11" x14ac:dyDescent="0.35">
      <c r="F124" s="20" t="s">
        <v>17</v>
      </c>
      <c r="H124" s="18">
        <v>0</v>
      </c>
      <c r="I124" s="7">
        <f t="shared" si="4"/>
        <v>0</v>
      </c>
      <c r="J124" s="22">
        <v>0</v>
      </c>
      <c r="K124">
        <f t="shared" si="5"/>
        <v>0</v>
      </c>
    </row>
    <row r="125" spans="6:11" x14ac:dyDescent="0.35">
      <c r="F125" s="20" t="s">
        <v>18</v>
      </c>
      <c r="H125" s="18">
        <v>0</v>
      </c>
      <c r="I125" s="7">
        <f t="shared" si="4"/>
        <v>0</v>
      </c>
      <c r="J125" s="22">
        <v>0</v>
      </c>
      <c r="K125">
        <f t="shared" si="5"/>
        <v>0</v>
      </c>
    </row>
    <row r="126" spans="6:11" x14ac:dyDescent="0.35">
      <c r="F126" s="20" t="s">
        <v>16</v>
      </c>
      <c r="H126" s="18">
        <v>0</v>
      </c>
      <c r="I126" s="7">
        <f t="shared" si="4"/>
        <v>0</v>
      </c>
      <c r="J126" s="22">
        <v>0</v>
      </c>
      <c r="K126">
        <f t="shared" si="5"/>
        <v>0</v>
      </c>
    </row>
    <row r="127" spans="6:11" x14ac:dyDescent="0.35">
      <c r="F127" s="20" t="s">
        <v>67</v>
      </c>
      <c r="H127" s="18">
        <v>0</v>
      </c>
      <c r="I127" s="7">
        <f t="shared" si="4"/>
        <v>0</v>
      </c>
      <c r="J127" s="18">
        <v>0</v>
      </c>
      <c r="K127">
        <f t="shared" si="5"/>
        <v>0</v>
      </c>
    </row>
    <row r="128" spans="6:11" x14ac:dyDescent="0.35">
      <c r="F128" s="20" t="s">
        <v>68</v>
      </c>
      <c r="H128" s="18">
        <v>0</v>
      </c>
      <c r="I128" s="7">
        <f t="shared" si="4"/>
        <v>0</v>
      </c>
      <c r="J128" s="18">
        <v>0</v>
      </c>
      <c r="K128">
        <f t="shared" si="5"/>
        <v>0</v>
      </c>
    </row>
    <row r="129" spans="6:11" x14ac:dyDescent="0.35">
      <c r="F129" s="20" t="s">
        <v>66</v>
      </c>
      <c r="H129" s="18">
        <v>0</v>
      </c>
      <c r="I129" s="7">
        <f t="shared" si="4"/>
        <v>0</v>
      </c>
      <c r="J129" s="18">
        <v>0</v>
      </c>
      <c r="K129">
        <f t="shared" si="5"/>
        <v>0</v>
      </c>
    </row>
    <row r="130" spans="6:11" x14ac:dyDescent="0.35">
      <c r="F130" s="20" t="s">
        <v>39</v>
      </c>
      <c r="H130" s="18">
        <v>0</v>
      </c>
      <c r="I130" s="7">
        <f t="shared" si="4"/>
        <v>0</v>
      </c>
      <c r="J130" s="22">
        <v>0</v>
      </c>
      <c r="K130">
        <f t="shared" si="5"/>
        <v>0</v>
      </c>
    </row>
    <row r="131" spans="6:11" x14ac:dyDescent="0.35">
      <c r="F131" s="20" t="s">
        <v>38</v>
      </c>
      <c r="H131" s="18">
        <v>0</v>
      </c>
      <c r="I131" s="7">
        <f t="shared" si="4"/>
        <v>0</v>
      </c>
      <c r="J131" s="22">
        <v>0</v>
      </c>
      <c r="K131">
        <f t="shared" si="5"/>
        <v>0</v>
      </c>
    </row>
    <row r="132" spans="6:11" x14ac:dyDescent="0.35">
      <c r="F132" s="20" t="s">
        <v>41</v>
      </c>
      <c r="H132" s="18">
        <v>0</v>
      </c>
      <c r="I132" s="7">
        <f t="shared" si="4"/>
        <v>0</v>
      </c>
      <c r="J132" s="22">
        <v>0</v>
      </c>
      <c r="K132">
        <f t="shared" si="5"/>
        <v>0</v>
      </c>
    </row>
    <row r="133" spans="6:11" x14ac:dyDescent="0.35">
      <c r="F133" s="20" t="s">
        <v>96</v>
      </c>
      <c r="G133">
        <f>G42*G42</f>
        <v>32578553.407977365</v>
      </c>
      <c r="H133" s="4">
        <v>-1.1830000000000001E-8</v>
      </c>
      <c r="I133" s="7">
        <f t="shared" si="4"/>
        <v>-0.38540428681637223</v>
      </c>
      <c r="J133" s="18">
        <v>0</v>
      </c>
      <c r="K133">
        <f t="shared" si="5"/>
        <v>0</v>
      </c>
    </row>
    <row r="134" spans="6:11" x14ac:dyDescent="0.35">
      <c r="F134" s="20" t="s">
        <v>97</v>
      </c>
      <c r="G134">
        <f t="shared" ref="G134:G145" si="6">G43*G43</f>
        <v>32578553.407977365</v>
      </c>
      <c r="H134" s="4">
        <v>-1.0460000000000001E-10</v>
      </c>
      <c r="I134" s="7">
        <f t="shared" si="4"/>
        <v>-3.4077166864744327E-3</v>
      </c>
      <c r="J134" s="18">
        <v>0</v>
      </c>
      <c r="K134">
        <f t="shared" si="5"/>
        <v>0</v>
      </c>
    </row>
    <row r="135" spans="6:11" x14ac:dyDescent="0.35">
      <c r="F135" s="20" t="s">
        <v>98</v>
      </c>
      <c r="G135">
        <f t="shared" si="6"/>
        <v>8144638.3519943124</v>
      </c>
      <c r="H135" s="4">
        <v>-8.7120000000000005E-9</v>
      </c>
      <c r="I135" s="7">
        <f t="shared" si="4"/>
        <v>-7.0956089322574453E-2</v>
      </c>
      <c r="J135" s="18">
        <v>0</v>
      </c>
      <c r="K135">
        <f t="shared" si="5"/>
        <v>0</v>
      </c>
    </row>
    <row r="136" spans="6:11" x14ac:dyDescent="0.35">
      <c r="F136" s="20" t="s">
        <v>99</v>
      </c>
      <c r="G136">
        <f t="shared" si="6"/>
        <v>130.31421353704053</v>
      </c>
      <c r="H136" s="18">
        <v>0</v>
      </c>
      <c r="I136" s="7">
        <f t="shared" si="4"/>
        <v>0</v>
      </c>
      <c r="J136" s="22">
        <v>0</v>
      </c>
      <c r="K136">
        <f t="shared" si="5"/>
        <v>0</v>
      </c>
    </row>
    <row r="137" spans="6:11" x14ac:dyDescent="0.35">
      <c r="F137" s="20" t="s">
        <v>100</v>
      </c>
      <c r="G137">
        <f t="shared" si="6"/>
        <v>625</v>
      </c>
      <c r="H137" s="4">
        <v>-3.2909999999999999E-6</v>
      </c>
      <c r="I137" s="7">
        <f t="shared" si="4"/>
        <v>-2.0568750000000001E-3</v>
      </c>
      <c r="J137" s="18">
        <v>0</v>
      </c>
      <c r="K137">
        <f t="shared" si="5"/>
        <v>0</v>
      </c>
    </row>
    <row r="138" spans="6:11" x14ac:dyDescent="0.35">
      <c r="F138" s="20" t="s">
        <v>101</v>
      </c>
      <c r="G138">
        <f t="shared" si="6"/>
        <v>13764438.814870441</v>
      </c>
      <c r="H138" s="18">
        <v>0</v>
      </c>
      <c r="I138" s="7">
        <f t="shared" si="4"/>
        <v>0</v>
      </c>
      <c r="J138" s="18">
        <v>0</v>
      </c>
      <c r="K138">
        <f t="shared" si="5"/>
        <v>0</v>
      </c>
    </row>
    <row r="139" spans="6:11" x14ac:dyDescent="0.35">
      <c r="F139" s="20" t="s">
        <v>102</v>
      </c>
      <c r="G139">
        <f t="shared" si="6"/>
        <v>130.31421353704053</v>
      </c>
      <c r="H139" s="4">
        <v>2.7630000000000001E-9</v>
      </c>
      <c r="I139" s="7">
        <f t="shared" si="4"/>
        <v>3.6005817200284301E-7</v>
      </c>
      <c r="J139" s="22">
        <v>0</v>
      </c>
      <c r="K139">
        <f t="shared" si="5"/>
        <v>0</v>
      </c>
    </row>
    <row r="140" spans="6:11" x14ac:dyDescent="0.35">
      <c r="F140" s="20" t="s">
        <v>103</v>
      </c>
      <c r="G140">
        <f t="shared" si="6"/>
        <v>130.31421353704053</v>
      </c>
      <c r="H140" s="4">
        <v>9.228E-9</v>
      </c>
      <c r="I140" s="7">
        <f t="shared" si="4"/>
        <v>1.20253956251981E-6</v>
      </c>
      <c r="J140" s="22">
        <v>0</v>
      </c>
      <c r="K140">
        <f t="shared" si="5"/>
        <v>0</v>
      </c>
    </row>
    <row r="141" spans="6:11" x14ac:dyDescent="0.35">
      <c r="F141" s="20" t="s">
        <v>104</v>
      </c>
      <c r="G141">
        <f t="shared" si="6"/>
        <v>1.0000000000000002E-2</v>
      </c>
      <c r="H141" s="4">
        <v>3.301E-4</v>
      </c>
      <c r="I141" s="7">
        <f t="shared" si="4"/>
        <v>3.3010000000000007E-6</v>
      </c>
      <c r="J141" s="18">
        <v>0</v>
      </c>
      <c r="K141">
        <f t="shared" si="5"/>
        <v>0</v>
      </c>
    </row>
    <row r="142" spans="6:11" x14ac:dyDescent="0.35">
      <c r="F142" s="20" t="s">
        <v>105</v>
      </c>
      <c r="G142">
        <f t="shared" si="6"/>
        <v>67081</v>
      </c>
      <c r="H142" s="18">
        <v>0</v>
      </c>
      <c r="I142" s="7">
        <f t="shared" si="4"/>
        <v>0</v>
      </c>
      <c r="J142" s="18">
        <v>0</v>
      </c>
      <c r="K142">
        <f t="shared" si="5"/>
        <v>0</v>
      </c>
    </row>
    <row r="143" spans="6:11" x14ac:dyDescent="0.35">
      <c r="F143" s="20" t="s">
        <v>106</v>
      </c>
      <c r="G143">
        <f t="shared" si="6"/>
        <v>5.3582260261291108E-3</v>
      </c>
      <c r="H143" s="4">
        <v>8.7499999999999999E-5</v>
      </c>
      <c r="I143" s="7">
        <f t="shared" si="4"/>
        <v>4.6884477728629721E-7</v>
      </c>
      <c r="J143" s="18">
        <v>0</v>
      </c>
      <c r="K143">
        <f t="shared" si="5"/>
        <v>0</v>
      </c>
    </row>
    <row r="144" spans="6:11" x14ac:dyDescent="0.35">
      <c r="F144" s="20" t="s">
        <v>107</v>
      </c>
      <c r="G144">
        <f t="shared" si="6"/>
        <v>130.31421353704053</v>
      </c>
      <c r="H144" s="4">
        <v>9.9800000000000007E-9</v>
      </c>
      <c r="I144" s="7">
        <f t="shared" si="4"/>
        <v>1.3005358510996647E-6</v>
      </c>
      <c r="J144" s="18">
        <v>0</v>
      </c>
      <c r="K144">
        <f t="shared" si="5"/>
        <v>0</v>
      </c>
    </row>
    <row r="145" spans="6:11" x14ac:dyDescent="0.35">
      <c r="F145" s="20" t="s">
        <v>108</v>
      </c>
      <c r="G145">
        <f t="shared" si="6"/>
        <v>1.0000000000000002E-2</v>
      </c>
      <c r="H145" s="18">
        <v>0</v>
      </c>
      <c r="I145" s="7">
        <f t="shared" si="4"/>
        <v>0</v>
      </c>
      <c r="J145" s="18">
        <v>0</v>
      </c>
      <c r="K145">
        <f t="shared" si="5"/>
        <v>0</v>
      </c>
    </row>
    <row r="146" spans="6:11" ht="15" thickBot="1" x14ac:dyDescent="0.4">
      <c r="H146" s="8" t="s">
        <v>246</v>
      </c>
      <c r="I146" s="32">
        <f>SUM(I41:I145)</f>
        <v>-13.551958842462083</v>
      </c>
      <c r="J146" s="8" t="s">
        <v>246</v>
      </c>
      <c r="K146" s="32">
        <f>SUM(K41:K145)</f>
        <v>-4.5328201609275123</v>
      </c>
    </row>
    <row r="149" spans="6:11" x14ac:dyDescent="0.35">
      <c r="F149" t="s">
        <v>252</v>
      </c>
      <c r="G149" t="s">
        <v>251</v>
      </c>
    </row>
    <row r="150" spans="6:11" x14ac:dyDescent="0.35">
      <c r="F150" s="17">
        <v>10</v>
      </c>
      <c r="G150">
        <f>1/(1+EXP(-F150))</f>
        <v>0.99995460213129761</v>
      </c>
    </row>
    <row r="171" spans="6:9" x14ac:dyDescent="0.35">
      <c r="F171" s="4"/>
      <c r="G171" s="4"/>
      <c r="I171" s="4"/>
    </row>
    <row r="178" spans="6:9" x14ac:dyDescent="0.35">
      <c r="F178" s="4"/>
      <c r="G178" s="4"/>
      <c r="I178" s="4"/>
    </row>
    <row r="249" spans="6:7" x14ac:dyDescent="0.35">
      <c r="F249" s="4"/>
      <c r="G249" s="4"/>
    </row>
    <row r="264" spans="7:7" x14ac:dyDescent="0.35">
      <c r="G264" s="33"/>
    </row>
  </sheetData>
  <phoneticPr fontId="3" type="noConversion"/>
  <conditionalFormatting sqref="H158:H2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>
      <selection sqref="A1:C14"/>
    </sheetView>
  </sheetViews>
  <sheetFormatPr baseColWidth="10" defaultRowHeight="14.5" x14ac:dyDescent="0.35"/>
  <cols>
    <col min="1" max="1" width="20.7265625" bestFit="1" customWidth="1"/>
  </cols>
  <sheetData>
    <row r="1" spans="1:3" x14ac:dyDescent="0.35">
      <c r="B1" s="1" t="s">
        <v>94</v>
      </c>
      <c r="C1" s="1" t="s">
        <v>95</v>
      </c>
    </row>
    <row r="2" spans="1:3" x14ac:dyDescent="0.35">
      <c r="A2" s="1" t="s">
        <v>42</v>
      </c>
      <c r="B2">
        <v>5707.7625570776299</v>
      </c>
      <c r="C2">
        <v>28538.812785388101</v>
      </c>
    </row>
    <row r="3" spans="1:3" x14ac:dyDescent="0.35">
      <c r="A3" s="1" t="s">
        <v>69</v>
      </c>
      <c r="B3">
        <v>5707.7625570776299</v>
      </c>
      <c r="C3">
        <v>28538.812785388101</v>
      </c>
    </row>
    <row r="4" spans="1:3" x14ac:dyDescent="0.35">
      <c r="A4" s="1" t="s">
        <v>81</v>
      </c>
      <c r="B4">
        <v>2853.88127853881</v>
      </c>
      <c r="C4">
        <v>17123.287671232902</v>
      </c>
    </row>
    <row r="5" spans="1:3" x14ac:dyDescent="0.35">
      <c r="A5" s="1" t="s">
        <v>55</v>
      </c>
      <c r="B5">
        <v>11.415525110000001</v>
      </c>
      <c r="C5">
        <v>17123.287671232902</v>
      </c>
    </row>
    <row r="6" spans="1:3" x14ac:dyDescent="0.35">
      <c r="A6" s="1" t="s">
        <v>21</v>
      </c>
      <c r="B6">
        <v>25</v>
      </c>
      <c r="C6">
        <v>400</v>
      </c>
    </row>
    <row r="7" spans="1:3" x14ac:dyDescent="0.35">
      <c r="A7" s="1" t="s">
        <v>1</v>
      </c>
      <c r="B7">
        <v>3710.04566210046</v>
      </c>
      <c r="C7">
        <v>22260.273972602699</v>
      </c>
    </row>
    <row r="8" spans="1:3" x14ac:dyDescent="0.35">
      <c r="A8" s="1" t="s">
        <v>30</v>
      </c>
      <c r="B8">
        <v>11.415525110000001</v>
      </c>
      <c r="C8">
        <v>17123.287671232902</v>
      </c>
    </row>
    <row r="9" spans="1:3" x14ac:dyDescent="0.35">
      <c r="A9" s="1" t="s">
        <v>9</v>
      </c>
      <c r="B9">
        <v>11.415525110000001</v>
      </c>
      <c r="C9">
        <v>17123.287671232902</v>
      </c>
    </row>
    <row r="10" spans="1:3" x14ac:dyDescent="0.35">
      <c r="A10" s="1" t="s">
        <v>15</v>
      </c>
      <c r="B10">
        <v>0.1</v>
      </c>
      <c r="C10">
        <v>100</v>
      </c>
    </row>
    <row r="11" spans="1:3" x14ac:dyDescent="0.35">
      <c r="A11" s="1" t="s">
        <v>65</v>
      </c>
      <c r="B11">
        <v>259</v>
      </c>
      <c r="C11">
        <v>259000</v>
      </c>
    </row>
    <row r="12" spans="1:3" x14ac:dyDescent="0.35">
      <c r="A12" s="1" t="s">
        <v>37</v>
      </c>
      <c r="B12">
        <v>7.319990455E-2</v>
      </c>
      <c r="C12">
        <v>73.199904547324493</v>
      </c>
    </row>
    <row r="13" spans="1:3" x14ac:dyDescent="0.35">
      <c r="A13" s="1" t="s">
        <v>40</v>
      </c>
      <c r="B13">
        <v>11.415525110000001</v>
      </c>
      <c r="C13">
        <v>11415.5251141553</v>
      </c>
    </row>
    <row r="14" spans="1:3" x14ac:dyDescent="0.35">
      <c r="A14" s="1" t="s">
        <v>20</v>
      </c>
      <c r="B14">
        <v>0.1</v>
      </c>
      <c r="C14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77"/>
  <sheetViews>
    <sheetView workbookViewId="0">
      <selection activeCell="O13" sqref="O13"/>
    </sheetView>
  </sheetViews>
  <sheetFormatPr baseColWidth="10" defaultRowHeight="14.5" x14ac:dyDescent="0.35"/>
  <sheetData>
    <row r="1" spans="1:105" x14ac:dyDescent="0.35">
      <c r="A1" s="2" t="s">
        <v>93</v>
      </c>
      <c r="B1" t="s">
        <v>110</v>
      </c>
      <c r="C1" t="s">
        <v>111</v>
      </c>
      <c r="D1" t="s">
        <v>112</v>
      </c>
      <c r="E1" t="s">
        <v>113</v>
      </c>
    </row>
    <row r="2" spans="1:105" x14ac:dyDescent="0.35">
      <c r="A2" t="s">
        <v>0</v>
      </c>
      <c r="B2">
        <v>-9.7052338248236503E-2</v>
      </c>
      <c r="C2">
        <v>1.5148586653332299E-4</v>
      </c>
      <c r="D2">
        <v>-640.66926155706699</v>
      </c>
      <c r="E2">
        <v>0</v>
      </c>
      <c r="G2" s="2" t="s">
        <v>92</v>
      </c>
      <c r="H2" t="s">
        <v>110</v>
      </c>
      <c r="I2" t="s">
        <v>111</v>
      </c>
      <c r="J2" t="s">
        <v>112</v>
      </c>
      <c r="K2" t="s">
        <v>113</v>
      </c>
    </row>
    <row r="3" spans="1:105" x14ac:dyDescent="0.35">
      <c r="A3" t="s">
        <v>42</v>
      </c>
      <c r="B3" s="4">
        <v>3.6698117863095001E-6</v>
      </c>
      <c r="C3" s="4">
        <v>5.7488694022620698E-9</v>
      </c>
      <c r="D3">
        <v>638.35365347932702</v>
      </c>
      <c r="E3">
        <v>0</v>
      </c>
      <c r="G3" t="s">
        <v>176</v>
      </c>
      <c r="H3">
        <v>-9.3707592633093501E-2</v>
      </c>
      <c r="I3">
        <v>3.17521872319745E-4</v>
      </c>
      <c r="J3">
        <v>-295.12169334504898</v>
      </c>
      <c r="K3">
        <v>0</v>
      </c>
      <c r="N3" s="1" t="s">
        <v>0</v>
      </c>
      <c r="O3" s="1" t="s">
        <v>1</v>
      </c>
      <c r="P3" s="1" t="s">
        <v>2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7</v>
      </c>
      <c r="V3" s="1" t="s">
        <v>8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  <c r="AC3" s="1" t="s">
        <v>15</v>
      </c>
      <c r="AD3" s="1" t="s">
        <v>16</v>
      </c>
      <c r="AE3" s="1" t="s">
        <v>17</v>
      </c>
      <c r="AF3" s="1" t="s">
        <v>18</v>
      </c>
      <c r="AG3" s="1" t="s">
        <v>19</v>
      </c>
      <c r="AH3" s="1" t="s">
        <v>20</v>
      </c>
      <c r="AI3" s="1" t="s">
        <v>21</v>
      </c>
      <c r="AJ3" s="1" t="s">
        <v>22</v>
      </c>
      <c r="AK3" s="1" t="s">
        <v>23</v>
      </c>
      <c r="AL3" s="1" t="s">
        <v>24</v>
      </c>
      <c r="AM3" s="1" t="s">
        <v>25</v>
      </c>
      <c r="AN3" s="1" t="s">
        <v>26</v>
      </c>
      <c r="AO3" s="1" t="s">
        <v>27</v>
      </c>
      <c r="AP3" s="1" t="s">
        <v>28</v>
      </c>
      <c r="AQ3" s="1" t="s">
        <v>29</v>
      </c>
      <c r="AR3" s="1" t="s">
        <v>30</v>
      </c>
      <c r="AS3" s="1" t="s">
        <v>31</v>
      </c>
      <c r="AT3" s="1" t="s">
        <v>32</v>
      </c>
      <c r="AU3" s="1" t="s">
        <v>33</v>
      </c>
      <c r="AV3" s="1" t="s">
        <v>34</v>
      </c>
      <c r="AW3" s="1" t="s">
        <v>35</v>
      </c>
      <c r="AX3" s="1" t="s">
        <v>36</v>
      </c>
      <c r="AY3" s="1" t="s">
        <v>37</v>
      </c>
      <c r="AZ3" s="1" t="s">
        <v>38</v>
      </c>
      <c r="BA3" s="1" t="s">
        <v>39</v>
      </c>
      <c r="BB3" s="1" t="s">
        <v>40</v>
      </c>
      <c r="BC3" s="1" t="s">
        <v>41</v>
      </c>
      <c r="BD3" s="1" t="s">
        <v>42</v>
      </c>
      <c r="BE3" s="1" t="s">
        <v>43</v>
      </c>
      <c r="BF3" s="1" t="s">
        <v>44</v>
      </c>
      <c r="BG3" s="1" t="s">
        <v>45</v>
      </c>
      <c r="BH3" s="1" t="s">
        <v>46</v>
      </c>
      <c r="BI3" s="1" t="s">
        <v>47</v>
      </c>
      <c r="BJ3" s="1" t="s">
        <v>48</v>
      </c>
      <c r="BK3" s="1" t="s">
        <v>49</v>
      </c>
      <c r="BL3" s="1" t="s">
        <v>50</v>
      </c>
      <c r="BM3" s="1" t="s">
        <v>51</v>
      </c>
      <c r="BN3" s="1" t="s">
        <v>52</v>
      </c>
      <c r="BO3" s="1" t="s">
        <v>53</v>
      </c>
      <c r="BP3" s="1" t="s">
        <v>54</v>
      </c>
      <c r="BQ3" s="1" t="s">
        <v>55</v>
      </c>
      <c r="BR3" s="1" t="s">
        <v>56</v>
      </c>
      <c r="BS3" s="1" t="s">
        <v>57</v>
      </c>
      <c r="BT3" s="1" t="s">
        <v>58</v>
      </c>
      <c r="BU3" s="1" t="s">
        <v>59</v>
      </c>
      <c r="BV3" s="1" t="s">
        <v>60</v>
      </c>
      <c r="BW3" s="1" t="s">
        <v>61</v>
      </c>
      <c r="BX3" s="1" t="s">
        <v>62</v>
      </c>
      <c r="BY3" s="1" t="s">
        <v>63</v>
      </c>
      <c r="BZ3" s="1" t="s">
        <v>64</v>
      </c>
      <c r="CA3" s="1" t="s">
        <v>65</v>
      </c>
      <c r="CB3" s="1" t="s">
        <v>66</v>
      </c>
      <c r="CC3" s="1" t="s">
        <v>67</v>
      </c>
      <c r="CD3" s="1" t="s">
        <v>68</v>
      </c>
      <c r="CE3" s="1" t="s">
        <v>69</v>
      </c>
      <c r="CF3" s="1" t="s">
        <v>70</v>
      </c>
      <c r="CG3" s="1" t="s">
        <v>71</v>
      </c>
      <c r="CH3" s="1" t="s">
        <v>72</v>
      </c>
      <c r="CI3" s="1" t="s">
        <v>73</v>
      </c>
      <c r="CJ3" s="1" t="s">
        <v>74</v>
      </c>
      <c r="CK3" s="1" t="s">
        <v>75</v>
      </c>
      <c r="CL3" s="1" t="s">
        <v>76</v>
      </c>
      <c r="CM3" s="1" t="s">
        <v>77</v>
      </c>
      <c r="CN3" s="1" t="s">
        <v>78</v>
      </c>
      <c r="CO3" s="1" t="s">
        <v>79</v>
      </c>
      <c r="CP3" s="1" t="s">
        <v>80</v>
      </c>
      <c r="CQ3" s="1" t="s">
        <v>81</v>
      </c>
      <c r="CR3" s="1" t="s">
        <v>82</v>
      </c>
      <c r="CS3" s="1" t="s">
        <v>83</v>
      </c>
      <c r="CT3" s="1" t="s">
        <v>84</v>
      </c>
      <c r="CU3" s="1" t="s">
        <v>85</v>
      </c>
      <c r="CV3" s="1" t="s">
        <v>86</v>
      </c>
      <c r="CW3" s="1" t="s">
        <v>87</v>
      </c>
      <c r="CX3" s="1" t="s">
        <v>88</v>
      </c>
      <c r="CY3" s="1" t="s">
        <v>89</v>
      </c>
      <c r="CZ3" s="1" t="s">
        <v>90</v>
      </c>
      <c r="DA3" s="1" t="s">
        <v>91</v>
      </c>
    </row>
    <row r="4" spans="1:105" x14ac:dyDescent="0.35">
      <c r="A4" t="s">
        <v>69</v>
      </c>
      <c r="B4" s="4">
        <v>2.2094142216503599E-7</v>
      </c>
      <c r="C4" s="4">
        <v>4.0558280885158502E-9</v>
      </c>
      <c r="D4">
        <v>54.475046117125999</v>
      </c>
      <c r="E4">
        <v>0</v>
      </c>
      <c r="G4" t="s">
        <v>177</v>
      </c>
      <c r="H4" s="4">
        <v>6.0682794097494303E-6</v>
      </c>
      <c r="I4" s="4">
        <v>1.2029037303905201E-8</v>
      </c>
      <c r="J4">
        <v>504.46924857232</v>
      </c>
      <c r="K4">
        <v>0</v>
      </c>
      <c r="M4" s="2" t="s">
        <v>93</v>
      </c>
      <c r="N4" s="3">
        <v>-7.6130438228421164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-5.3653411436390297E-2</v>
      </c>
      <c r="AD4" s="3">
        <v>0</v>
      </c>
      <c r="AE4" s="3">
        <v>0</v>
      </c>
      <c r="AF4" s="3">
        <v>0</v>
      </c>
      <c r="AG4" s="3">
        <v>0</v>
      </c>
      <c r="AH4" s="3">
        <v>-2.4679043936521823E-2</v>
      </c>
      <c r="AI4" s="3">
        <v>-4.0508357264585114E-3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-2.8818773300902904E-4</v>
      </c>
      <c r="BC4" s="3">
        <v>0</v>
      </c>
      <c r="BD4" s="3">
        <v>1.5507267381460602E-4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2.1793504376642778E-4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</row>
    <row r="5" spans="1:105" x14ac:dyDescent="0.35">
      <c r="A5" t="s">
        <v>81</v>
      </c>
      <c r="B5" s="4">
        <v>4.8285719503384201E-6</v>
      </c>
      <c r="C5" s="4">
        <v>9.7642438163811694E-9</v>
      </c>
      <c r="D5">
        <v>494.51570865504999</v>
      </c>
      <c r="E5">
        <v>0</v>
      </c>
      <c r="G5" t="s">
        <v>178</v>
      </c>
      <c r="H5" s="4">
        <v>5.6219921027065797E-6</v>
      </c>
      <c r="I5" s="4">
        <v>1.20290373039049E-8</v>
      </c>
      <c r="J5">
        <v>467.36841533291602</v>
      </c>
      <c r="K5">
        <v>0</v>
      </c>
      <c r="M5" s="2" t="s">
        <v>92</v>
      </c>
      <c r="N5" s="3">
        <v>-5.9269734993950687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-7.3499444204511833E-5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-5.1755037529506456E-2</v>
      </c>
      <c r="AD5" s="3">
        <v>0</v>
      </c>
      <c r="AE5" s="3">
        <v>0</v>
      </c>
      <c r="AF5" s="3">
        <v>0</v>
      </c>
      <c r="AG5" s="3">
        <v>0</v>
      </c>
      <c r="AH5" s="3">
        <v>-4.6449474044500368E-3</v>
      </c>
      <c r="AI5" s="3">
        <v>-1.8371994099701261E-3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-2.8840200828299578E-2</v>
      </c>
      <c r="AZ5" s="3">
        <v>0</v>
      </c>
      <c r="BA5" s="3">
        <v>0</v>
      </c>
      <c r="BB5" s="3">
        <v>-2.6209766834047398E-4</v>
      </c>
      <c r="BC5" s="3">
        <v>0</v>
      </c>
      <c r="BD5" s="3">
        <v>6.6531237795500376E-5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8.4854932118061513E-5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2.0424177525805095E-4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</row>
    <row r="6" spans="1:105" x14ac:dyDescent="0.35">
      <c r="A6" t="s">
        <v>55</v>
      </c>
      <c r="B6" s="4">
        <v>3.0980719562898699E-6</v>
      </c>
      <c r="C6" s="4">
        <v>3.95535900445861E-8</v>
      </c>
      <c r="D6">
        <v>78.325935845459895</v>
      </c>
      <c r="E6">
        <v>0</v>
      </c>
      <c r="G6" t="s">
        <v>179</v>
      </c>
      <c r="H6" s="4">
        <v>2.6654936269457001E-7</v>
      </c>
      <c r="I6" s="4">
        <v>2.3253363143218001E-8</v>
      </c>
      <c r="J6">
        <v>11.4628306044543</v>
      </c>
      <c r="K6" s="4">
        <v>2.0305613239719001E-30</v>
      </c>
    </row>
    <row r="7" spans="1:105" x14ac:dyDescent="0.35">
      <c r="A7" t="s">
        <v>21</v>
      </c>
      <c r="B7">
        <v>2.6086161488276703E-4</v>
      </c>
      <c r="C7" s="4">
        <v>1.51594767233338E-6</v>
      </c>
      <c r="D7">
        <v>172.07824494445899</v>
      </c>
      <c r="E7">
        <v>0</v>
      </c>
      <c r="G7" t="s">
        <v>180</v>
      </c>
      <c r="H7" s="4">
        <v>6.4304375576944498E-7</v>
      </c>
      <c r="I7" s="4">
        <v>7.7430565249411403E-8</v>
      </c>
      <c r="J7">
        <v>8.3047793038593802</v>
      </c>
      <c r="K7" s="4">
        <v>1.0004353459339601E-16</v>
      </c>
    </row>
    <row r="8" spans="1:105" x14ac:dyDescent="0.35">
      <c r="A8" t="s">
        <v>1</v>
      </c>
      <c r="B8" s="4">
        <v>2.5154287253882999E-8</v>
      </c>
      <c r="C8" s="4">
        <v>3.0707406738925601E-9</v>
      </c>
      <c r="D8">
        <v>8.1916025888297295</v>
      </c>
      <c r="E8" s="4">
        <v>2.5786427938253301E-16</v>
      </c>
      <c r="G8" t="s">
        <v>181</v>
      </c>
      <c r="H8">
        <v>2.6808881532033901E-4</v>
      </c>
      <c r="I8" s="4">
        <v>2.4170332329435102E-6</v>
      </c>
      <c r="J8">
        <v>110.916478791587</v>
      </c>
      <c r="K8">
        <v>0</v>
      </c>
    </row>
    <row r="9" spans="1:105" x14ac:dyDescent="0.35">
      <c r="A9" t="s">
        <v>30</v>
      </c>
      <c r="B9" s="4">
        <v>2.1331307379082501E-6</v>
      </c>
      <c r="C9" s="4">
        <v>3.1693432315168701E-8</v>
      </c>
      <c r="D9">
        <v>67.305134915517399</v>
      </c>
      <c r="E9">
        <v>0</v>
      </c>
      <c r="G9" t="s">
        <v>182</v>
      </c>
      <c r="H9" s="4">
        <v>-4.1797860178971398E-6</v>
      </c>
      <c r="I9" s="4">
        <v>7.7430565249411403E-8</v>
      </c>
      <c r="J9">
        <v>-53.981086208445497</v>
      </c>
      <c r="K9">
        <v>0</v>
      </c>
    </row>
    <row r="10" spans="1:105" x14ac:dyDescent="0.35">
      <c r="A10" t="s">
        <v>9</v>
      </c>
      <c r="B10" s="4">
        <v>2.07703635663593E-7</v>
      </c>
      <c r="C10" s="4">
        <v>3.9553590044586199E-8</v>
      </c>
      <c r="D10">
        <v>5.25119554077044</v>
      </c>
      <c r="E10" s="4">
        <v>1.5112480533996099E-7</v>
      </c>
      <c r="G10" t="s">
        <v>183</v>
      </c>
      <c r="H10" s="4">
        <v>-5.3212432385339301E-6</v>
      </c>
      <c r="I10" s="4">
        <v>7.3507970538317796E-8</v>
      </c>
      <c r="J10">
        <v>-72.390017022169104</v>
      </c>
      <c r="K10">
        <v>0</v>
      </c>
    </row>
    <row r="11" spans="1:105" x14ac:dyDescent="0.35">
      <c r="A11" t="s">
        <v>15</v>
      </c>
      <c r="B11">
        <v>-1.1260799346603199E-3</v>
      </c>
      <c r="C11" s="4">
        <v>6.8899655935526002E-6</v>
      </c>
      <c r="D11">
        <v>-163.43767169375499</v>
      </c>
      <c r="E11">
        <v>0</v>
      </c>
      <c r="G11" t="s">
        <v>184</v>
      </c>
      <c r="H11">
        <v>-1.2460836650244401E-3</v>
      </c>
      <c r="I11" s="4">
        <v>9.8411574291392399E-6</v>
      </c>
      <c r="J11">
        <v>-126.61962518096099</v>
      </c>
      <c r="K11">
        <v>0</v>
      </c>
    </row>
    <row r="12" spans="1:105" x14ac:dyDescent="0.35">
      <c r="A12" t="s">
        <v>65</v>
      </c>
      <c r="B12" s="4">
        <v>2.7539145532538801E-8</v>
      </c>
      <c r="C12" s="4">
        <v>1.67741892528122E-9</v>
      </c>
      <c r="D12">
        <v>16.417571733263799</v>
      </c>
      <c r="E12" s="4">
        <v>1.4400717477464601E-60</v>
      </c>
      <c r="G12" t="s">
        <v>185</v>
      </c>
      <c r="H12" s="4">
        <v>-7.6461066781574903E-8</v>
      </c>
      <c r="I12" s="4">
        <v>1.69870276226024E-9</v>
      </c>
      <c r="J12">
        <v>-45.011445486694797</v>
      </c>
      <c r="K12">
        <v>0</v>
      </c>
    </row>
    <row r="13" spans="1:105" x14ac:dyDescent="0.35">
      <c r="A13" t="s">
        <v>37</v>
      </c>
      <c r="B13" s="4">
        <v>2.4382227780924102E-5</v>
      </c>
      <c r="C13" s="4">
        <v>9.3931343727415406E-6</v>
      </c>
      <c r="D13">
        <v>2.5957499183318702</v>
      </c>
      <c r="E13">
        <v>9.4385167220507205E-3</v>
      </c>
      <c r="G13" t="s">
        <v>186</v>
      </c>
      <c r="H13">
        <v>-4.8553047565507801E-4</v>
      </c>
      <c r="I13" s="4">
        <v>1.3039249605467E-5</v>
      </c>
      <c r="J13">
        <v>-37.236074954152897</v>
      </c>
      <c r="K13" s="4">
        <v>2.0704326510792401E-303</v>
      </c>
    </row>
    <row r="14" spans="1:105" x14ac:dyDescent="0.35">
      <c r="A14" t="s">
        <v>40</v>
      </c>
      <c r="B14" s="4">
        <v>-2.9548499624587402E-6</v>
      </c>
      <c r="C14" s="4">
        <v>6.0122373617290802E-8</v>
      </c>
      <c r="D14">
        <v>-49.147260573373998</v>
      </c>
      <c r="E14">
        <v>0</v>
      </c>
      <c r="G14" t="s">
        <v>187</v>
      </c>
      <c r="H14" s="4">
        <v>-5.0256206083221504E-6</v>
      </c>
      <c r="I14" s="4">
        <v>8.3611732004435E-8</v>
      </c>
      <c r="J14">
        <v>-60.106643982157699</v>
      </c>
      <c r="K14">
        <v>0</v>
      </c>
    </row>
    <row r="15" spans="1:105" x14ac:dyDescent="0.35">
      <c r="A15" t="s">
        <v>20</v>
      </c>
      <c r="B15" s="4">
        <v>-2.3974365457447698E-5</v>
      </c>
      <c r="C15" s="4">
        <v>6.8899655935526103E-6</v>
      </c>
      <c r="D15">
        <v>-3.4796059765352099</v>
      </c>
      <c r="E15">
        <v>5.0215842478483898E-4</v>
      </c>
      <c r="G15" t="s">
        <v>188</v>
      </c>
      <c r="H15" s="4">
        <v>2.6256899973815599E-5</v>
      </c>
      <c r="I15" s="4">
        <v>9.5447182649349698E-6</v>
      </c>
      <c r="J15">
        <v>2.7509350454352601</v>
      </c>
      <c r="K15">
        <v>5.9425760844696003E-3</v>
      </c>
    </row>
    <row r="16" spans="1:105" x14ac:dyDescent="0.35">
      <c r="A16" t="s">
        <v>114</v>
      </c>
      <c r="B16" s="4">
        <v>5.6087179884635302E-10</v>
      </c>
      <c r="C16" s="4">
        <v>4.2828831878858999E-13</v>
      </c>
      <c r="D16">
        <v>1309.5659494818201</v>
      </c>
      <c r="E16">
        <v>0</v>
      </c>
      <c r="G16" t="s">
        <v>189</v>
      </c>
      <c r="H16" s="4">
        <v>2.14940185244317E-10</v>
      </c>
      <c r="I16" s="4">
        <v>8.9615814920179901E-13</v>
      </c>
      <c r="J16">
        <v>239.84626534475299</v>
      </c>
      <c r="K16">
        <v>0</v>
      </c>
    </row>
    <row r="17" spans="1:11" x14ac:dyDescent="0.35">
      <c r="A17" t="s">
        <v>115</v>
      </c>
      <c r="B17" s="4">
        <v>-6.5794209007094695E-11</v>
      </c>
      <c r="C17" s="4">
        <v>5.7949854163373097E-13</v>
      </c>
      <c r="D17">
        <v>-113.53645312308601</v>
      </c>
      <c r="E17">
        <v>0</v>
      </c>
      <c r="G17" t="s">
        <v>190</v>
      </c>
      <c r="H17" s="4">
        <v>-5.6006024840870899E-11</v>
      </c>
      <c r="I17" s="4">
        <v>1.2125531277723101E-12</v>
      </c>
      <c r="J17">
        <v>-46.188512122157199</v>
      </c>
      <c r="K17">
        <v>0</v>
      </c>
    </row>
    <row r="18" spans="1:11" x14ac:dyDescent="0.35">
      <c r="A18" t="s">
        <v>116</v>
      </c>
      <c r="B18" s="4">
        <v>-9.6138555873244394E-9</v>
      </c>
      <c r="C18" s="4">
        <v>3.5266180683096403E-11</v>
      </c>
      <c r="D18">
        <v>-272.60835738678401</v>
      </c>
      <c r="E18">
        <v>0</v>
      </c>
      <c r="G18" t="s">
        <v>191</v>
      </c>
      <c r="H18" s="4">
        <v>-7.9845998121856706E-9</v>
      </c>
      <c r="I18" s="4">
        <v>7.3791588105356803E-11</v>
      </c>
      <c r="J18">
        <v>-108.20474280598999</v>
      </c>
      <c r="K18">
        <v>0</v>
      </c>
    </row>
    <row r="19" spans="1:11" x14ac:dyDescent="0.35">
      <c r="A19" t="s">
        <v>117</v>
      </c>
      <c r="B19" s="4">
        <v>-6.8255636279880896E-11</v>
      </c>
      <c r="C19" s="4">
        <v>5.7949854163354599E-13</v>
      </c>
      <c r="D19">
        <v>-117.783965577334</v>
      </c>
      <c r="E19">
        <v>0</v>
      </c>
      <c r="G19" t="s">
        <v>192</v>
      </c>
      <c r="H19" s="4">
        <v>-5.7801317047165303E-11</v>
      </c>
      <c r="I19" s="4">
        <v>1.2125531277722501E-12</v>
      </c>
      <c r="J19">
        <v>-47.6691006136449</v>
      </c>
      <c r="K19">
        <v>0</v>
      </c>
    </row>
    <row r="20" spans="1:11" x14ac:dyDescent="0.35">
      <c r="A20" t="s">
        <v>118</v>
      </c>
      <c r="B20" s="4">
        <v>-7.1789214459057197E-11</v>
      </c>
      <c r="C20" s="4">
        <v>5.7949854163345097E-13</v>
      </c>
      <c r="D20">
        <v>-123.881613673613</v>
      </c>
      <c r="E20">
        <v>0</v>
      </c>
      <c r="G20" t="s">
        <v>193</v>
      </c>
      <c r="H20" s="4">
        <v>-5.92926698051228E-11</v>
      </c>
      <c r="I20" s="4">
        <v>1.2125531277723301E-12</v>
      </c>
      <c r="J20">
        <v>-48.8990283782896</v>
      </c>
      <c r="K20">
        <v>0</v>
      </c>
    </row>
    <row r="21" spans="1:11" x14ac:dyDescent="0.35">
      <c r="A21" t="s">
        <v>119</v>
      </c>
      <c r="B21" s="4">
        <v>-1.8562729856560399E-8</v>
      </c>
      <c r="C21" s="4">
        <v>1.0727449662031101E-10</v>
      </c>
      <c r="D21">
        <v>-173.03954286787899</v>
      </c>
      <c r="E21">
        <v>0</v>
      </c>
      <c r="G21" t="s">
        <v>194</v>
      </c>
      <c r="H21" s="4">
        <v>-1.8526210527363501E-8</v>
      </c>
      <c r="I21" s="4">
        <v>2.24463078095946E-10</v>
      </c>
      <c r="J21">
        <v>-82.535669939643896</v>
      </c>
      <c r="K21">
        <v>0</v>
      </c>
    </row>
    <row r="22" spans="1:11" x14ac:dyDescent="0.35">
      <c r="A22" t="s">
        <v>120</v>
      </c>
      <c r="B22" s="4">
        <v>-2.14016814820737E-8</v>
      </c>
      <c r="C22" s="4">
        <v>1.46550049871839E-10</v>
      </c>
      <c r="D22">
        <v>-146.036671436072</v>
      </c>
      <c r="E22">
        <v>0</v>
      </c>
      <c r="G22" t="s">
        <v>195</v>
      </c>
      <c r="H22" s="4">
        <v>-2.11163712869802E-8</v>
      </c>
      <c r="I22" s="4">
        <v>3.0664394917440101E-10</v>
      </c>
      <c r="J22">
        <v>-68.862833732194403</v>
      </c>
      <c r="K22">
        <v>0</v>
      </c>
    </row>
    <row r="23" spans="1:11" x14ac:dyDescent="0.35">
      <c r="A23" t="s">
        <v>121</v>
      </c>
      <c r="B23" s="4">
        <v>-1.4442045605308301E-10</v>
      </c>
      <c r="C23" s="4">
        <v>9.3972459039675902E-13</v>
      </c>
      <c r="D23">
        <v>-153.683810691926</v>
      </c>
      <c r="E23">
        <v>0</v>
      </c>
      <c r="G23" t="s">
        <v>196</v>
      </c>
      <c r="H23" s="4">
        <v>-1.3965821958725801E-10</v>
      </c>
      <c r="I23" s="4">
        <v>1.9662965641251698E-12</v>
      </c>
      <c r="J23">
        <v>-71.026020253152197</v>
      </c>
      <c r="K23">
        <v>0</v>
      </c>
    </row>
    <row r="24" spans="1:11" x14ac:dyDescent="0.35">
      <c r="A24" t="s">
        <v>122</v>
      </c>
      <c r="B24" s="4">
        <v>-1.5704765202045401E-8</v>
      </c>
      <c r="C24" s="4">
        <v>1.0727449662031101E-10</v>
      </c>
      <c r="D24">
        <v>-146.397938902768</v>
      </c>
      <c r="E24">
        <v>0</v>
      </c>
      <c r="G24" t="s">
        <v>197</v>
      </c>
      <c r="H24" s="4">
        <v>-1.32316488939808E-8</v>
      </c>
      <c r="I24" s="4">
        <v>2.2446307809594499E-10</v>
      </c>
      <c r="J24">
        <v>-58.947997177179403</v>
      </c>
      <c r="K24">
        <v>0</v>
      </c>
    </row>
    <row r="25" spans="1:11" x14ac:dyDescent="0.35">
      <c r="A25" t="s">
        <v>123</v>
      </c>
      <c r="B25" s="4">
        <v>-1.4743105117525099E-12</v>
      </c>
      <c r="C25" s="4">
        <v>5.7949854163339998E-13</v>
      </c>
      <c r="D25">
        <v>-2.5441142743810099</v>
      </c>
      <c r="E25">
        <v>1.09555704763372E-2</v>
      </c>
      <c r="G25" t="s">
        <v>198</v>
      </c>
      <c r="H25" s="4">
        <v>5.0876068700607404E-10</v>
      </c>
      <c r="I25" s="4">
        <v>8.96158149204078E-13</v>
      </c>
      <c r="J25">
        <v>567.71306209504405</v>
      </c>
      <c r="K25">
        <v>0</v>
      </c>
    </row>
    <row r="26" spans="1:11" x14ac:dyDescent="0.35">
      <c r="A26" t="s">
        <v>124</v>
      </c>
      <c r="B26" s="4">
        <v>-2.9929795977235902E-10</v>
      </c>
      <c r="C26" s="4">
        <v>3.5266180683096002E-11</v>
      </c>
      <c r="D26">
        <v>-8.4868265849899807</v>
      </c>
      <c r="E26" s="4">
        <v>2.1244507224381799E-17</v>
      </c>
      <c r="G26" t="s">
        <v>199</v>
      </c>
      <c r="H26" s="4">
        <v>-7.40882487487601E-11</v>
      </c>
      <c r="I26" s="4">
        <v>1.21255312777178E-12</v>
      </c>
      <c r="J26">
        <v>-61.101033061460001</v>
      </c>
      <c r="K26">
        <v>0</v>
      </c>
    </row>
    <row r="27" spans="1:11" x14ac:dyDescent="0.35">
      <c r="A27" t="s">
        <v>125</v>
      </c>
      <c r="B27" s="4">
        <v>-1.2965281324115799E-12</v>
      </c>
      <c r="C27" s="4">
        <v>5.7949854163341099E-13</v>
      </c>
      <c r="D27">
        <v>-2.2373276881027202</v>
      </c>
      <c r="E27">
        <v>2.5264999769561199E-2</v>
      </c>
      <c r="G27" t="s">
        <v>200</v>
      </c>
      <c r="H27" s="4">
        <v>-1.10042896646126E-8</v>
      </c>
      <c r="I27" s="4">
        <v>7.3791588105360396E-11</v>
      </c>
      <c r="J27">
        <v>-149.12661384791599</v>
      </c>
      <c r="K27">
        <v>0</v>
      </c>
    </row>
    <row r="28" spans="1:11" x14ac:dyDescent="0.35">
      <c r="A28" t="s">
        <v>126</v>
      </c>
      <c r="B28" s="4">
        <v>-1.5745338532432099E-12</v>
      </c>
      <c r="C28" s="4">
        <v>5.7949854163392899E-13</v>
      </c>
      <c r="D28">
        <v>-2.7170626673256502</v>
      </c>
      <c r="E28">
        <v>6.5864491121257196E-3</v>
      </c>
      <c r="G28" t="s">
        <v>201</v>
      </c>
      <c r="H28" s="4">
        <v>-7.9963933307989498E-11</v>
      </c>
      <c r="I28" s="4">
        <v>1.2125531277726001E-12</v>
      </c>
      <c r="J28">
        <v>-65.946746147840599</v>
      </c>
      <c r="K28">
        <v>0</v>
      </c>
    </row>
    <row r="29" spans="1:11" x14ac:dyDescent="0.35">
      <c r="A29" t="s">
        <v>127</v>
      </c>
      <c r="B29" s="4">
        <v>-2.53877312205439E-10</v>
      </c>
      <c r="C29" s="4">
        <v>1.07274496620312E-10</v>
      </c>
      <c r="D29">
        <v>-2.3666138756541</v>
      </c>
      <c r="E29">
        <v>1.7951710199163501E-2</v>
      </c>
      <c r="G29" t="s">
        <v>202</v>
      </c>
      <c r="H29" s="4">
        <v>-8.2363306867270499E-11</v>
      </c>
      <c r="I29" s="4">
        <v>1.2125531277737401E-12</v>
      </c>
      <c r="J29">
        <v>-67.9255242353711</v>
      </c>
      <c r="K29">
        <v>0</v>
      </c>
    </row>
    <row r="30" spans="1:11" x14ac:dyDescent="0.35">
      <c r="A30" t="s">
        <v>128</v>
      </c>
      <c r="B30" s="4">
        <v>-4.68654535967251E-10</v>
      </c>
      <c r="C30" s="4">
        <v>1.46550049871841E-10</v>
      </c>
      <c r="D30">
        <v>-3.1979145443968902</v>
      </c>
      <c r="E30">
        <v>1.3842664603850501E-3</v>
      </c>
      <c r="G30" t="s">
        <v>203</v>
      </c>
      <c r="H30" s="4">
        <v>-2.1655837630489599E-8</v>
      </c>
      <c r="I30" s="4">
        <v>2.24463078095946E-10</v>
      </c>
      <c r="J30">
        <v>-96.478395530301299</v>
      </c>
      <c r="K30">
        <v>0</v>
      </c>
    </row>
    <row r="31" spans="1:11" x14ac:dyDescent="0.35">
      <c r="A31" t="s">
        <v>129</v>
      </c>
      <c r="B31" s="4">
        <v>-3.8702421536346303E-12</v>
      </c>
      <c r="C31" s="4">
        <v>9.3972459039632402E-13</v>
      </c>
      <c r="D31">
        <v>-4.1184855575636101</v>
      </c>
      <c r="E31" s="4">
        <v>3.8138006514993799E-5</v>
      </c>
      <c r="G31" s="4" t="s">
        <v>204</v>
      </c>
      <c r="H31" s="4">
        <v>-2.58069145389819E-8</v>
      </c>
      <c r="I31" s="4">
        <v>3.0664394917439398E-10</v>
      </c>
      <c r="J31">
        <v>-84.159216604352594</v>
      </c>
      <c r="K31">
        <v>0</v>
      </c>
    </row>
    <row r="32" spans="1:11" x14ac:dyDescent="0.35">
      <c r="A32" t="s">
        <v>130</v>
      </c>
      <c r="B32" s="4">
        <v>-3.8529195171719999E-10</v>
      </c>
      <c r="C32" s="4">
        <v>1.0727449662031101E-10</v>
      </c>
      <c r="D32">
        <v>-3.5916453943466999</v>
      </c>
      <c r="E32">
        <v>3.28601705767056E-4</v>
      </c>
      <c r="G32" t="s">
        <v>205</v>
      </c>
      <c r="H32" s="4">
        <v>-1.75708341814864E-10</v>
      </c>
      <c r="I32" s="4">
        <v>1.9662965641262301E-12</v>
      </c>
      <c r="J32">
        <v>-89.360041115132503</v>
      </c>
      <c r="K32">
        <v>0</v>
      </c>
    </row>
    <row r="33" spans="1:11" x14ac:dyDescent="0.35">
      <c r="A33" t="s">
        <v>131</v>
      </c>
      <c r="B33" s="4">
        <v>-1.0365129385628699E-10</v>
      </c>
      <c r="C33" s="4">
        <v>9.2107748311859909E-13</v>
      </c>
      <c r="D33">
        <v>-112.532654153419</v>
      </c>
      <c r="E33">
        <v>0</v>
      </c>
      <c r="G33" t="s">
        <v>206</v>
      </c>
      <c r="H33" s="4">
        <v>-1.6148715375814499E-8</v>
      </c>
      <c r="I33" s="4">
        <v>2.24463078095946E-10</v>
      </c>
      <c r="J33">
        <v>-71.943749113659607</v>
      </c>
      <c r="K33">
        <v>0</v>
      </c>
    </row>
    <row r="34" spans="1:11" x14ac:dyDescent="0.35">
      <c r="A34" t="s">
        <v>132</v>
      </c>
      <c r="B34" s="4">
        <v>-1.5729075607657799E-8</v>
      </c>
      <c r="C34" s="4">
        <v>5.6053436909835597E-11</v>
      </c>
      <c r="D34">
        <v>-280.608584857317</v>
      </c>
      <c r="E34">
        <v>0</v>
      </c>
      <c r="G34" t="s">
        <v>207</v>
      </c>
      <c r="H34" s="4">
        <v>7.5381873532854698E-10</v>
      </c>
      <c r="I34" s="4">
        <v>1.29915314556735E-10</v>
      </c>
      <c r="J34">
        <v>5.8023854839634703</v>
      </c>
      <c r="K34" s="4">
        <v>6.5384195709322299E-9</v>
      </c>
    </row>
    <row r="35" spans="1:11" x14ac:dyDescent="0.35">
      <c r="A35" t="s">
        <v>133</v>
      </c>
      <c r="B35" s="4">
        <v>-1.06438039474458E-10</v>
      </c>
      <c r="C35" s="4">
        <v>9.2107748311879095E-13</v>
      </c>
      <c r="D35">
        <v>-115.558182047895</v>
      </c>
      <c r="E35">
        <v>0</v>
      </c>
      <c r="G35" t="s">
        <v>208</v>
      </c>
      <c r="H35" s="4">
        <v>1.1823262344407801E-11</v>
      </c>
      <c r="I35" s="4">
        <v>1.9755877764091401E-12</v>
      </c>
      <c r="J35">
        <v>5.9846808557896702</v>
      </c>
      <c r="K35" s="4">
        <v>2.1683757112651E-9</v>
      </c>
    </row>
    <row r="36" spans="1:11" x14ac:dyDescent="0.35">
      <c r="A36" t="s">
        <v>134</v>
      </c>
      <c r="B36" s="4">
        <v>-1.13470265761072E-10</v>
      </c>
      <c r="C36" s="4">
        <v>9.2107748311861202E-13</v>
      </c>
      <c r="D36">
        <v>-123.192964588474</v>
      </c>
      <c r="E36">
        <v>0</v>
      </c>
      <c r="G36" t="s">
        <v>209</v>
      </c>
      <c r="H36" s="4">
        <v>2.61309592872293E-11</v>
      </c>
      <c r="I36" s="4">
        <v>1.9738499629561801E-12</v>
      </c>
      <c r="J36">
        <v>13.2385742470992</v>
      </c>
      <c r="K36" s="4">
        <v>5.2664812018974498E-40</v>
      </c>
    </row>
    <row r="37" spans="1:11" x14ac:dyDescent="0.35">
      <c r="A37" t="s">
        <v>135</v>
      </c>
      <c r="B37" s="4">
        <v>-2.9258491381770499E-8</v>
      </c>
      <c r="C37" s="4">
        <v>1.70506250233759E-10</v>
      </c>
      <c r="D37">
        <v>-171.597764549147</v>
      </c>
      <c r="E37">
        <v>0</v>
      </c>
      <c r="G37" t="s">
        <v>210</v>
      </c>
      <c r="H37" s="4">
        <v>1.7080221300006099E-8</v>
      </c>
      <c r="I37" s="4">
        <v>3.6746582836758202E-10</v>
      </c>
      <c r="J37">
        <v>46.4811146546134</v>
      </c>
      <c r="K37">
        <v>0</v>
      </c>
    </row>
    <row r="38" spans="1:11" x14ac:dyDescent="0.35">
      <c r="A38" t="s">
        <v>136</v>
      </c>
      <c r="B38" s="4">
        <v>-3.4023095203572901E-8</v>
      </c>
      <c r="C38" s="4">
        <v>2.3293233958169799E-10</v>
      </c>
      <c r="D38">
        <v>-146.064283150515</v>
      </c>
      <c r="E38">
        <v>0</v>
      </c>
      <c r="G38" t="s">
        <v>211</v>
      </c>
      <c r="H38" s="4">
        <v>5.1350334096746698E-9</v>
      </c>
      <c r="I38" s="4">
        <v>5.0131396718395398E-10</v>
      </c>
      <c r="J38">
        <v>10.243148497377501</v>
      </c>
      <c r="K38" s="4">
        <v>1.2714550671969099E-24</v>
      </c>
    </row>
    <row r="39" spans="1:11" x14ac:dyDescent="0.35">
      <c r="A39" t="s">
        <v>137</v>
      </c>
      <c r="B39" s="4">
        <v>-2.3521439889223302E-10</v>
      </c>
      <c r="C39" s="4">
        <v>1.49363475205195E-12</v>
      </c>
      <c r="D39">
        <v>-157.47785632939801</v>
      </c>
      <c r="E39">
        <v>0</v>
      </c>
      <c r="G39" t="s">
        <v>212</v>
      </c>
      <c r="H39" s="4">
        <v>6.7688522696642905E-11</v>
      </c>
      <c r="I39" s="4">
        <v>3.21458138625764E-12</v>
      </c>
      <c r="J39">
        <v>21.056714565078899</v>
      </c>
      <c r="K39" s="4">
        <v>2.0156726377745001E-98</v>
      </c>
    </row>
    <row r="40" spans="1:11" x14ac:dyDescent="0.35">
      <c r="A40" t="s">
        <v>138</v>
      </c>
      <c r="B40" s="4">
        <v>-2.5262448535004901E-8</v>
      </c>
      <c r="C40" s="4">
        <v>1.70506250233759E-10</v>
      </c>
      <c r="D40">
        <v>-148.16142223743</v>
      </c>
      <c r="E40">
        <v>0</v>
      </c>
      <c r="G40" t="s">
        <v>213</v>
      </c>
      <c r="H40" s="4">
        <v>-2.41195693514459E-9</v>
      </c>
      <c r="I40" s="4">
        <v>3.6696134546129401E-10</v>
      </c>
      <c r="J40">
        <v>-6.57278202452797</v>
      </c>
      <c r="K40" s="4">
        <v>4.9391286757436798E-11</v>
      </c>
    </row>
    <row r="41" spans="1:11" x14ac:dyDescent="0.35">
      <c r="A41" t="s">
        <v>139</v>
      </c>
      <c r="B41" s="4">
        <v>-1.2549584451032199E-9</v>
      </c>
      <c r="C41" s="4">
        <v>6.4902455615327604E-11</v>
      </c>
      <c r="D41">
        <v>-19.336070310517499</v>
      </c>
      <c r="E41" s="4">
        <v>2.70027181405076E-83</v>
      </c>
      <c r="G41" t="s">
        <v>214</v>
      </c>
      <c r="H41" s="4">
        <v>4.1229624329884198E-9</v>
      </c>
      <c r="I41" s="4">
        <v>1.2991531455673701E-10</v>
      </c>
      <c r="J41">
        <v>31.735769158976499</v>
      </c>
      <c r="K41" s="4">
        <v>5.4044874551805497E-221</v>
      </c>
    </row>
    <row r="42" spans="1:11" x14ac:dyDescent="0.35">
      <c r="A42" t="s">
        <v>140</v>
      </c>
      <c r="B42" s="4">
        <v>-1.2281307089183699E-11</v>
      </c>
      <c r="C42" s="4">
        <v>9.4376199577734794E-13</v>
      </c>
      <c r="D42">
        <v>-13.0131401180951</v>
      </c>
      <c r="E42" s="4">
        <v>1.03254746140998E-38</v>
      </c>
      <c r="G42" t="s">
        <v>215</v>
      </c>
      <c r="H42" s="4">
        <v>5.2804655166430697E-11</v>
      </c>
      <c r="I42" s="4">
        <v>1.9738499629561599E-12</v>
      </c>
      <c r="J42">
        <v>26.752111942362198</v>
      </c>
      <c r="K42" s="4">
        <v>1.21480066811472E-157</v>
      </c>
    </row>
    <row r="43" spans="1:11" x14ac:dyDescent="0.35">
      <c r="A43" t="s">
        <v>141</v>
      </c>
      <c r="B43" s="4">
        <v>-2.25711726596369E-12</v>
      </c>
      <c r="C43" s="4">
        <v>9.4526076231257007E-13</v>
      </c>
      <c r="D43">
        <v>-2.3878249853952198</v>
      </c>
      <c r="E43">
        <v>1.6948468596832401E-2</v>
      </c>
      <c r="G43" t="s">
        <v>216</v>
      </c>
      <c r="H43" s="4">
        <v>2.2092023885071901E-8</v>
      </c>
      <c r="I43" s="4">
        <v>3.6746582836758099E-10</v>
      </c>
      <c r="J43">
        <v>60.119940902295099</v>
      </c>
      <c r="K43">
        <v>0</v>
      </c>
    </row>
    <row r="44" spans="1:11" x14ac:dyDescent="0.35">
      <c r="A44" t="s">
        <v>142</v>
      </c>
      <c r="B44" s="4">
        <v>3.5113357078300398E-9</v>
      </c>
      <c r="C44" s="4">
        <v>1.7716516310821301E-10</v>
      </c>
      <c r="D44">
        <v>19.819560720779599</v>
      </c>
      <c r="E44" s="4">
        <v>2.0433237579764701E-87</v>
      </c>
      <c r="G44" t="s">
        <v>217</v>
      </c>
      <c r="H44" s="4">
        <v>1.2006283226688901E-8</v>
      </c>
      <c r="I44" s="4">
        <v>5.0131396718395098E-10</v>
      </c>
      <c r="J44">
        <v>23.949628401802201</v>
      </c>
      <c r="K44" s="4">
        <v>9.5673696190039894E-127</v>
      </c>
    </row>
    <row r="45" spans="1:11" x14ac:dyDescent="0.35">
      <c r="A45" t="s">
        <v>143</v>
      </c>
      <c r="B45" s="4">
        <v>-1.0556641579567499E-9</v>
      </c>
      <c r="C45" s="4">
        <v>2.4193324357126102E-10</v>
      </c>
      <c r="D45">
        <v>-4.36345225804327</v>
      </c>
      <c r="E45" s="4">
        <v>1.28029904857008E-5</v>
      </c>
      <c r="G45" t="s">
        <v>218</v>
      </c>
      <c r="H45" s="4">
        <v>1.1148175445924501E-10</v>
      </c>
      <c r="I45" s="4">
        <v>3.21458138625752E-12</v>
      </c>
      <c r="J45">
        <v>34.680022392910701</v>
      </c>
      <c r="K45" s="4">
        <v>1.7659520974034099E-263</v>
      </c>
    </row>
    <row r="46" spans="1:11" x14ac:dyDescent="0.35">
      <c r="A46" t="s">
        <v>144</v>
      </c>
      <c r="B46" s="4">
        <v>5.0590341626057596E-12</v>
      </c>
      <c r="C46" s="4">
        <v>1.5512322061205201E-12</v>
      </c>
      <c r="D46">
        <v>3.2613003666665201</v>
      </c>
      <c r="E46">
        <v>1.1090365825862901E-3</v>
      </c>
      <c r="G46" t="s">
        <v>219</v>
      </c>
      <c r="H46" s="4">
        <v>2.6620371016121601E-9</v>
      </c>
      <c r="I46" s="4">
        <v>3.6696134546129602E-10</v>
      </c>
      <c r="J46">
        <v>7.2542711501828503</v>
      </c>
      <c r="K46" s="4">
        <v>4.0392141940857402E-13</v>
      </c>
    </row>
    <row r="47" spans="1:11" x14ac:dyDescent="0.35">
      <c r="A47" t="s">
        <v>145</v>
      </c>
      <c r="B47" s="4">
        <v>-6.0044531516168098E-10</v>
      </c>
      <c r="C47" s="4">
        <v>1.77165163108212E-10</v>
      </c>
      <c r="D47">
        <v>-3.3891838814548998</v>
      </c>
      <c r="E47">
        <v>7.0101833232312602E-4</v>
      </c>
      <c r="G47" t="s">
        <v>220</v>
      </c>
      <c r="H47" s="4">
        <v>2.5530467664490602E-8</v>
      </c>
      <c r="I47" s="4">
        <v>3.6706053253520901E-10</v>
      </c>
      <c r="J47">
        <v>69.553834862487506</v>
      </c>
      <c r="K47">
        <v>0</v>
      </c>
    </row>
    <row r="48" spans="1:11" x14ac:dyDescent="0.35">
      <c r="A48" t="s">
        <v>146</v>
      </c>
      <c r="B48" s="4">
        <v>-5.98947223875141E-10</v>
      </c>
      <c r="C48" s="4">
        <v>6.4572342449931399E-11</v>
      </c>
      <c r="D48">
        <v>-9.2756000657643405</v>
      </c>
      <c r="E48" s="4">
        <v>1.7672693069321399E-20</v>
      </c>
      <c r="G48" t="s">
        <v>221</v>
      </c>
      <c r="H48" s="4">
        <v>1.6579197521393601E-8</v>
      </c>
      <c r="I48" s="4">
        <v>5.0074165631019598E-10</v>
      </c>
      <c r="J48">
        <v>33.109283624534903</v>
      </c>
      <c r="K48" s="4">
        <v>2.4011450548267902E-240</v>
      </c>
    </row>
    <row r="49" spans="1:11" x14ac:dyDescent="0.35">
      <c r="A49" t="s">
        <v>147</v>
      </c>
      <c r="B49" s="4">
        <v>8.6430442877179601E-10</v>
      </c>
      <c r="C49" s="4">
        <v>6.4902455615327604E-11</v>
      </c>
      <c r="D49">
        <v>13.316975768905699</v>
      </c>
      <c r="E49" s="4">
        <v>1.8488854348394201E-40</v>
      </c>
      <c r="G49" t="s">
        <v>222</v>
      </c>
      <c r="H49" s="4">
        <v>1.4130035380846499E-10</v>
      </c>
      <c r="I49" s="4">
        <v>3.2109115505802799E-12</v>
      </c>
      <c r="J49">
        <v>44.006305244667601</v>
      </c>
      <c r="K49">
        <v>0</v>
      </c>
    </row>
    <row r="50" spans="1:11" x14ac:dyDescent="0.35">
      <c r="A50" t="s">
        <v>148</v>
      </c>
      <c r="B50" s="4">
        <v>7.9190141473971497E-7</v>
      </c>
      <c r="C50" s="4">
        <v>1.19882278363244E-8</v>
      </c>
      <c r="D50">
        <v>66.056586974452301</v>
      </c>
      <c r="E50">
        <v>0</v>
      </c>
      <c r="G50" t="s">
        <v>223</v>
      </c>
      <c r="H50" s="4">
        <v>5.8581058455456498E-9</v>
      </c>
      <c r="I50" s="4">
        <v>3.6654241444798801E-10</v>
      </c>
      <c r="J50">
        <v>15.982068144468199</v>
      </c>
      <c r="K50" s="4">
        <v>1.7127805836366899E-57</v>
      </c>
    </row>
    <row r="51" spans="1:11" x14ac:dyDescent="0.35">
      <c r="A51" t="s">
        <v>149</v>
      </c>
      <c r="B51" s="4">
        <v>-1.0408959663768299E-10</v>
      </c>
      <c r="C51" s="4">
        <v>4.4899987499414202E-12</v>
      </c>
      <c r="D51">
        <v>-23.182544680895798</v>
      </c>
      <c r="E51" s="4">
        <v>6.9874908225035605E-119</v>
      </c>
      <c r="G51" t="s">
        <v>224</v>
      </c>
      <c r="H51" s="4">
        <v>1.37340076555522E-9</v>
      </c>
      <c r="I51" s="4">
        <v>2.59982398738832E-11</v>
      </c>
      <c r="J51">
        <v>52.826682583803702</v>
      </c>
      <c r="K51">
        <v>0</v>
      </c>
    </row>
    <row r="52" spans="1:11" x14ac:dyDescent="0.35">
      <c r="A52" t="s">
        <v>150</v>
      </c>
      <c r="B52" s="4">
        <v>2.31146413641126E-7</v>
      </c>
      <c r="C52" s="4">
        <v>1.63604137178668E-8</v>
      </c>
      <c r="D52">
        <v>14.128396605808099</v>
      </c>
      <c r="E52" s="4">
        <v>2.54660841092673E-45</v>
      </c>
      <c r="G52" t="s">
        <v>225</v>
      </c>
      <c r="H52" s="4">
        <v>8.1726113235301605E-6</v>
      </c>
      <c r="I52" s="4">
        <v>9.2788345047015494E-8</v>
      </c>
      <c r="J52">
        <v>88.077994271685</v>
      </c>
      <c r="K52">
        <v>0</v>
      </c>
    </row>
    <row r="53" spans="1:11" x14ac:dyDescent="0.35">
      <c r="A53" t="s">
        <v>151</v>
      </c>
      <c r="B53" s="4">
        <v>3.2131422687241499E-9</v>
      </c>
      <c r="C53" s="4">
        <v>1.04901762379734E-10</v>
      </c>
      <c r="D53">
        <v>30.630012268934902</v>
      </c>
      <c r="E53" s="4">
        <v>5.2279300567188199E-206</v>
      </c>
      <c r="G53" t="s">
        <v>226</v>
      </c>
      <c r="H53" s="4">
        <v>6.1532988619668005E-8</v>
      </c>
      <c r="I53" s="4">
        <v>5.94987784852082E-10</v>
      </c>
      <c r="J53">
        <v>103.41891075119401</v>
      </c>
      <c r="K53">
        <v>0</v>
      </c>
    </row>
    <row r="54" spans="1:11" x14ac:dyDescent="0.35">
      <c r="A54" t="s">
        <v>152</v>
      </c>
      <c r="B54" s="4">
        <v>1.9166143280280501E-7</v>
      </c>
      <c r="C54" s="4">
        <v>1.1988227836324499E-8</v>
      </c>
      <c r="D54">
        <v>15.9874699930267</v>
      </c>
      <c r="E54" s="4">
        <v>1.5705760326499101E-57</v>
      </c>
      <c r="G54" t="s">
        <v>227</v>
      </c>
      <c r="H54" s="4">
        <v>4.0321010704218001E-6</v>
      </c>
      <c r="I54" s="4">
        <v>6.79209800055143E-8</v>
      </c>
      <c r="J54">
        <v>59.364589116565298</v>
      </c>
      <c r="K54">
        <v>0</v>
      </c>
    </row>
    <row r="55" spans="1:11" x14ac:dyDescent="0.35">
      <c r="A55" t="s">
        <v>153</v>
      </c>
      <c r="B55" s="4">
        <v>3.4309927175240099E-12</v>
      </c>
      <c r="C55" s="4">
        <v>9.4376199577734491E-13</v>
      </c>
      <c r="D55">
        <v>3.6354427629796899</v>
      </c>
      <c r="E55">
        <v>2.7750796831376199E-4</v>
      </c>
      <c r="G55" t="s">
        <v>228</v>
      </c>
      <c r="H55" s="4">
        <v>4.9837525372119001E-8</v>
      </c>
      <c r="I55" s="4">
        <v>8.1145892203035499E-10</v>
      </c>
      <c r="J55">
        <v>61.417188250787</v>
      </c>
      <c r="K55">
        <v>0</v>
      </c>
    </row>
    <row r="56" spans="1:11" x14ac:dyDescent="0.35">
      <c r="A56" t="s">
        <v>154</v>
      </c>
      <c r="B56" s="4">
        <v>4.5714358516420503E-9</v>
      </c>
      <c r="C56" s="4">
        <v>1.7684774211662599E-10</v>
      </c>
      <c r="D56">
        <v>25.849557347626899</v>
      </c>
      <c r="E56" s="4">
        <v>2.5490793158120001E-147</v>
      </c>
      <c r="G56" t="s">
        <v>229</v>
      </c>
      <c r="H56" s="4">
        <v>1.4732565131223099E-6</v>
      </c>
      <c r="I56" s="4">
        <v>9.2632297034864601E-8</v>
      </c>
      <c r="J56">
        <v>15.9043504293951</v>
      </c>
      <c r="K56" s="4">
        <v>5.9412871931630802E-57</v>
      </c>
    </row>
    <row r="57" spans="1:11" x14ac:dyDescent="0.35">
      <c r="A57" t="s">
        <v>155</v>
      </c>
      <c r="B57" s="4">
        <v>1.4265243863740299E-11</v>
      </c>
      <c r="C57" s="4">
        <v>1.54842547189851E-12</v>
      </c>
      <c r="D57">
        <v>9.2127416673466396</v>
      </c>
      <c r="E57" s="4">
        <v>3.1808322073264898E-20</v>
      </c>
      <c r="G57" t="s">
        <v>230</v>
      </c>
      <c r="H57" s="4">
        <v>1.7152694121945699E-8</v>
      </c>
      <c r="I57" s="4">
        <v>5.9398715636744999E-10</v>
      </c>
      <c r="J57">
        <v>28.877213822001799</v>
      </c>
      <c r="K57" s="4">
        <v>2.4374080155831501E-183</v>
      </c>
    </row>
    <row r="58" spans="1:11" x14ac:dyDescent="0.35">
      <c r="A58" t="s">
        <v>156</v>
      </c>
      <c r="B58" s="4">
        <v>4.4901772870931699E-10</v>
      </c>
      <c r="C58" s="4">
        <v>1.7684774211662599E-10</v>
      </c>
      <c r="D58">
        <v>2.5390074158436402</v>
      </c>
      <c r="E58">
        <v>1.11167938356616E-2</v>
      </c>
      <c r="G58" t="s">
        <v>231</v>
      </c>
      <c r="H58" s="4">
        <v>-2.38526334400832E-11</v>
      </c>
      <c r="I58" s="4">
        <v>2.82614395728815E-12</v>
      </c>
      <c r="J58">
        <v>-8.4399923714329006</v>
      </c>
      <c r="K58" s="4">
        <v>3.1748818304565901E-17</v>
      </c>
    </row>
    <row r="59" spans="1:11" x14ac:dyDescent="0.35">
      <c r="A59" t="s">
        <v>157</v>
      </c>
      <c r="B59" s="4">
        <v>6.7301738154940298E-9</v>
      </c>
      <c r="C59" s="4">
        <v>1.7716516310821301E-10</v>
      </c>
      <c r="D59">
        <v>37.988133205303001</v>
      </c>
      <c r="E59" s="4" t="s">
        <v>109</v>
      </c>
      <c r="G59" t="s">
        <v>232</v>
      </c>
      <c r="H59" s="4">
        <v>9.5074497944110598E-11</v>
      </c>
      <c r="I59" s="4">
        <v>2.8261439572868301E-12</v>
      </c>
      <c r="J59">
        <v>33.641066902828499</v>
      </c>
      <c r="K59" s="4">
        <v>4.6579014669828701E-248</v>
      </c>
    </row>
    <row r="60" spans="1:11" x14ac:dyDescent="0.35">
      <c r="A60" t="s">
        <v>158</v>
      </c>
      <c r="B60" s="4">
        <v>3.3026850034597399E-9</v>
      </c>
      <c r="C60" s="4">
        <v>2.4193324357126102E-10</v>
      </c>
      <c r="D60">
        <v>13.6512244233478</v>
      </c>
      <c r="E60" s="4">
        <v>1.99061814938935E-42</v>
      </c>
      <c r="G60" t="s">
        <v>233</v>
      </c>
      <c r="H60" s="4">
        <v>1.6649449028004099E-10</v>
      </c>
      <c r="I60" s="4">
        <v>2.8117287418664799E-12</v>
      </c>
      <c r="J60">
        <v>59.214279030885002</v>
      </c>
      <c r="K60">
        <v>0</v>
      </c>
    </row>
    <row r="61" spans="1:11" x14ac:dyDescent="0.35">
      <c r="A61" t="s">
        <v>159</v>
      </c>
      <c r="B61" s="4">
        <v>3.3087728171444497E-11</v>
      </c>
      <c r="C61" s="4">
        <v>1.55123220612049E-12</v>
      </c>
      <c r="D61">
        <v>21.3299646828467</v>
      </c>
      <c r="E61" s="4">
        <v>6.0836610915889701E-101</v>
      </c>
    </row>
    <row r="62" spans="1:11" x14ac:dyDescent="0.35">
      <c r="A62" t="s">
        <v>160</v>
      </c>
      <c r="B62" s="4">
        <v>2.5894800139815399E-9</v>
      </c>
      <c r="C62" s="4">
        <v>1.7716516310821301E-10</v>
      </c>
      <c r="D62">
        <v>14.616191854827999</v>
      </c>
      <c r="E62" s="4">
        <v>2.2224611983589001E-48</v>
      </c>
    </row>
    <row r="63" spans="1:11" x14ac:dyDescent="0.35">
      <c r="A63" t="s">
        <v>161</v>
      </c>
      <c r="B63" s="4">
        <v>2.8279032125934298E-10</v>
      </c>
      <c r="C63" s="4">
        <v>1.26677011570042E-11</v>
      </c>
      <c r="D63">
        <v>22.323728492993698</v>
      </c>
      <c r="E63" s="4">
        <v>2.2167522860674301E-110</v>
      </c>
    </row>
    <row r="64" spans="1:11" x14ac:dyDescent="0.35">
      <c r="A64" t="s">
        <v>162</v>
      </c>
      <c r="B64" s="4">
        <v>2.03823062136583E-6</v>
      </c>
      <c r="C64" s="4">
        <v>4.5268080726916798E-8</v>
      </c>
      <c r="D64">
        <v>45.025779503699802</v>
      </c>
      <c r="E64">
        <v>0</v>
      </c>
    </row>
    <row r="65" spans="1:5" x14ac:dyDescent="0.35">
      <c r="A65" t="s">
        <v>163</v>
      </c>
      <c r="B65" s="4">
        <v>1.5781535672554598E-8</v>
      </c>
      <c r="C65" s="4">
        <v>2.90252853497832E-10</v>
      </c>
      <c r="D65">
        <v>54.371681388732497</v>
      </c>
      <c r="E65">
        <v>0</v>
      </c>
    </row>
    <row r="66" spans="1:5" x14ac:dyDescent="0.35">
      <c r="A66" t="s">
        <v>164</v>
      </c>
      <c r="B66" s="4">
        <v>1.5185729916084499E-6</v>
      </c>
      <c r="C66" s="4">
        <v>3.3150091312298197E-8</v>
      </c>
      <c r="D66">
        <v>45.809013836564503</v>
      </c>
      <c r="E66">
        <v>0</v>
      </c>
    </row>
    <row r="67" spans="1:5" x14ac:dyDescent="0.35">
      <c r="A67" t="s">
        <v>165</v>
      </c>
      <c r="B67" s="4">
        <v>-8.9891278483464101E-11</v>
      </c>
      <c r="C67" s="4">
        <v>1.72970220627289E-11</v>
      </c>
      <c r="D67">
        <v>-5.1969222307439296</v>
      </c>
      <c r="E67" s="4">
        <v>2.0262751064157701E-7</v>
      </c>
    </row>
    <row r="68" spans="1:5" x14ac:dyDescent="0.35">
      <c r="A68" t="s">
        <v>166</v>
      </c>
      <c r="B68" s="4">
        <v>-5.1763854570400298E-11</v>
      </c>
      <c r="C68" s="4">
        <v>1.2667701157003901E-11</v>
      </c>
      <c r="D68">
        <v>-4.0862863694712397</v>
      </c>
      <c r="E68" s="4">
        <v>4.3834341903407103E-5</v>
      </c>
    </row>
    <row r="69" spans="1:5" x14ac:dyDescent="0.35">
      <c r="A69" t="s">
        <v>167</v>
      </c>
      <c r="B69" s="4">
        <v>1.1248529410199399E-8</v>
      </c>
      <c r="C69" s="4">
        <v>3.9635202114187598E-10</v>
      </c>
      <c r="D69">
        <v>28.380148984210599</v>
      </c>
      <c r="E69" s="4">
        <v>3.7411572979110702E-177</v>
      </c>
    </row>
    <row r="70" spans="1:5" x14ac:dyDescent="0.35">
      <c r="A70" t="s">
        <v>168</v>
      </c>
      <c r="B70" s="4">
        <v>8.0537657752726096E-7</v>
      </c>
      <c r="C70" s="4">
        <v>4.5268080726916798E-8</v>
      </c>
      <c r="D70">
        <v>17.791268474264601</v>
      </c>
      <c r="E70" s="4">
        <v>8.3244360742041799E-71</v>
      </c>
    </row>
    <row r="71" spans="1:5" x14ac:dyDescent="0.35">
      <c r="A71" t="s">
        <v>169</v>
      </c>
      <c r="B71" s="4">
        <v>7.7949991407408002E-9</v>
      </c>
      <c r="C71" s="4">
        <v>2.9025285349783298E-10</v>
      </c>
      <c r="D71">
        <v>26.8558914987515</v>
      </c>
      <c r="E71" s="4">
        <v>7.4992980795228599E-159</v>
      </c>
    </row>
    <row r="72" spans="1:5" x14ac:dyDescent="0.35">
      <c r="A72" t="s">
        <v>170</v>
      </c>
      <c r="B72" s="4">
        <v>-2.6013208035455701E-11</v>
      </c>
      <c r="C72" s="4">
        <v>1.3516387878994501E-12</v>
      </c>
      <c r="D72">
        <v>-19.245680331416299</v>
      </c>
      <c r="E72" s="4">
        <v>1.5510403884802799E-82</v>
      </c>
    </row>
    <row r="73" spans="1:5" x14ac:dyDescent="0.35">
      <c r="A73" t="s">
        <v>171</v>
      </c>
      <c r="B73" s="4">
        <v>4.7332857640073399E-11</v>
      </c>
      <c r="C73" s="4">
        <v>1.3516387878992299E-12</v>
      </c>
      <c r="D73">
        <v>35.018866034201501</v>
      </c>
      <c r="E73" s="4">
        <v>1.3072113225652101E-268</v>
      </c>
    </row>
    <row r="74" spans="1:5" x14ac:dyDescent="0.35">
      <c r="A74" t="s">
        <v>172</v>
      </c>
      <c r="B74" s="4">
        <v>7.8357422070001801E-6</v>
      </c>
      <c r="C74" s="4">
        <v>4.7022448979026098E-8</v>
      </c>
      <c r="D74">
        <v>166.63832652559699</v>
      </c>
      <c r="E74">
        <v>0</v>
      </c>
    </row>
    <row r="75" spans="1:5" x14ac:dyDescent="0.35">
      <c r="A75" t="s">
        <v>173</v>
      </c>
      <c r="B75" s="4">
        <v>3.7796377588982299E-6</v>
      </c>
      <c r="C75" s="4">
        <v>8.7280179001804404E-8</v>
      </c>
      <c r="D75">
        <v>43.304651779186798</v>
      </c>
      <c r="E75">
        <v>0</v>
      </c>
    </row>
    <row r="76" spans="1:5" x14ac:dyDescent="0.35">
      <c r="A76" t="s">
        <v>174</v>
      </c>
      <c r="B76" s="4">
        <v>2.9723993952165602E-10</v>
      </c>
      <c r="C76" s="4">
        <v>3.58432545567318E-12</v>
      </c>
      <c r="D76">
        <v>82.927720486763207</v>
      </c>
      <c r="E76">
        <v>0</v>
      </c>
    </row>
    <row r="77" spans="1:5" x14ac:dyDescent="0.35">
      <c r="A77" t="s">
        <v>175</v>
      </c>
      <c r="B77" s="4">
        <v>2.2681605326217299E-6</v>
      </c>
      <c r="C77" s="4">
        <v>4.7022448979026402E-8</v>
      </c>
      <c r="D77">
        <v>48.2356955426418</v>
      </c>
      <c r="E7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1"/>
  <dimension ref="B3:U48"/>
  <sheetViews>
    <sheetView workbookViewId="0">
      <selection activeCell="S19" sqref="S19"/>
    </sheetView>
  </sheetViews>
  <sheetFormatPr baseColWidth="10" defaultColWidth="11.453125" defaultRowHeight="12.5" x14ac:dyDescent="0.25"/>
  <cols>
    <col min="1" max="16" width="11.453125" style="44"/>
    <col min="17" max="20" width="16.26953125" style="44" customWidth="1"/>
    <col min="21" max="16384" width="11.453125" style="44"/>
  </cols>
  <sheetData>
    <row r="3" spans="2:21" s="46" customFormat="1" ht="29" x14ac:dyDescent="0.35">
      <c r="C3" s="47" t="s">
        <v>42</v>
      </c>
      <c r="D3" s="47" t="s">
        <v>69</v>
      </c>
      <c r="E3" s="47" t="s">
        <v>81</v>
      </c>
      <c r="F3" s="47" t="s">
        <v>55</v>
      </c>
      <c r="G3" s="47" t="s">
        <v>21</v>
      </c>
      <c r="H3" s="47" t="s">
        <v>1</v>
      </c>
      <c r="I3" s="47" t="s">
        <v>30</v>
      </c>
      <c r="J3" s="47" t="s">
        <v>9</v>
      </c>
      <c r="K3" s="47" t="s">
        <v>15</v>
      </c>
      <c r="L3" s="47" t="s">
        <v>65</v>
      </c>
      <c r="M3" s="47" t="s">
        <v>37</v>
      </c>
      <c r="N3" s="47" t="s">
        <v>40</v>
      </c>
      <c r="O3" s="47" t="s">
        <v>20</v>
      </c>
      <c r="Q3" s="48" t="s">
        <v>272</v>
      </c>
      <c r="R3" s="49" t="s">
        <v>273</v>
      </c>
      <c r="S3" s="49"/>
      <c r="T3" s="49"/>
    </row>
    <row r="4" spans="2:21" x14ac:dyDescent="0.25">
      <c r="C4" s="43" t="s">
        <v>281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Q4" s="45" t="s">
        <v>282</v>
      </c>
      <c r="R4" s="45"/>
      <c r="S4" s="45"/>
      <c r="T4" s="45"/>
      <c r="U4" s="45"/>
    </row>
    <row r="5" spans="2:21" ht="14.5" x14ac:dyDescent="0.35">
      <c r="C5" s="50">
        <v>5707.7625570776299</v>
      </c>
      <c r="D5" s="50">
        <v>5707.7625570776299</v>
      </c>
      <c r="E5" s="50">
        <v>2853.88127853881</v>
      </c>
      <c r="F5" s="50">
        <v>11.415525110000001</v>
      </c>
      <c r="G5" s="50">
        <v>25</v>
      </c>
      <c r="H5" s="50">
        <v>3710.04566210046</v>
      </c>
      <c r="I5" s="50">
        <v>11.415525110000001</v>
      </c>
      <c r="J5" s="50">
        <v>11.415525110000001</v>
      </c>
      <c r="K5" s="50">
        <v>0.1</v>
      </c>
      <c r="L5" s="50">
        <v>259</v>
      </c>
      <c r="M5" s="50">
        <v>7.319990455E-2</v>
      </c>
      <c r="N5" s="50">
        <v>11.415525110000001</v>
      </c>
      <c r="O5" s="50">
        <v>0.1</v>
      </c>
      <c r="Q5" s="51">
        <f>COEFFICIENTS!J38</f>
        <v>1.3015429092178188E-6</v>
      </c>
      <c r="R5" s="51">
        <f>COEFFICIENTS!K38</f>
        <v>1.063597556733197E-2</v>
      </c>
      <c r="S5" s="51"/>
      <c r="T5" s="51"/>
    </row>
    <row r="6" spans="2:21" x14ac:dyDescent="0.25">
      <c r="Q6" s="51"/>
      <c r="R6" s="51"/>
      <c r="S6" s="51"/>
      <c r="T6" s="51"/>
    </row>
    <row r="7" spans="2:21" x14ac:dyDescent="0.25">
      <c r="Q7" s="51"/>
      <c r="R7" s="51"/>
      <c r="S7" s="51"/>
      <c r="T7" s="51"/>
    </row>
    <row r="8" spans="2:21" x14ac:dyDescent="0.25">
      <c r="Q8" s="51"/>
      <c r="R8" s="51"/>
      <c r="S8" s="51"/>
      <c r="T8" s="51"/>
    </row>
    <row r="9" spans="2:21" x14ac:dyDescent="0.25">
      <c r="Q9" s="51"/>
      <c r="R9" s="51"/>
      <c r="S9" s="51"/>
      <c r="T9" s="51"/>
    </row>
    <row r="10" spans="2:21" x14ac:dyDescent="0.25">
      <c r="C10" s="43" t="s">
        <v>283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Q10" s="52" t="s">
        <v>284</v>
      </c>
      <c r="R10" s="52"/>
      <c r="S10" s="52"/>
      <c r="T10" s="52"/>
      <c r="U10" s="45"/>
    </row>
    <row r="11" spans="2:21" ht="14.5" x14ac:dyDescent="0.35">
      <c r="B11" s="44" t="s">
        <v>287</v>
      </c>
      <c r="C11">
        <v>28538.812785388101</v>
      </c>
      <c r="D11">
        <v>28538.812785388101</v>
      </c>
      <c r="E11">
        <v>2853.88127853881</v>
      </c>
      <c r="F11">
        <v>11.415525110000001</v>
      </c>
      <c r="G11">
        <v>25</v>
      </c>
      <c r="H11">
        <v>3710.04566210046</v>
      </c>
      <c r="I11">
        <v>11.415525110000001</v>
      </c>
      <c r="J11">
        <v>11.415525110000001</v>
      </c>
      <c r="K11">
        <v>0.1</v>
      </c>
      <c r="L11">
        <v>259</v>
      </c>
      <c r="M11">
        <v>7.319990455E-2</v>
      </c>
      <c r="N11">
        <v>11.415525110000001</v>
      </c>
      <c r="O11">
        <v>0.1</v>
      </c>
      <c r="Q11" s="51">
        <v>6.798377681139782E-2</v>
      </c>
      <c r="R11" s="51">
        <v>0.24546655128515954</v>
      </c>
      <c r="S11" s="51"/>
      <c r="T11" s="51"/>
    </row>
    <row r="12" spans="2:21" ht="14.5" x14ac:dyDescent="0.35">
      <c r="B12" s="50"/>
      <c r="C12">
        <v>28538.812785388101</v>
      </c>
      <c r="D12">
        <v>28538.812785388101</v>
      </c>
      <c r="E12">
        <v>2853.88127853881</v>
      </c>
      <c r="F12">
        <v>11.415525110000001</v>
      </c>
      <c r="G12">
        <v>25</v>
      </c>
      <c r="H12">
        <v>3710.04566210046</v>
      </c>
      <c r="I12">
        <v>11.415525110000001</v>
      </c>
      <c r="J12">
        <v>11.415525110000001</v>
      </c>
      <c r="K12">
        <v>0.1</v>
      </c>
      <c r="L12">
        <v>259</v>
      </c>
      <c r="M12">
        <v>7.319990455E-2</v>
      </c>
      <c r="N12">
        <v>11.415525110000001</v>
      </c>
      <c r="O12">
        <v>0.1</v>
      </c>
      <c r="Q12" s="51">
        <v>6.798377681139782E-2</v>
      </c>
      <c r="R12" s="51">
        <v>0.24546655128515954</v>
      </c>
      <c r="S12" s="51"/>
      <c r="T12" s="51"/>
    </row>
    <row r="13" spans="2:21" ht="14.5" x14ac:dyDescent="0.35">
      <c r="B13" s="50"/>
      <c r="C13">
        <v>28538.812785388101</v>
      </c>
      <c r="D13">
        <v>28538.812785388101</v>
      </c>
      <c r="E13">
        <v>17123.287671232902</v>
      </c>
      <c r="F13">
        <v>11.415525110000001</v>
      </c>
      <c r="G13">
        <v>25</v>
      </c>
      <c r="H13">
        <v>3710.04566210046</v>
      </c>
      <c r="I13">
        <v>11.415525110000001</v>
      </c>
      <c r="J13">
        <v>11.415525110000001</v>
      </c>
      <c r="K13">
        <v>0.1</v>
      </c>
      <c r="L13">
        <v>259</v>
      </c>
      <c r="M13">
        <v>7.319990455E-2</v>
      </c>
      <c r="N13">
        <v>11.415525110000001</v>
      </c>
      <c r="O13">
        <v>0.1</v>
      </c>
      <c r="Q13" s="51">
        <v>0.59268748316133446</v>
      </c>
      <c r="R13" s="51">
        <v>0.85855898725300894</v>
      </c>
      <c r="S13" s="51"/>
      <c r="T13" s="51"/>
    </row>
    <row r="14" spans="2:21" ht="14.5" x14ac:dyDescent="0.35">
      <c r="B14" s="50"/>
      <c r="C14">
        <v>28538.812785388101</v>
      </c>
      <c r="D14">
        <v>28538.812785388101</v>
      </c>
      <c r="E14">
        <v>2853.88127853881</v>
      </c>
      <c r="F14">
        <v>17123.287671232902</v>
      </c>
      <c r="G14">
        <v>25</v>
      </c>
      <c r="H14">
        <v>3710.04566210046</v>
      </c>
      <c r="I14">
        <v>11.415525110000001</v>
      </c>
      <c r="J14">
        <v>11.415525110000001</v>
      </c>
      <c r="K14">
        <v>0.1</v>
      </c>
      <c r="L14">
        <v>259</v>
      </c>
      <c r="M14">
        <v>7.319990455E-2</v>
      </c>
      <c r="N14">
        <v>11.415525110000001</v>
      </c>
      <c r="O14">
        <v>0.1</v>
      </c>
      <c r="Q14" s="51">
        <v>3.8215232851528766E-2</v>
      </c>
      <c r="R14" s="51">
        <v>0.25168726737447389</v>
      </c>
      <c r="S14" s="51"/>
      <c r="T14" s="51"/>
    </row>
    <row r="15" spans="2:21" ht="14.5" x14ac:dyDescent="0.35">
      <c r="B15" s="50"/>
      <c r="C15">
        <v>28538.812785388101</v>
      </c>
      <c r="D15">
        <v>28538.812785388101</v>
      </c>
      <c r="E15">
        <v>2853.88127853881</v>
      </c>
      <c r="F15">
        <v>11.415525110000001</v>
      </c>
      <c r="G15">
        <v>400</v>
      </c>
      <c r="H15">
        <v>3710.04566210046</v>
      </c>
      <c r="I15">
        <v>11.415525110000001</v>
      </c>
      <c r="J15">
        <v>11.415525110000001</v>
      </c>
      <c r="K15">
        <v>0.1</v>
      </c>
      <c r="L15">
        <v>259</v>
      </c>
      <c r="M15">
        <v>7.319990455E-2</v>
      </c>
      <c r="N15">
        <v>11.415525110000001</v>
      </c>
      <c r="O15">
        <v>0.1</v>
      </c>
      <c r="Q15" s="51">
        <v>1.7989137860578524E-2</v>
      </c>
      <c r="R15" s="51">
        <v>0.12711088908632759</v>
      </c>
      <c r="S15" s="51"/>
      <c r="T15" s="51"/>
    </row>
    <row r="16" spans="2:21" ht="14.5" x14ac:dyDescent="0.35">
      <c r="B16" s="50"/>
      <c r="C16">
        <v>28538.812785388101</v>
      </c>
      <c r="D16">
        <v>28538.812785388101</v>
      </c>
      <c r="E16">
        <v>2853.88127853881</v>
      </c>
      <c r="F16">
        <v>11.415525110000001</v>
      </c>
      <c r="G16">
        <v>25</v>
      </c>
      <c r="H16">
        <v>22260.273972602699</v>
      </c>
      <c r="I16">
        <v>11.415525110000001</v>
      </c>
      <c r="J16">
        <v>11.415525110000001</v>
      </c>
      <c r="K16">
        <v>0.1</v>
      </c>
      <c r="L16">
        <v>259</v>
      </c>
      <c r="M16">
        <v>7.319990455E-2</v>
      </c>
      <c r="N16">
        <v>11.415525110000001</v>
      </c>
      <c r="O16">
        <v>0.1</v>
      </c>
      <c r="Q16" s="51">
        <v>6.798377681139782E-2</v>
      </c>
      <c r="R16" s="51">
        <v>0.25026198704856484</v>
      </c>
      <c r="S16" s="51"/>
      <c r="T16" s="51"/>
    </row>
    <row r="17" spans="2:21" ht="14.5" x14ac:dyDescent="0.35">
      <c r="B17" s="50"/>
      <c r="C17">
        <v>28538.812785388101</v>
      </c>
      <c r="D17">
        <v>28538.812785388101</v>
      </c>
      <c r="E17">
        <v>2853.88127853881</v>
      </c>
      <c r="F17">
        <v>11.415525110000001</v>
      </c>
      <c r="G17">
        <v>25</v>
      </c>
      <c r="H17">
        <v>3710.04566210046</v>
      </c>
      <c r="I17">
        <v>17123.287671232902</v>
      </c>
      <c r="J17">
        <v>11.415525110000001</v>
      </c>
      <c r="K17">
        <v>0.1</v>
      </c>
      <c r="L17">
        <v>259</v>
      </c>
      <c r="M17">
        <v>7.319990455E-2</v>
      </c>
      <c r="N17">
        <v>11.415525110000001</v>
      </c>
      <c r="O17">
        <v>0.1</v>
      </c>
      <c r="Q17" s="51">
        <v>2.9275840395111292E-2</v>
      </c>
      <c r="R17" s="51">
        <v>0.14144898797978839</v>
      </c>
      <c r="S17" s="51"/>
      <c r="T17" s="51"/>
    </row>
    <row r="18" spans="2:21" ht="14.5" x14ac:dyDescent="0.35">
      <c r="B18" s="50"/>
      <c r="C18">
        <v>28538.812785388101</v>
      </c>
      <c r="D18">
        <v>28538.812785388101</v>
      </c>
      <c r="E18">
        <v>2853.88127853881</v>
      </c>
      <c r="F18">
        <v>11.415525110000001</v>
      </c>
      <c r="G18">
        <v>25</v>
      </c>
      <c r="H18">
        <v>3710.04566210046</v>
      </c>
      <c r="I18">
        <v>11.415525110000001</v>
      </c>
      <c r="J18">
        <v>17123.287671232902</v>
      </c>
      <c r="K18">
        <v>0.1</v>
      </c>
      <c r="L18">
        <v>259</v>
      </c>
      <c r="M18">
        <v>7.319990455E-2</v>
      </c>
      <c r="N18">
        <v>11.415525110000001</v>
      </c>
      <c r="O18">
        <v>0.1</v>
      </c>
      <c r="Q18" s="51">
        <v>2.6641934252994322E-2</v>
      </c>
      <c r="R18" s="51">
        <v>9.7906902141574825E-2</v>
      </c>
      <c r="S18" s="51"/>
      <c r="T18" s="51"/>
    </row>
    <row r="19" spans="2:21" ht="14.5" x14ac:dyDescent="0.35">
      <c r="B19" s="50"/>
      <c r="C19">
        <v>28538.812785388101</v>
      </c>
      <c r="D19">
        <v>28538.812785388101</v>
      </c>
      <c r="E19">
        <v>2853.88127853881</v>
      </c>
      <c r="F19">
        <v>11.415525110000001</v>
      </c>
      <c r="G19">
        <v>25</v>
      </c>
      <c r="H19">
        <v>3710.04566210046</v>
      </c>
      <c r="I19">
        <v>11.415525110000001</v>
      </c>
      <c r="J19">
        <v>11.415525110000001</v>
      </c>
      <c r="K19">
        <v>100</v>
      </c>
      <c r="L19">
        <v>259</v>
      </c>
      <c r="M19">
        <v>7.319990455E-2</v>
      </c>
      <c r="N19">
        <v>11.415525110000001</v>
      </c>
      <c r="O19">
        <v>0.1</v>
      </c>
      <c r="Q19" s="51">
        <v>7.6093443865025527E-3</v>
      </c>
      <c r="R19" s="51">
        <v>2.6686016515195419E-3</v>
      </c>
      <c r="S19" s="51"/>
      <c r="T19" s="51"/>
    </row>
    <row r="20" spans="2:21" ht="14.5" x14ac:dyDescent="0.35">
      <c r="B20" s="50"/>
      <c r="C20">
        <v>28538.812785388101</v>
      </c>
      <c r="D20">
        <v>28538.812785388101</v>
      </c>
      <c r="E20">
        <v>2853.88127853881</v>
      </c>
      <c r="F20">
        <v>11.415525110000001</v>
      </c>
      <c r="G20">
        <v>25</v>
      </c>
      <c r="H20">
        <v>3710.04566210046</v>
      </c>
      <c r="I20">
        <v>11.415525110000001</v>
      </c>
      <c r="J20">
        <v>11.415525110000001</v>
      </c>
      <c r="K20">
        <v>0.1</v>
      </c>
      <c r="L20">
        <v>259000</v>
      </c>
      <c r="M20">
        <v>7.319990455E-2</v>
      </c>
      <c r="N20">
        <v>11.415525110000001</v>
      </c>
      <c r="O20">
        <v>0.1</v>
      </c>
      <c r="Q20" s="51">
        <v>6.798377681139782E-2</v>
      </c>
      <c r="R20" s="51">
        <v>0.24546655128515954</v>
      </c>
      <c r="S20" s="51"/>
      <c r="T20" s="51"/>
    </row>
    <row r="21" spans="2:21" ht="14.5" x14ac:dyDescent="0.35">
      <c r="B21" s="50"/>
      <c r="C21">
        <v>28538.812785388101</v>
      </c>
      <c r="D21">
        <v>28538.812785388101</v>
      </c>
      <c r="E21">
        <v>2853.88127853881</v>
      </c>
      <c r="F21">
        <v>11.415525110000001</v>
      </c>
      <c r="G21">
        <v>25</v>
      </c>
      <c r="H21">
        <v>3710.04566210046</v>
      </c>
      <c r="I21">
        <v>11.415525110000001</v>
      </c>
      <c r="J21">
        <v>11.415525110000001</v>
      </c>
      <c r="K21">
        <v>0.1</v>
      </c>
      <c r="L21">
        <v>259</v>
      </c>
      <c r="M21">
        <v>73.199904547324493</v>
      </c>
      <c r="N21">
        <v>11.415525110000001</v>
      </c>
      <c r="O21">
        <v>0.1</v>
      </c>
      <c r="Q21" s="51">
        <v>1.4142646006614938E-2</v>
      </c>
      <c r="R21" s="51">
        <v>3.806252396864248E-2</v>
      </c>
      <c r="S21" s="51"/>
      <c r="T21" s="51"/>
    </row>
    <row r="22" spans="2:21" ht="14.5" x14ac:dyDescent="0.35">
      <c r="B22" s="50"/>
      <c r="C22">
        <v>28538.812785388101</v>
      </c>
      <c r="D22">
        <v>28538.812785388101</v>
      </c>
      <c r="E22">
        <v>2853.88127853881</v>
      </c>
      <c r="F22">
        <v>11.415525110000001</v>
      </c>
      <c r="G22">
        <v>25</v>
      </c>
      <c r="H22">
        <v>3710.04566210046</v>
      </c>
      <c r="I22">
        <v>11.415525110000001</v>
      </c>
      <c r="J22">
        <v>11.415525110000001</v>
      </c>
      <c r="K22">
        <v>0.1</v>
      </c>
      <c r="L22">
        <v>259</v>
      </c>
      <c r="M22">
        <v>7.319990455E-2</v>
      </c>
      <c r="N22">
        <v>11415.5251141553</v>
      </c>
      <c r="O22">
        <v>0.1</v>
      </c>
      <c r="Q22" s="51">
        <v>1.1752638296664709E-2</v>
      </c>
      <c r="R22" s="51">
        <v>1.7408784985339178E-2</v>
      </c>
      <c r="S22" s="51"/>
      <c r="T22" s="51"/>
    </row>
    <row r="23" spans="2:21" ht="14.5" x14ac:dyDescent="0.35">
      <c r="B23" s="50"/>
      <c r="C23">
        <v>28538.812785388101</v>
      </c>
      <c r="D23">
        <v>28538.812785388101</v>
      </c>
      <c r="E23">
        <v>2853.88127853881</v>
      </c>
      <c r="F23">
        <v>11.415525110000001</v>
      </c>
      <c r="G23">
        <v>25</v>
      </c>
      <c r="H23">
        <v>3710.04566210046</v>
      </c>
      <c r="I23">
        <v>11.415525110000001</v>
      </c>
      <c r="J23">
        <v>11.415525110000001</v>
      </c>
      <c r="K23">
        <v>0.1</v>
      </c>
      <c r="L23">
        <v>259</v>
      </c>
      <c r="M23">
        <v>7.319990455E-2</v>
      </c>
      <c r="N23">
        <v>11.415525110000001</v>
      </c>
      <c r="O23">
        <v>100</v>
      </c>
      <c r="Q23" s="51">
        <v>6.798377681139782E-2</v>
      </c>
      <c r="R23" s="51">
        <v>0.24546655128515954</v>
      </c>
      <c r="S23" s="51"/>
      <c r="T23" s="51"/>
    </row>
    <row r="24" spans="2:21" ht="14.5" x14ac:dyDescent="0.35">
      <c r="B24" s="50"/>
      <c r="C24">
        <v>28538.812785388101</v>
      </c>
      <c r="D24">
        <v>28538.812785388101</v>
      </c>
      <c r="E24">
        <v>2853.88127853881</v>
      </c>
      <c r="F24">
        <v>11.415525110000001</v>
      </c>
      <c r="G24">
        <v>25</v>
      </c>
      <c r="H24">
        <v>3710.04566210046</v>
      </c>
      <c r="I24">
        <v>11.415525110000001</v>
      </c>
      <c r="J24">
        <v>11.415525110000001</v>
      </c>
      <c r="K24">
        <v>0.1</v>
      </c>
      <c r="L24">
        <v>259</v>
      </c>
      <c r="M24">
        <v>7.319990455E-2</v>
      </c>
      <c r="N24">
        <v>11.415525110000001</v>
      </c>
      <c r="O24">
        <v>0.1</v>
      </c>
      <c r="Q24" s="51">
        <v>6.798377681139782E-2</v>
      </c>
      <c r="R24" s="51">
        <v>0.24546655128515954</v>
      </c>
      <c r="S24" s="51"/>
      <c r="T24" s="51"/>
    </row>
    <row r="25" spans="2:21" ht="14.5" x14ac:dyDescent="0.35">
      <c r="C25">
        <v>28538.812785388101</v>
      </c>
      <c r="D25">
        <v>28538.812785388101</v>
      </c>
      <c r="E25">
        <v>17123.287671232902</v>
      </c>
      <c r="F25">
        <v>17123.287671232902</v>
      </c>
      <c r="G25">
        <v>400</v>
      </c>
      <c r="H25">
        <v>22260.273972602699</v>
      </c>
      <c r="I25">
        <v>17123.287671232902</v>
      </c>
      <c r="J25">
        <v>17123.287671232902</v>
      </c>
      <c r="K25">
        <v>100</v>
      </c>
      <c r="L25">
        <v>259000</v>
      </c>
      <c r="M25">
        <v>73.199904547324493</v>
      </c>
      <c r="N25">
        <v>11415.5251141553</v>
      </c>
      <c r="O25">
        <v>100</v>
      </c>
      <c r="Q25" s="51">
        <v>1.0408551108194596E-4</v>
      </c>
      <c r="R25" s="51">
        <v>2.6530539852710449E-5</v>
      </c>
      <c r="S25" s="51"/>
      <c r="T25" s="51"/>
    </row>
    <row r="26" spans="2:21" x14ac:dyDescent="0.25"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 t="s">
        <v>285</v>
      </c>
      <c r="Q26" s="45"/>
      <c r="R26" s="45"/>
      <c r="S26" s="45"/>
      <c r="T26" s="45"/>
      <c r="U26" s="45" t="s">
        <v>286</v>
      </c>
    </row>
    <row r="33" spans="3:15" ht="14.5" x14ac:dyDescent="0.35">
      <c r="C33">
        <v>5707.7625570776299</v>
      </c>
      <c r="D33">
        <v>5707.7625570776299</v>
      </c>
      <c r="E33">
        <v>2853.88127853881</v>
      </c>
      <c r="F33">
        <v>11.415525110000001</v>
      </c>
      <c r="G33">
        <v>25</v>
      </c>
      <c r="H33">
        <v>3710.04566210046</v>
      </c>
      <c r="I33">
        <v>11.415525110000001</v>
      </c>
      <c r="J33">
        <v>11.415525110000001</v>
      </c>
      <c r="K33">
        <v>0.1</v>
      </c>
      <c r="L33">
        <v>259</v>
      </c>
      <c r="M33">
        <v>7.319990455E-2</v>
      </c>
      <c r="N33">
        <v>11.415525110000001</v>
      </c>
      <c r="O33">
        <v>0.1</v>
      </c>
    </row>
    <row r="36" spans="3:15" ht="14.5" x14ac:dyDescent="0.35">
      <c r="C36" s="20" t="s">
        <v>42</v>
      </c>
    </row>
    <row r="37" spans="3:15" ht="14.5" x14ac:dyDescent="0.35">
      <c r="C37" s="20" t="s">
        <v>69</v>
      </c>
    </row>
    <row r="38" spans="3:15" ht="14.5" x14ac:dyDescent="0.35">
      <c r="C38" s="20" t="s">
        <v>81</v>
      </c>
    </row>
    <row r="39" spans="3:15" ht="14.5" x14ac:dyDescent="0.35">
      <c r="C39" s="20" t="s">
        <v>55</v>
      </c>
    </row>
    <row r="40" spans="3:15" ht="14.5" x14ac:dyDescent="0.35">
      <c r="C40" s="20" t="s">
        <v>21</v>
      </c>
    </row>
    <row r="41" spans="3:15" ht="14.5" x14ac:dyDescent="0.35">
      <c r="C41" s="20" t="s">
        <v>1</v>
      </c>
    </row>
    <row r="42" spans="3:15" ht="14.5" x14ac:dyDescent="0.35">
      <c r="C42" s="20" t="s">
        <v>30</v>
      </c>
    </row>
    <row r="43" spans="3:15" ht="14.5" x14ac:dyDescent="0.35">
      <c r="C43" s="20" t="s">
        <v>9</v>
      </c>
    </row>
    <row r="44" spans="3:15" ht="14.5" x14ac:dyDescent="0.35">
      <c r="C44" s="20" t="s">
        <v>15</v>
      </c>
    </row>
    <row r="45" spans="3:15" ht="14.5" x14ac:dyDescent="0.35">
      <c r="C45" s="20" t="s">
        <v>65</v>
      </c>
    </row>
    <row r="46" spans="3:15" ht="14.5" x14ac:dyDescent="0.35">
      <c r="C46" s="20" t="s">
        <v>37</v>
      </c>
    </row>
    <row r="47" spans="3:15" ht="14.5" x14ac:dyDescent="0.35">
      <c r="C47" s="20" t="s">
        <v>40</v>
      </c>
    </row>
    <row r="48" spans="3:15" ht="14.5" x14ac:dyDescent="0.35">
      <c r="C48" s="20" t="s">
        <v>20</v>
      </c>
    </row>
  </sheetData>
  <dataConsolidate/>
  <conditionalFormatting sqref="C11:O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T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>
    <oddHeader>&amp;L&amp;F
&amp;D&amp;R&amp;A
&amp;P/&amp;N</oddHeader>
  </headerFooter>
  <drawing r:id="rId2"/>
  <legacyDrawing r:id="rId3"/>
  <controls>
    <mc:AlternateContent xmlns:mc="http://schemas.openxmlformats.org/markup-compatibility/2006">
      <mc:Choice Requires="x14">
        <control shapeId="1025" r:id="rId4" name="StartVariation">
          <controlPr defaultSize="0" autoLine="0" r:id="rId5">
            <anchor moveWithCells="1">
              <from>
                <xdr:col>1</xdr:col>
                <xdr:colOff>755650</xdr:colOff>
                <xdr:row>27</xdr:row>
                <xdr:rowOff>152400</xdr:rowOff>
              </from>
              <to>
                <xdr:col>3</xdr:col>
                <xdr:colOff>742950</xdr:colOff>
                <xdr:row>31</xdr:row>
                <xdr:rowOff>19050</xdr:rowOff>
              </to>
            </anchor>
          </controlPr>
        </control>
      </mc:Choice>
      <mc:Fallback>
        <control shapeId="1025" r:id="rId4" name="StartVariatio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7</vt:i4>
      </vt:variant>
    </vt:vector>
  </HeadingPairs>
  <TitlesOfParts>
    <vt:vector size="12" baseType="lpstr">
      <vt:lpstr>SELECT_regression_method</vt:lpstr>
      <vt:lpstr>COEFFICIENTS</vt:lpstr>
      <vt:lpstr>RANGES</vt:lpstr>
      <vt:lpstr>draft</vt:lpstr>
      <vt:lpstr>Parameter Variation</vt:lpstr>
      <vt:lpstr>COEFFICIENTS_LINEAR</vt:lpstr>
      <vt:lpstr>COEFFICIENTS_LOGISTIC</vt:lpstr>
      <vt:lpstr>INTERCEPT_LINEAR</vt:lpstr>
      <vt:lpstr>INTERCEPT_LOGISTIC</vt:lpstr>
      <vt:lpstr>MAXIMUM_RANGE_VARIABILITY</vt:lpstr>
      <vt:lpstr>MINIMUM_RANGE_VARIABILITY</vt:lpstr>
      <vt:lpstr>SELECT_NRG_VARIABILITY_TYPE_REGRESSION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2023-07-20T05:48:02Z</dcterms:modified>
</cp:coreProperties>
</file>